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18b19839727ba6/Desktop/Starter_Code/Starter_Code/"/>
    </mc:Choice>
  </mc:AlternateContent>
  <xr:revisionPtr revIDLastSave="1787" documentId="13_ncr:40009_{11C9D2FE-BDF6-5C46-B9DE-A4DF0C4A6734}" xr6:coauthVersionLast="47" xr6:coauthVersionMax="47" xr10:uidLastSave="{94B2E69A-3A11-4B5E-9EED-0B3AE27DEA42}"/>
  <bookViews>
    <workbookView xWindow="-23148" yWindow="-108" windowWidth="23256" windowHeight="12456" firstSheet="2" activeTab="7" xr2:uid="{00000000-000D-0000-FFFF-FFFF00000000}"/>
  </bookViews>
  <sheets>
    <sheet name="Crowdfunding" sheetId="1" r:id="rId1"/>
    <sheet name="category" sheetId="3" r:id="rId2"/>
    <sheet name="sub-category" sheetId="4" r:id="rId3"/>
    <sheet name="outcome" sheetId="12" r:id="rId4"/>
    <sheet name="goal analysis" sheetId="16" r:id="rId5"/>
    <sheet name="campaign backers" sheetId="18" r:id="rId6"/>
    <sheet name="currency" sheetId="15" r:id="rId7"/>
    <sheet name="staff_pick &amp; spotlight" sheetId="23" r:id="rId8"/>
  </sheets>
  <definedNames>
    <definedName name="_xlnm._FilterDatabase" localSheetId="0" hidden="1">Crowdfunding!$A$1:$T$1001</definedName>
    <definedName name="_xlcn.WorksheetConnection_CrowdfundingA1T10011" hidden="1">Crowdfunding!$A$1:$T$1001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3" l="1"/>
  <c r="E8" i="23"/>
  <c r="E7" i="23"/>
  <c r="E6" i="23"/>
  <c r="E5" i="23"/>
  <c r="E4" i="23"/>
  <c r="E3" i="23"/>
  <c r="E2" i="23"/>
  <c r="F2" i="23"/>
  <c r="F3" i="23"/>
  <c r="F9" i="23"/>
  <c r="F8" i="23"/>
  <c r="G8" i="23" s="1"/>
  <c r="J8" i="23" s="1"/>
  <c r="F7" i="23"/>
  <c r="F6" i="23"/>
  <c r="F5" i="23"/>
  <c r="F4" i="23"/>
  <c r="C3" i="23"/>
  <c r="C2" i="23"/>
  <c r="C9" i="23"/>
  <c r="C8" i="23"/>
  <c r="C7" i="23"/>
  <c r="C6" i="23"/>
  <c r="C5" i="23"/>
  <c r="C4" i="23"/>
  <c r="B9" i="23"/>
  <c r="B8" i="23"/>
  <c r="B7" i="23"/>
  <c r="B6" i="23"/>
  <c r="D6" i="23" s="1"/>
  <c r="B5" i="23"/>
  <c r="D5" i="23" s="1"/>
  <c r="B4" i="23"/>
  <c r="B3" i="23"/>
  <c r="B2" i="23"/>
  <c r="B2" i="16"/>
  <c r="H6" i="18"/>
  <c r="K2" i="18"/>
  <c r="K5" i="18"/>
  <c r="K7" i="18"/>
  <c r="K6" i="18"/>
  <c r="K4" i="18"/>
  <c r="K3" i="18"/>
  <c r="H7" i="18"/>
  <c r="H5" i="18"/>
  <c r="H3" i="18"/>
  <c r="H4" i="18"/>
  <c r="H2" i="18"/>
  <c r="D13" i="16"/>
  <c r="D12" i="16"/>
  <c r="D11" i="16"/>
  <c r="D10" i="16"/>
  <c r="D9" i="16"/>
  <c r="D8" i="16"/>
  <c r="D7" i="16"/>
  <c r="D6" i="16"/>
  <c r="D5" i="16"/>
  <c r="D4" i="16"/>
  <c r="D3" i="16"/>
  <c r="C8" i="16"/>
  <c r="B8" i="16"/>
  <c r="C13" i="16"/>
  <c r="C12" i="16"/>
  <c r="C11" i="16"/>
  <c r="C10" i="16"/>
  <c r="C9" i="16"/>
  <c r="C7" i="16"/>
  <c r="C6" i="16"/>
  <c r="C5" i="16"/>
  <c r="C4" i="16"/>
  <c r="C3" i="16"/>
  <c r="C2" i="16"/>
  <c r="B13" i="16"/>
  <c r="B12" i="16"/>
  <c r="B11" i="16"/>
  <c r="B10" i="16"/>
  <c r="B9" i="16"/>
  <c r="B7" i="16"/>
  <c r="B6" i="16"/>
  <c r="B5" i="16"/>
  <c r="B4" i="16"/>
  <c r="B3" i="16"/>
  <c r="G6" i="23" l="1"/>
  <c r="J6" i="23" s="1"/>
  <c r="E5" i="16"/>
  <c r="H5" i="16" s="1"/>
  <c r="E8" i="16"/>
  <c r="F8" i="16" s="1"/>
  <c r="E7" i="16"/>
  <c r="G7" i="16" s="1"/>
  <c r="E11" i="16"/>
  <c r="H11" i="16" s="1"/>
  <c r="E12" i="16"/>
  <c r="H12" i="16" s="1"/>
  <c r="I5" i="23"/>
  <c r="E13" i="16"/>
  <c r="H13" i="16" s="1"/>
  <c r="I6" i="23"/>
  <c r="E9" i="16"/>
  <c r="H9" i="16" s="1"/>
  <c r="E10" i="16"/>
  <c r="G10" i="16" s="1"/>
  <c r="E4" i="16"/>
  <c r="H4" i="16" s="1"/>
  <c r="E6" i="16"/>
  <c r="F6" i="16" s="1"/>
  <c r="F3" i="16"/>
  <c r="G8" i="16"/>
  <c r="H3" i="16"/>
  <c r="H8" i="16"/>
  <c r="E3" i="16"/>
  <c r="G3" i="16" s="1"/>
  <c r="H6" i="23"/>
  <c r="H5" i="23"/>
  <c r="K8" i="23"/>
  <c r="K6" i="23"/>
  <c r="D9" i="23"/>
  <c r="H9" i="23" s="1"/>
  <c r="D8" i="23"/>
  <c r="H8" i="23" s="1"/>
  <c r="G3" i="23"/>
  <c r="J3" i="23" s="1"/>
  <c r="G7" i="23"/>
  <c r="J7" i="23" s="1"/>
  <c r="D7" i="23"/>
  <c r="H7" i="23" s="1"/>
  <c r="D3" i="23"/>
  <c r="H3" i="23" s="1"/>
  <c r="D4" i="23"/>
  <c r="H4" i="23" s="1"/>
  <c r="G2" i="23"/>
  <c r="D2" i="23"/>
  <c r="I2" i="23" s="1"/>
  <c r="G4" i="23"/>
  <c r="J4" i="23" s="1"/>
  <c r="G9" i="23"/>
  <c r="J9" i="23" s="1"/>
  <c r="G5" i="23"/>
  <c r="J5" i="23" s="1"/>
  <c r="D2" i="1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5" i="16" l="1"/>
  <c r="F11" i="16"/>
  <c r="I4" i="23"/>
  <c r="G5" i="16"/>
  <c r="F10" i="16"/>
  <c r="H7" i="16"/>
  <c r="G4" i="16"/>
  <c r="F7" i="16"/>
  <c r="G11" i="16"/>
  <c r="G13" i="16"/>
  <c r="G12" i="16"/>
  <c r="F13" i="16"/>
  <c r="F12" i="16"/>
  <c r="G6" i="16"/>
  <c r="F4" i="16"/>
  <c r="I3" i="23"/>
  <c r="G9" i="16"/>
  <c r="H6" i="16"/>
  <c r="F9" i="16"/>
  <c r="K9" i="23"/>
  <c r="H2" i="23"/>
  <c r="H10" i="16"/>
  <c r="I8" i="23"/>
  <c r="I9" i="23"/>
  <c r="K3" i="23"/>
  <c r="I7" i="23"/>
  <c r="K7" i="23"/>
  <c r="K5" i="23"/>
  <c r="K4" i="23"/>
  <c r="K2" i="23"/>
  <c r="J2" i="23"/>
  <c r="E2" i="16"/>
  <c r="F2" i="16" l="1"/>
  <c r="H2" i="16"/>
  <c r="G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92A077-2382-40B5-B1A9-14073E6D83E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6B367E3-8D97-4BE7-9763-BE91FA93CF81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<sst xmlns="http://schemas.openxmlformats.org/spreadsheetml/2006/main" count="9102" uniqueCount="2138">
  <si>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</si>
  <si>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</si>
  <si>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</si>
  <si>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</si>
  <si>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</si>
  <si>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</si>
  <si>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</si>
  <si>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</si>
  <si>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</si>
  <si>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</si>
  <si>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</si>
  <si>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</si>
  <si>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</si>
  <si>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</si>
  <si>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</si>
  <si>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</si>
  <si>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</si>
  <si>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</si>
  <si>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</si>
  <si>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</si>
  <si>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</si>
  <si>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</si>
  <si>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</si>
  <si>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</si>
  <si>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</si>
  <si>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</si>
  <si>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</si>
  <si>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</si>
  <si>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</si>
  <si>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</si>
  <si>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</si>
  <si>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</si>
  <si>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</si>
  <si>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</si>
  <si>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</si>
  <si>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</si>
  <si>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</si>
  <si>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</si>
  <si>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</si>
  <si>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</si>
  <si>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</si>
  <si>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</si>
  <si>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</si>
  <si>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</si>
  <si>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</si>
  <si>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</si>
  <si>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</si>
  <si>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</si>
  <si>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</si>
  <si>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</si>
  <si>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</si>
  <si>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</si>
  <si>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</si>
  <si>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</si>
  <si>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</si>
  <si>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</si>
  <si>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</si>
  <si>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</si>
  <si>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</si>
  <si>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</si>
  <si>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</si>
  <si>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</si>
  <si>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</si>
  <si>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</si>
  <si>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</si>
  <si>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</si>
  <si>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</si>
  <si>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</si>
  <si>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</si>
  <si>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</si>
  <si>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</si>
  <si>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</si>
  <si>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</si>
  <si>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</si>
  <si>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</si>
  <si>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</si>
  <si>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</si>
  <si>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</si>
  <si>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</si>
  <si>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</si>
  <si>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</si>
  <si>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</si>
  <si>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</si>
  <si>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</si>
  <si>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</si>
  <si>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</si>
  <si>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</si>
  <si>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</si>
  <si>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</si>
  <si>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</si>
  <si>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</si>
  <si>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</si>
  <si>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</si>
  <si>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</si>
  <si>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</si>
  <si>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</si>
  <si>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</si>
  <si>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</si>
  <si>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</si>
  <si>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</si>
  <si>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</si>
  <si>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</si>
  <si>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</si>
  <si>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</si>
  <si>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</si>
  <si>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</si>
  <si>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</si>
  <si>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</si>
  <si>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</si>
  <si>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</si>
  <si>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</si>
  <si>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</si>
  <si>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</si>
  <si>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</si>
  <si>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</si>
  <si>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</si>
  <si>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</si>
  <si>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</si>
  <si>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</si>
  <si>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</si>
  <si>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</si>
  <si>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</si>
  <si>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</si>
  <si>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</si>
  <si>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</si>
  <si>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</si>
  <si>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</si>
  <si>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</si>
  <si>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</si>
  <si>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</si>
  <si>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</si>
  <si>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</si>
  <si>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</si>
  <si>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</si>
  <si>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</si>
  <si>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</si>
  <si>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</si>
  <si>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</si>
  <si>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</si>
  <si>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</si>
  <si>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</si>
  <si>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</si>
  <si>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</si>
  <si>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</si>
  <si>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</si>
  <si>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</si>
  <si>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</si>
  <si>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</si>
  <si>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</si>
  <si>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</si>
  <si>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</si>
  <si>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</si>
  <si>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</si>
  <si>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</si>
  <si>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</si>
  <si>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</si>
  <si>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</si>
  <si>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</si>
  <si>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</si>
  <si>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</si>
  <si>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</si>
  <si>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</si>
  <si>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</si>
  <si>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</si>
  <si>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</si>
  <si>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</si>
  <si>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</si>
  <si>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</si>
  <si>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</si>
  <si>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</si>
  <si>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</si>
  <si>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</si>
  <si>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</si>
  <si>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</si>
  <si>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</si>
  <si>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</si>
  <si>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</si>
  <si>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</si>
  <si>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</si>
  <si>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</si>
  <si>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</si>
  <si>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</si>
  <si>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</si>
  <si>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</si>
  <si>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</si>
  <si>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</si>
  <si>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</si>
  <si>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</si>
  <si>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</si>
  <si>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</si>
  <si>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</si>
  <si>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</si>
  <si>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</si>
  <si>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</si>
  <si>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</si>
  <si>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</si>
  <si>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</si>
  <si>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</si>
  <si>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</si>
  <si>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</si>
  <si>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</si>
  <si>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</si>
  <si>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</si>
  <si>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</si>
  <si>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</si>
  <si>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</si>
  <si>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</si>
  <si>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</si>
  <si>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</si>
  <si>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</si>
  <si>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</si>
  <si>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</si>
  <si>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</si>
  <si>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</si>
  <si>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</si>
  <si>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</si>
  <si>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</si>
  <si>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</si>
  <si>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</si>
  <si>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</si>
  <si>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</si>
  <si>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</si>
  <si>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</si>
  <si>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</si>
  <si>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</si>
  <si>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</si>
  <si>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</si>
  <si>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</si>
  <si>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</si>
  <si>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</si>
  <si>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</si>
  <si>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</si>
  <si>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</si>
  <si>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</si>
  <si>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</si>
  <si>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</si>
  <si>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</si>
  <si>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</si>
  <si>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</si>
  <si>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</si>
  <si>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</si>
  <si>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</si>
  <si>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</si>
  <si>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</si>
  <si>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</si>
  <si>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</si>
  <si>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</si>
  <si>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</si>
  <si>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</si>
  <si>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</si>
  <si>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</si>
  <si>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</si>
  <si>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</si>
  <si>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</si>
  <si>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</si>
  <si>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</si>
  <si>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</si>
  <si>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</si>
  <si>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</si>
  <si>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</si>
  <si>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</si>
  <si>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</si>
  <si>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</si>
  <si>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</si>
  <si>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</si>
  <si>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</si>
  <si>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</si>
  <si>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</si>
  <si>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</si>
  <si>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</si>
  <si>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</si>
  <si>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</si>
  <si>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</si>
  <si>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</si>
  <si>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</si>
  <si>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</si>
  <si>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</si>
  <si>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</si>
  <si>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</si>
  <si>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</si>
  <si>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</si>
  <si>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</si>
  <si>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</si>
  <si>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</si>
  <si>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</si>
  <si>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</si>
  <si>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</si>
  <si>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</si>
  <si>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</si>
  <si>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</si>
  <si>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</si>
  <si>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</si>
  <si>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</si>
  <si>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</si>
  <si>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</si>
  <si>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</si>
  <si>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</si>
  <si>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</si>
  <si>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</si>
  <si>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</si>
  <si>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</si>
  <si>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</si>
  <si>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</si>
  <si>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</si>
  <si>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</si>
  <si>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</si>
  <si>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</si>
  <si>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</si>
  <si>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</si>
  <si>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</si>
  <si>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</si>
  <si>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</si>
  <si>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</si>
  <si>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</si>
  <si>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</si>
  <si>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</si>
  <si>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</si>
  <si>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</si>
  <si>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</si>
  <si>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</si>
  <si>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</si>
  <si>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</si>
  <si>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</si>
  <si>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</si>
  <si>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</si>
  <si>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</si>
  <si>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</si>
  <si>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</si>
  <si>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</si>
  <si>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</si>
  <si>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</si>
  <si>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</si>
  <si>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</si>
  <si>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</si>
  <si>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</si>
  <si>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</si>
  <si>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</si>
  <si>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</si>
  <si>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</si>
  <si>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</si>
  <si>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</si>
  <si>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</si>
  <si>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</si>
  <si>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</si>
  <si>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</si>
  <si>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</si>
  <si>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</si>
  <si>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</si>
  <si>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</si>
  <si>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</si>
  <si>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</si>
  <si>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</si>
  <si>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</si>
  <si>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</si>
  <si>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</si>
  <si>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</si>
  <si>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</si>
  <si>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</si>
  <si>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</si>
  <si>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</si>
  <si>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</si>
  <si>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</si>
  <si>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</si>
  <si>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</si>
  <si>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</si>
  <si>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</si>
  <si>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</si>
  <si>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</si>
  <si>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</si>
  <si>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</si>
  <si>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</si>
  <si>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</si>
  <si>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</si>
  <si>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</si>
  <si>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</si>
  <si>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</si>
  <si>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</si>
  <si>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</si>
  <si>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</si>
  <si>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</si>
  <si>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</si>
  <si>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</si>
  <si>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</si>
  <si>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</si>
  <si>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</si>
  <si>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</si>
  <si>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</si>
  <si>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</si>
  <si>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</si>
  <si>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</si>
  <si>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</si>
  <si>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</si>
  <si>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</si>
  <si>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</si>
  <si>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</si>
  <si>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</si>
  <si>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</si>
  <si>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</si>
  <si>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</si>
  <si>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</si>
  <si>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</si>
  <si>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</si>
  <si>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</si>
  <si>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</si>
  <si>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</si>
  <si>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</si>
  <si>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</si>
  <si>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</si>
  <si>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</si>
  <si>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</si>
  <si>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</si>
  <si>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</si>
  <si>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</si>
  <si>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</si>
  <si>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</si>
  <si>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</si>
  <si>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</si>
  <si>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</si>
  <si>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</si>
  <si>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</si>
  <si>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</si>
  <si>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</si>
  <si>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</si>
  <si>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</si>
  <si>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</si>
  <si>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</si>
  <si>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</si>
  <si>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</si>
  <si>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</si>
  <si>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</si>
  <si>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</si>
  <si>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</si>
  <si>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</si>
  <si>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</si>
  <si>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</si>
  <si>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</si>
  <si>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</si>
  <si>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</si>
  <si>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</si>
  <si>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</si>
  <si>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</si>
  <si>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</si>
  <si>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</si>
  <si>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</si>
  <si>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</si>
  <si>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</si>
  <si>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</si>
  <si>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</si>
  <si>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</si>
  <si>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</si>
  <si>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</si>
  <si>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</si>
  <si>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</si>
  <si>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</si>
  <si>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</si>
  <si>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</si>
  <si>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</si>
  <si>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</si>
  <si>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</si>
  <si>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</si>
  <si>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</si>
  <si>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</si>
  <si>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</si>
  <si>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</si>
  <si>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</si>
  <si>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</si>
  <si>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</si>
  <si>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</si>
  <si>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</si>
  <si>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</si>
  <si>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</si>
  <si>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</si>
  <si>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</si>
  <si>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</si>
  <si>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</si>
  <si>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</si>
  <si>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</si>
  <si>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</si>
  <si>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</si>
  <si>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</si>
  <si>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</si>
  <si>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</si>
  <si>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</si>
  <si>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</si>
  <si>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</si>
  <si>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</si>
  <si>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</si>
  <si>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</si>
  <si>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</si>
  <si>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</si>
  <si>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</si>
  <si>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</si>
  <si>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</si>
  <si>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</si>
  <si>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</si>
  <si>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</si>
  <si>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</si>
  <si>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</si>
  <si>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</si>
  <si>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</si>
  <si>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</si>
  <si>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</si>
  <si>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</si>
  <si>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</si>
  <si>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</si>
  <si>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</si>
  <si>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</si>
  <si>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</si>
  <si>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</si>
  <si>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</si>
  <si>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</si>
  <si>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</si>
  <si>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</si>
  <si>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</si>
  <si>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</si>
  <si>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</si>
  <si>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</si>
  <si>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</si>
  <si>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</si>
  <si>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</si>
  <si>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</si>
  <si>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</si>
  <si>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</si>
  <si>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</si>
  <si>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</si>
  <si>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</si>
  <si>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</si>
  <si>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</si>
  <si>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</si>
  <si>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</si>
  <si>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</si>
  <si>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</si>
  <si>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</si>
  <si>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</si>
  <si>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</si>
  <si>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</si>
  <si>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</si>
  <si>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</si>
  <si>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</si>
  <si>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</si>
  <si>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</si>
  <si>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</si>
  <si>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</si>
  <si>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</si>
  <si>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</si>
  <si>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</si>
  <si>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</si>
  <si>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</si>
  <si>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</si>
  <si>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</si>
  <si>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</si>
  <si>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</si>
  <si>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</si>
  <si>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</si>
  <si>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</si>
  <si>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</si>
  <si>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</si>
  <si>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</si>
  <si>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</si>
  <si>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</si>
  <si>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</si>
  <si>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</si>
  <si>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</si>
  <si>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</si>
  <si>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</si>
  <si>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</si>
  <si>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</si>
  <si>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</si>
  <si>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</si>
  <si>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</si>
  <si>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</si>
  <si>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</si>
  <si>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</si>
  <si>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</si>
  <si>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</si>
  <si>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</si>
  <si>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</si>
  <si>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</si>
  <si>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</si>
  <si>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</si>
  <si>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</si>
  <si>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</si>
  <si>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</si>
  <si>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</si>
  <si>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</si>
  <si>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</si>
  <si>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</si>
  <si>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</si>
  <si>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</si>
  <si>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</si>
  <si>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</si>
  <si>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</si>
  <si>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</si>
  <si>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</si>
  <si>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</si>
  <si>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</si>
  <si>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</si>
  <si>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</si>
  <si>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</si>
  <si>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</si>
  <si>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</si>
  <si>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</si>
  <si>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</si>
  <si>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</si>
  <si>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</si>
  <si>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</si>
  <si>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</si>
  <si>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</si>
  <si>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</si>
  <si>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</si>
  <si>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</si>
  <si>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</si>
  <si>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</si>
  <si>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</si>
  <si>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</si>
  <si>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</si>
  <si>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</si>
  <si>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</si>
  <si>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</si>
  <si>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</si>
  <si>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</si>
  <si>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</si>
  <si>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</si>
  <si>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</si>
  <si>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</si>
  <si>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</si>
  <si>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</si>
  <si>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</si>
  <si>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</si>
  <si>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</si>
  <si>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</si>
  <si>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</si>
  <si>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</si>
  <si>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</si>
  <si>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</si>
  <si>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</si>
  <si>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</si>
  <si>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</si>
  <si>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</si>
  <si>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</si>
  <si>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</si>
  <si>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</si>
  <si>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</si>
  <si>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</si>
  <si>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</si>
  <si>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</si>
  <si>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</si>
  <si>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</si>
  <si>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</si>
  <si>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</si>
  <si>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</si>
  <si>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</si>
  <si>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</si>
  <si>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</si>
  <si>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</si>
  <si>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</si>
  <si>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</si>
  <si>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</si>
  <si>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</si>
  <si>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</si>
  <si>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</si>
  <si>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</si>
  <si>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</si>
  <si>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</si>
  <si>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</si>
  <si>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</si>
  <si>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</si>
  <si>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</si>
  <si>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</si>
  <si>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</si>
  <si>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</si>
  <si>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</si>
  <si>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</si>
  <si>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</si>
  <si>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</si>
  <si>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</si>
  <si>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</si>
  <si>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</si>
  <si>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</si>
  <si>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</si>
  <si>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</si>
  <si>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</si>
  <si>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</si>
  <si>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</si>
  <si>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</si>
  <si>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</si>
  <si>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</si>
  <si>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</si>
  <si>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</si>
  <si>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</si>
  <si>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</si>
  <si>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</si>
  <si>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</si>
  <si>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</si>
  <si>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</si>
  <si>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</si>
  <si>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</si>
  <si>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</si>
  <si>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</si>
  <si>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</si>
  <si>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</si>
  <si>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</si>
  <si>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</si>
  <si>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</si>
  <si>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</si>
  <si>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</si>
  <si>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</si>
  <si>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</si>
  <si>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</si>
  <si>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</si>
  <si>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</si>
  <si>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</si>
  <si>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</si>
  <si>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</si>
  <si>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</si>
  <si>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</si>
  <si>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</si>
  <si>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</si>
  <si>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</si>
  <si>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</si>
  <si>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</si>
  <si>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</si>
  <si>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</si>
  <si>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</si>
  <si>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</si>
  <si>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</si>
  <si>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</si>
  <si>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</si>
  <si>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</si>
  <si>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</si>
  <si>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</si>
  <si>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</si>
  <si>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</si>
  <si>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</si>
  <si>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</si>
  <si>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</si>
  <si>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</si>
  <si>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</si>
  <si>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</si>
  <si>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</si>
  <si>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</si>
  <si>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</si>
  <si>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</si>
  <si>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</si>
  <si>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</si>
  <si>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</si>
  <si>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</si>
  <si>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</si>
  <si>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</si>
  <si>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</si>
  <si>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</si>
  <si>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</si>
  <si>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</si>
  <si>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</si>
  <si>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</si>
  <si>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</si>
  <si>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</si>
  <si>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</si>
  <si>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</si>
  <si>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</si>
  <si>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</si>
  <si>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</si>
  <si>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</si>
  <si>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</si>
  <si>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</si>
  <si>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</si>
  <si>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</si>
  <si>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</si>
  <si>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</si>
  <si>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</si>
  <si>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</si>
  <si>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</si>
  <si>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</si>
  <si>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</si>
  <si>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</si>
  <si>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</si>
  <si>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</si>
  <si>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</si>
  <si>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</si>
  <si>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</si>
  <si>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</si>
  <si>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</si>
  <si>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</si>
  <si>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</si>
  <si>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</si>
  <si>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</si>
  <si>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</si>
  <si>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</si>
  <si>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</si>
  <si>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</si>
  <si>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</si>
  <si>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</si>
  <si>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</si>
  <si>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</si>
  <si>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</si>
  <si>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</si>
  <si>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</si>
  <si>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</si>
  <si>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</si>
  <si>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</si>
  <si>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</si>
  <si>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</si>
  <si>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</si>
  <si>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</si>
  <si>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</si>
  <si>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</si>
  <si>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</si>
  <si>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</si>
  <si>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</si>
  <si>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</si>
  <si>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</si>
  <si>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</si>
  <si>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</si>
  <si>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</si>
  <si>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</si>
  <si>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</si>
  <si>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</si>
  <si>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</si>
  <si>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</si>
  <si>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</si>
  <si>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</si>
  <si>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</si>
  <si>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</si>
  <si>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</si>
  <si>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</si>
  <si>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</si>
  <si>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</si>
  <si>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</si>
  <si>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</si>
  <si>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</si>
  <si>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</si>
  <si>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</si>
  <si>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</si>
  <si>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</si>
  <si>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</si>
  <si>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</si>
  <si>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</si>
  <si>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</si>
  <si>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</si>
  <si>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</si>
  <si>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</si>
  <si>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</si>
  <si>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</si>
  <si>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</si>
  <si>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</si>
  <si>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</si>
  <si>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</si>
  <si>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</si>
  <si>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</si>
  <si>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</si>
  <si>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</si>
  <si>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</si>
  <si>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</si>
  <si>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</si>
  <si>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</si>
  <si>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</si>
  <si>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</si>
  <si>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</si>
  <si>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</si>
  <si>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</si>
  <si>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</si>
  <si>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</si>
  <si>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</si>
  <si>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</si>
  <si>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</si>
  <si>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</si>
  <si>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</si>
  <si>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</si>
  <si>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</si>
  <si>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</si>
  <si>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</si>
  <si>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</si>
  <si>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</si>
  <si>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</si>
  <si>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</si>
  <si>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</si>
  <si>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</si>
  <si>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</si>
  <si>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</si>
  <si>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</si>
  <si>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</si>
  <si>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</si>
  <si>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</si>
  <si>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</si>
  <si>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</si>
  <si>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</si>
  <si>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</si>
  <si>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</si>
  <si>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</si>
  <si>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</si>
  <si>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</si>
  <si>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</si>
  <si>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</si>
  <si>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</si>
  <si>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</si>
  <si>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</si>
  <si>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</si>
  <si>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</si>
  <si>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</si>
  <si>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</si>
  <si>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</si>
  <si>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</si>
  <si>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</si>
  <si>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</si>
  <si>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</si>
  <si>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</si>
  <si>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</si>
  <si>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</si>
  <si>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</si>
  <si>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</si>
  <si>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</si>
  <si>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</si>
  <si>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</si>
  <si>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</si>
  <si>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</si>
  <si>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</si>
  <si>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</si>
  <si>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</si>
  <si>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</si>
  <si>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</si>
  <si>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</si>
  <si>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</si>
  <si>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</si>
  <si>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</si>
  <si>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</si>
  <si>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</si>
  <si>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</si>
  <si>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</si>
  <si>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</si>
  <si>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</si>
  <si>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</si>
  <si>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</si>
  <si>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</si>
  <si>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</si>
  <si>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</si>
  <si>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</si>
  <si>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</si>
  <si>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</si>
  <si>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</si>
  <si>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</si>
  <si>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</si>
  <si>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</si>
  <si>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</si>
  <si>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</si>
  <si>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</si>
  <si>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</si>
  <si>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</si>
  <si>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</si>
  <si>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</si>
  <si>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</si>
  <si>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</si>
  <si>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</si>
  <si>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</si>
  <si>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</si>
  <si>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</si>
  <si>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</si>
  <si>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</si>
  <si>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</si>
  <si>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</si>
  <si>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</si>
  <si>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</si>
  <si>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</si>
  <si>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</si>
  <si>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</si>
  <si>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</si>
  <si>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</si>
  <si>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</si>
  <si>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</si>
  <si>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</si>
  <si>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</si>
  <si>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</si>
  <si>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</si>
  <si>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</si>
  <si>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</si>
  <si>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</si>
  <si>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</si>
  <si>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</si>
  <si>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</si>
  <si>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</si>
  <si>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</si>
  <si>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</si>
  <si>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</si>
  <si>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</si>
  <si>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</si>
  <si>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</si>
  <si>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</si>
  <si>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</si>
  <si>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</si>
  <si>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</si>
  <si>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</si>
  <si>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</si>
  <si>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</si>
  <si>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</si>
  <si>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</si>
  <si>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</si>
  <si>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</si>
  <si>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</si>
  <si>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</si>
  <si>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</si>
  <si>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</si>
  <si>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</si>
  <si>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</si>
  <si>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</si>
  <si>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</si>
  <si>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</si>
  <si>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</si>
  <si>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</si>
  <si>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</si>
  <si>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</si>
  <si>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</si>
  <si>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</si>
  <si>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</si>
  <si>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</si>
  <si>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</si>
  <si>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</si>
  <si>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</si>
  <si>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</si>
  <si>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</si>
  <si>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</si>
  <si>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</si>
  <si>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</si>
  <si>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</si>
  <si>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</si>
  <si>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</si>
  <si>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</si>
  <si>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</si>
  <si>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</si>
  <si>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</si>
  <si>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</si>
  <si>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</si>
  <si>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</si>
  <si>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</si>
  <si>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</si>
  <si>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</si>
  <si>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</si>
  <si>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</si>
  <si>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</si>
  <si>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</si>
  <si>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</si>
  <si>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</si>
  <si>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</si>
  <si>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</si>
  <si>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</si>
  <si>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</si>
  <si>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</si>
  <si>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</si>
  <si>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</si>
  <si>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</si>
  <si>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</si>
  <si>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</si>
  <si>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</si>
  <si>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</si>
  <si>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</si>
  <si>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</si>
  <si>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</si>
  <si>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</si>
  <si>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</si>
  <si>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</si>
  <si>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</si>
  <si>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</si>
  <si>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</si>
  <si>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</si>
  <si>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</si>
  <si>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</si>
  <si>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</si>
  <si>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</si>
  <si>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</si>
  <si>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</si>
  <si>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</si>
  <si>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</si>
  <si>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</si>
  <si>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</si>
  <si>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</si>
  <si>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</si>
  <si>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</si>
  <si>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</si>
  <si>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</si>
  <si>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</si>
  <si>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</si>
  <si>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</si>
  <si>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</si>
  <si>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</si>
  <si>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</si>
  <si>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</si>
  <si>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</si>
  <si>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</si>
  <si>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</si>
  <si>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</si>
  <si>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</si>
  <si>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</si>
  <si>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</si>
  <si>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</si>
  <si>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</si>
  <si>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</si>
  <si>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</si>
  <si>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</si>
  <si>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</si>
  <si>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</si>
  <si>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</si>
  <si>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</si>
  <si>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</si>
  <si>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</si>
  <si>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</si>
  <si>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</si>
  <si>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</si>
  <si>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</si>
  <si>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</si>
  <si>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</si>
  <si>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</si>
  <si>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</si>
  <si>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</si>
  <si>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</si>
  <si>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</si>
  <si>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</si>
  <si>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</si>
  <si>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</si>
  <si>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</si>
  <si>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</si>
  <si>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</si>
  <si>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</si>
  <si>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</si>
  <si>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</si>
  <si>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</si>
  <si>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</si>
  <si>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</si>
  <si>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</si>
  <si>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</si>
  <si>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</si>
  <si>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</si>
  <si>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</si>
  <si>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</si>
  <si>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</si>
  <si>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</si>
  <si>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</si>
  <si>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</si>
  <si>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</si>
  <si>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</si>
  <si>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</si>
  <si>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</si>
  <si>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</si>
  <si>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</si>
  <si>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</si>
  <si>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</si>
  <si>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</si>
  <si>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</si>
  <si>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</si>
  <si>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</si>
  <si>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</si>
  <si>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</si>
  <si>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</si>
  <si>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</si>
  <si>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</si>
  <si>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</si>
  <si>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</si>
  <si>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</si>
  <si>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</si>
  <si>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</si>
  <si>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</si>
  <si>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</si>
  <si>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</si>
  <si>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</si>
  <si>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</si>
  <si>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</si>
  <si>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</si>
  <si>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</si>
  <si>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</si>
  <si>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</si>
  <si>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</si>
  <si>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</si>
  <si>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</si>
  <si>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</si>
  <si>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</si>
  <si>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</si>
  <si>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</si>
  <si>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</si>
  <si>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</si>
  <si>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</si>
  <si>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</si>
  <si>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</si>
  <si>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</si>
  <si>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</si>
  <si>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</si>
  <si>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</si>
  <si>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</si>
  <si>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</si>
  <si>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</si>
  <si>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</si>
  <si>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</si>
  <si>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</si>
  <si>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</si>
  <si>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</si>
  <si>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</si>
  <si>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</si>
  <si>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</si>
  <si>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</si>
  <si>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</si>
  <si>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</si>
  <si>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</si>
  <si>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</si>
  <si>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</si>
  <si>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</si>
  <si>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</si>
  <si>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</si>
  <si>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</si>
  <si>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</si>
  <si>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</si>
  <si>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</si>
  <si>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</si>
  <si>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</si>
  <si>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</si>
  <si>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</si>
  <si>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</si>
  <si>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</si>
  <si>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</si>
  <si>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</si>
  <si>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</si>
  <si>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</si>
  <si>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</si>
  <si>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</si>
  <si>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</si>
  <si>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</si>
  <si>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</si>
  <si>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</si>
  <si>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</si>
  <si>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</si>
  <si>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</si>
  <si>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</si>
  <si>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</si>
  <si>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</si>
  <si>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</si>
  <si>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</si>
  <si>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</si>
  <si>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</si>
  <si>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</si>
  <si>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</si>
  <si>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</si>
  <si>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</si>
  <si>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</si>
  <si>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</si>
  <si>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</si>
  <si>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</si>
  <si>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</si>
  <si>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</si>
  <si>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</si>
  <si>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</si>
  <si>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</si>
  <si>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</si>
  <si>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</si>
  <si>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</si>
  <si>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</si>
  <si>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</si>
  <si>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</si>
  <si>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</si>
  <si>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</si>
  <si>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</si>
  <si>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</si>
  <si>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</si>
  <si>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</si>
  <si>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</si>
  <si>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</si>
  <si>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</si>
  <si>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</si>
  <si>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</si>
  <si>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</si>
  <si>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</si>
  <si>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</si>
  <si>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</si>
  <si>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</si>
  <si>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</si>
  <si>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</si>
  <si>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</si>
  <si>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</si>
  <si>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</si>
  <si>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</si>
  <si>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</si>
  <si>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</si>
  <si>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</si>
  <si>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</si>
  <si>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</si>
  <si>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</si>
  <si>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</si>
  <si>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</si>
  <si>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</si>
  <si>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</si>
  <si>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</si>
  <si>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</si>
  <si>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</si>
  <si>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</si>
  <si>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</si>
  <si>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</si>
  <si>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</si>
  <si>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</si>
  <si>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</si>
  <si>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</si>
  <si>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</si>
  <si>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</si>
  <si>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</si>
  <si>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</si>
  <si>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</si>
  <si>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</si>
  <si>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</si>
  <si>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</si>
  <si>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</si>
  <si>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</si>
  <si>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</si>
  <si>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</si>
  <si>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</si>
  <si>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</si>
  <si>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</si>
  <si>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</si>
  <si>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</si>
  <si>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</si>
  <si>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</si>
  <si>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</si>
  <si>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</si>
  <si>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</si>
  <si>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</si>
  <si>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</si>
  <si>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</si>
  <si>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</si>
  <si>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</si>
  <si>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</si>
  <si>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</si>
  <si>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</si>
  <si>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</si>
  <si>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</si>
  <si>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</si>
  <si>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</si>
  <si>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</si>
  <si>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</si>
  <si>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</si>
  <si>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</si>
  <si>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</si>
  <si>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</si>
  <si>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</si>
  <si>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</si>
  <si>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</si>
  <si>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</si>
  <si>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</si>
  <si>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</si>
  <si>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</si>
  <si>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</si>
  <si>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</si>
  <si>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</si>
  <si>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</si>
  <si>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</si>
  <si>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</si>
  <si>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</si>
  <si>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</si>
  <si>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</si>
  <si>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</si>
  <si>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</si>
  <si>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</si>
  <si>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</si>
  <si>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</si>
  <si>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</si>
  <si>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</si>
  <si>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</si>
  <si>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</si>
  <si>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</si>
  <si>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</si>
  <si>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</si>
  <si>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</si>
  <si>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</si>
  <si>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</si>
  <si>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</si>
  <si>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</si>
  <si>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</si>
  <si>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</si>
  <si>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</si>
  <si>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</si>
  <si>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</si>
  <si>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</si>
  <si>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</si>
  <si>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</si>
  <si>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</si>
  <si>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</si>
  <si>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</si>
  <si>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</si>
  <si>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</si>
  <si>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</si>
  <si>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</si>
  <si>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</si>
  <si>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</si>
  <si>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</si>
  <si>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</si>
  <si>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</si>
  <si>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</si>
  <si>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</si>
  <si>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</si>
  <si>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</si>
  <si>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</si>
  <si>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</si>
  <si>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</si>
  <si>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</si>
  <si>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</si>
  <si>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</si>
  <si>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</si>
  <si>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</si>
  <si>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</si>
  <si>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</si>
  <si>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</si>
  <si>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</si>
  <si>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</si>
  <si>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</si>
  <si>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</si>
  <si>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</si>
  <si>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</si>
  <si>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</si>
  <si>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</si>
  <si>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</si>
  <si>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</si>
  <si>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</si>
  <si>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</si>
  <si>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</si>
  <si>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</si>
  <si>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</si>
  <si>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</si>
  <si>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</si>
  <si>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</si>
  <si>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</si>
  <si>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</si>
  <si>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</si>
  <si>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</si>
  <si>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</si>
  <si>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</si>
  <si>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</si>
  <si>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</si>
  <si>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</si>
  <si>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</si>
  <si>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</si>
  <si>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</si>
  <si>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</si>
  <si>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</si>
  <si>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</si>
  <si>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</si>
  <si>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</si>
  <si>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</si>
  <si>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</si>
  <si>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</si>
  <si>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</si>
  <si>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</si>
  <si>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</si>
  <si>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</si>
  <si>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</si>
  <si>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</si>
  <si>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</si>
  <si>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</si>
  <si>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</si>
  <si>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</si>
  <si>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</si>
  <si>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</si>
  <si>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</si>
  <si>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</si>
  <si>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</si>
  <si>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</si>
  <si>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</si>
  <si>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</si>
  <si>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</si>
  <si>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</si>
  <si>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</si>
  <si>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</si>
  <si>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</si>
  <si>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</si>
  <si>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</si>
  <si>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</si>
  <si>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</si>
  <si>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</si>
  <si>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</si>
  <si>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</si>
  <si>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</si>
  <si>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</si>
  <si>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</si>
  <si>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</si>
  <si>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</si>
  <si>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</si>
  <si>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</si>
  <si>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</si>
  <si>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</si>
  <si>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</si>
  <si>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</si>
  <si>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</si>
  <si>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</si>
  <si>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</si>
  <si>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</si>
  <si>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</si>
  <si>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</si>
  <si>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</si>
  <si>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</si>
  <si>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</si>
  <si>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</si>
  <si>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</si>
  <si>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</si>
  <si>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</si>
  <si>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</si>
  <si>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</si>
  <si>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</si>
  <si>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</si>
  <si>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</si>
  <si>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</si>
  <si>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</si>
  <si>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</si>
  <si>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</si>
  <si>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</si>
  <si>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</si>
  <si>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</si>
  <si>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</si>
  <si>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</si>
  <si>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</si>
  <si>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</si>
  <si>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</si>
  <si>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</si>
  <si>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</si>
  <si>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</si>
  <si>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</si>
  <si>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</si>
  <si>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</si>
  <si>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</si>
  <si>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</si>
  <si>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</si>
  <si>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</si>
  <si>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</si>
  <si>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</si>
  <si>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</si>
  <si>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</si>
  <si>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</si>
  <si>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</si>
  <si>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</si>
  <si>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</si>
  <si>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</si>
  <si>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</si>
  <si>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</si>
  <si>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</si>
  <si>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</si>
  <si>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</si>
  <si>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</si>
  <si>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</si>
  <si>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</si>
  <si>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</si>
  <si>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</si>
  <si>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</si>
  <si>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</si>
  <si>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</si>
  <si>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</si>
  <si>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</si>
  <si>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</si>
  <si>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</si>
  <si>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</si>
  <si>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</si>
  <si>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</si>
  <si>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</si>
  <si>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</si>
  <si>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</si>
  <si>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</si>
  <si>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</si>
  <si>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</si>
  <si>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</si>
  <si>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</si>
  <si>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</si>
  <si>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</si>
  <si>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</si>
  <si>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</si>
  <si>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</si>
  <si>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</si>
  <si>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</si>
  <si>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</si>
  <si>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</si>
  <si>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</si>
  <si>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</si>
  <si>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</si>
  <si>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</si>
  <si>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</si>
  <si>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</si>
  <si>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</si>
  <si>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</si>
  <si>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</si>
  <si>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</si>
  <si>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</si>
  <si>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</si>
  <si>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</si>
  <si>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</si>
  <si>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</si>
  <si>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</si>
  <si>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</si>
  <si>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</si>
  <si>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</si>
  <si>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</si>
  <si>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</si>
  <si>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</si>
  <si>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</si>
  <si>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</si>
  <si>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</si>
  <si>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</si>
  <si>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</si>
  <si>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</si>
  <si>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</si>
  <si>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</si>
  <si>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</si>
  <si>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</si>
  <si>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</si>
  <si>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</si>
  <si>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</si>
  <si>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</si>
  <si>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</si>
  <si>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</si>
  <si>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</si>
  <si>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</si>
  <si>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</si>
  <si>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</si>
  <si>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</si>
  <si>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</si>
  <si>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</si>
  <si>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</si>
  <si>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</si>
  <si>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</si>
  <si>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</si>
  <si>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</si>
  <si>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</si>
  <si>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</si>
  <si>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</si>
  <si>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</si>
  <si>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</si>
  <si>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</si>
  <si>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</si>
  <si>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</si>
  <si>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</si>
  <si>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</si>
  <si>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</si>
  <si>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</si>
  <si>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</si>
  <si>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</si>
  <si>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</si>
  <si>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</si>
  <si>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</si>
  <si>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</si>
  <si>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</si>
  <si>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</si>
  <si>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</si>
  <si>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</si>
  <si>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</si>
  <si>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</si>
  <si>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</si>
  <si>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</si>
  <si>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</si>
  <si>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</si>
  <si>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</si>
  <si>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</si>
  <si>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</si>
  <si>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</si>
  <si>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</si>
  <si>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</si>
  <si>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</si>
  <si>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</si>
  <si>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</si>
  <si>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</si>
  <si>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</si>
  <si>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</si>
  <si>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</si>
  <si>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</si>
  <si>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</si>
  <si>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</si>
  <si>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</si>
  <si>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</si>
  <si>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</si>
  <si>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</si>
  <si>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</si>
  <si>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</si>
  <si>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</si>
  <si>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</si>
  <si>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</si>
  <si>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</si>
  <si>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</si>
  <si>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</si>
  <si>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</si>
  <si>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</si>
  <si>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</si>
  <si>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</si>
  <si>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</si>
  <si>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</si>
  <si>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</si>
  <si>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</si>
  <si>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</si>
  <si>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</si>
  <si>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</si>
  <si>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</si>
  <si>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</si>
  <si>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</si>
  <si>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</si>
  <si>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</si>
  <si>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</si>
  <si>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</si>
  <si>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</si>
  <si>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</si>
  <si>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</si>
  <si>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</si>
  <si>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</si>
  <si>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</si>
  <si>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</si>
  <si>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</si>
  <si>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</si>
  <si>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</si>
  <si>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</si>
  <si>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</si>
  <si>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</si>
  <si>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</si>
  <si>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</si>
  <si>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</si>
  <si>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</si>
  <si>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</si>
  <si>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</si>
  <si>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</si>
  <si>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</si>
  <si>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</si>
  <si>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</si>
  <si>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</si>
  <si>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</si>
  <si>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</si>
  <si>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</si>
  <si>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</si>
  <si>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</si>
  <si>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</si>
  <si>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</si>
  <si>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</si>
  <si>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</si>
  <si>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</si>
  <si>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</si>
  <si>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</si>
  <si>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</si>
  <si>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</si>
  <si>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</si>
  <si>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</si>
  <si>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</si>
  <si>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</si>
  <si>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</si>
  <si>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</si>
  <si>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</si>
  <si>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</si>
  <si>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</si>
  <si>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</si>
  <si>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</si>
  <si>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</si>
  <si>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</si>
  <si>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</si>
  <si>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</si>
  <si>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</si>
  <si>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</si>
  <si>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</si>
  <si>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</si>
  <si>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</si>
  <si>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</si>
  <si>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</si>
  <si>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</si>
  <si>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</si>
  <si>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</si>
  <si>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</si>
  <si>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</si>
  <si>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</si>
  <si>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</si>
  <si>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</si>
  <si>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</si>
  <si>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</si>
  <si>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</si>
  <si>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</si>
  <si>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</si>
  <si>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</si>
  <si>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</si>
  <si>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</si>
  <si>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</si>
  <si>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</si>
  <si>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</si>
  <si>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</si>
  <si>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</si>
  <si>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</si>
  <si>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</si>
  <si>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</si>
  <si>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</si>
  <si>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</si>
  <si>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</si>
  <si>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</si>
  <si>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</si>
  <si>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</si>
  <si>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</si>
  <si>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</si>
  <si>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</si>
  <si>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</si>
  <si>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</si>
  <si>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</si>
  <si>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</si>
  <si>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</si>
  <si>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</si>
  <si>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</si>
  <si>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</si>
  <si>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</si>
  <si>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</si>
  <si>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</si>
  <si>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</si>
  <si>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</si>
  <si>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</si>
  <si>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</si>
  <si>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</si>
  <si>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</si>
  <si>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</si>
  <si>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</si>
  <si>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</si>
  <si>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</si>
  <si>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</si>
  <si>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</si>
  <si>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</si>
  <si>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</si>
  <si>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</si>
  <si>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</si>
  <si>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</si>
  <si>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</si>
  <si>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</si>
  <si>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</si>
  <si>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</si>
  <si>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</si>
  <si>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</si>
  <si>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</si>
  <si>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</si>
  <si>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</si>
  <si>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</si>
  <si>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</si>
  <si>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</si>
  <si>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</si>
  <si>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</si>
  <si>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</si>
  <si>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</si>
  <si>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</si>
  <si>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</si>
  <si>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</si>
  <si>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</si>
  <si>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</si>
  <si>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</si>
  <si>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</si>
  <si>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</si>
  <si>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</si>
  <si>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</si>
  <si>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</si>
  <si>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</si>
  <si>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</si>
  <si>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</si>
  <si>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</si>
  <si>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</si>
  <si>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</si>
  <si>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</si>
  <si>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</si>
  <si>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</si>
  <si>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</si>
  <si>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</si>
  <si>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</si>
  <si>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</si>
  <si>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</si>
  <si>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</si>
  <si>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</si>
  <si>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</si>
  <si>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</si>
  <si>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</si>
  <si>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</si>
  <si>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</si>
  <si>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</si>
  <si>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</si>
  <si>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</si>
  <si>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</si>
  <si>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</si>
  <si>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</si>
  <si>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</si>
  <si>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</si>
  <si>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</si>
  <si>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</si>
  <si>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</si>
  <si>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</si>
  <si>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</si>
  <si>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</si>
  <si>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</si>
  <si>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</si>
  <si>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</si>
  <si>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</si>
  <si>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</si>
  <si>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</si>
  <si>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</si>
  <si>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</si>
  <si>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</si>
  <si>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</si>
  <si>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</si>
  <si>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</si>
  <si>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</si>
  <si>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</si>
  <si>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</si>
  <si>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</si>
  <si>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</si>
  <si>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</si>
  <si>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</si>
  <si>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</si>
  <si>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</si>
  <si>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</si>
  <si>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</si>
  <si>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</si>
  <si>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</si>
  <si>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</si>
  <si>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</si>
  <si>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</si>
  <si>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</si>
  <si>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</si>
  <si>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</si>
  <si>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</si>
  <si>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</si>
  <si>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</si>
  <si>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</si>
  <si>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</si>
  <si>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</si>
  <si>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</si>
  <si>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</si>
  <si>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</si>
  <si>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</si>
  <si>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</si>
  <si>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</si>
  <si>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</si>
  <si>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</si>
  <si>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</si>
  <si>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</si>
  <si>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</si>
  <si>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</si>
  <si>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</si>
  <si>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</si>
  <si>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</si>
  <si>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</si>
  <si>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</si>
  <si>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</si>
  <si>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</si>
  <si>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</si>
  <si>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</si>
  <si>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</si>
  <si>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</si>
  <si>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</si>
  <si>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</si>
  <si>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</si>
  <si>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</si>
  <si>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</si>
  <si>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</si>
  <si>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</si>
  <si>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</si>
  <si>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</si>
  <si>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</si>
  <si>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</si>
  <si>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</si>
  <si>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</si>
  <si>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</si>
  <si>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</si>
  <si>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</si>
  <si>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</si>
  <si>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</si>
  <si>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</si>
  <si>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</si>
  <si>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</si>
  <si>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</si>
  <si>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</si>
  <si>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</si>
  <si>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</si>
  <si>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</si>
  <si>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</si>
  <si>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</si>
  <si>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</si>
  <si>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</si>
  <si>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</si>
  <si>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</si>
  <si>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</si>
  <si>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</si>
  <si>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</si>
  <si>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</si>
  <si>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</si>
  <si>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</si>
  <si>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</si>
  <si>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</si>
  <si>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</si>
  <si>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</si>
  <si>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</si>
  <si>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</si>
  <si>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</si>
  <si>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</si>
  <si>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</si>
  <si>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</si>
  <si>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</si>
  <si>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</si>
  <si>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</si>
  <si>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</si>
  <si>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</si>
  <si>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</si>
  <si>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</si>
  <si>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</si>
  <si>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</si>
  <si>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</si>
  <si>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</si>
  <si>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</si>
  <si>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</si>
  <si>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</si>
  <si>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</si>
  <si>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</si>
  <si>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</si>
  <si>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</si>
  <si>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</si>
  <si>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</si>
  <si>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</si>
  <si>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</si>
  <si>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</si>
  <si>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</si>
  <si>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</si>
  <si>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</si>
  <si>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</si>
  <si>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</si>
  <si>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</si>
  <si>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</si>
  <si>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</si>
  <si>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</si>
  <si>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</si>
  <si>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</si>
  <si>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</si>
  <si>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</si>
  <si>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</si>
  <si>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</si>
  <si>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</si>
  <si>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</si>
  <si>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</si>
  <si>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</si>
  <si>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</si>
  <si>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</si>
  <si>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</si>
  <si>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</si>
  <si>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</si>
  <si>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</si>
  <si>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Row Labels</t>
  </si>
  <si>
    <t>Grand Total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</si>
  <si>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</si>
  <si>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</si>
  <si>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</si>
  <si>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</si>
  <si>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</si>
  <si>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</si>
  <si>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</si>
  <si>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</si>
  <si>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</si>
  <si>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</si>
  <si>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</si>
  <si>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</si>
  <si>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</si>
  <si>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</si>
  <si>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</si>
  <si>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</si>
  <si>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</si>
  <si>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</si>
  <si>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</si>
  <si>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</si>
  <si>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</si>
  <si>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</si>
  <si>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</si>
  <si>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</si>
  <si>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</si>
  <si>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</si>
  <si>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</si>
  <si>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</si>
  <si>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</si>
  <si>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</si>
  <si>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</si>
  <si>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</si>
  <si>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</si>
  <si>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</si>
  <si>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</si>
  <si>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</si>
  <si>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</si>
  <si>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</si>
  <si>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</si>
  <si>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</si>
  <si>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</si>
  <si>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</si>
  <si>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</si>
  <si>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</si>
  <si>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</si>
  <si>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</si>
  <si>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</si>
  <si>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</si>
  <si>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</si>
  <si>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</si>
  <si>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</si>
  <si>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</si>
  <si>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</si>
  <si>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</si>
  <si>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</si>
  <si>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</si>
  <si>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</si>
  <si>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</si>
  <si>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</si>
  <si>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</si>
  <si>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</si>
  <si>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</si>
  <si>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</si>
  <si>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</si>
  <si>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</si>
  <si>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</si>
  <si>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</si>
  <si>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</si>
  <si>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</si>
  <si>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</si>
  <si>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</si>
  <si>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</si>
  <si>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</si>
  <si>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</si>
  <si>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</si>
  <si>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Varience</t>
  </si>
  <si>
    <t>Mean</t>
  </si>
  <si>
    <t>Median</t>
  </si>
  <si>
    <t>Minimum</t>
  </si>
  <si>
    <t>Maximum</t>
  </si>
  <si>
    <t>Standard Deviation</t>
  </si>
  <si>
    <t>Sucessful</t>
  </si>
  <si>
    <t>Failed</t>
  </si>
  <si>
    <t>The median (vs. the mean) best summarizes the data because the numbers are smaller which makes them easier to envision.</t>
  </si>
  <si>
    <t>There is more variablility with successful campains which makes sense because there are more successful campains then failed campains.</t>
  </si>
  <si>
    <t>Sum of goal</t>
  </si>
  <si>
    <t>Sum of pledged</t>
  </si>
  <si>
    <t>backers count</t>
  </si>
  <si>
    <t>0-999</t>
  </si>
  <si>
    <t>1000-1999</t>
  </si>
  <si>
    <t>2000-2999</t>
  </si>
  <si>
    <t>3000-3999</t>
  </si>
  <si>
    <t>4000-4999</t>
  </si>
  <si>
    <t>5000-5999</t>
  </si>
  <si>
    <t>6000-6999</t>
  </si>
  <si>
    <t>7000-7999</t>
  </si>
  <si>
    <t>staff_pick true</t>
  </si>
  <si>
    <t>staff_pick false</t>
  </si>
  <si>
    <t>spotlight true</t>
  </si>
  <si>
    <t>spotlight false</t>
  </si>
  <si>
    <t>total staff_pick</t>
  </si>
  <si>
    <t>total spotlight</t>
  </si>
  <si>
    <t>% staff_pick true</t>
  </si>
  <si>
    <t>% staff_pick false</t>
  </si>
  <si>
    <t>% spotlight true</t>
  </si>
  <si>
    <t>% spotlight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</si>
</sst>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0" fillId="0" borderId="0" xfId="42" applyNumberFormat="1" applyFo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rgb="FF002060"/>
      </font>
      <fill>
        <patternFill>
          <bgColor theme="8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rgb="FF002060"/>
      </font>
      <fill>
        <patternFill>
          <bgColor theme="8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C00000"/>
      </font>
      <fill>
        <patternFill>
          <bgColor rgb="FFFF9999"/>
        </patternFill>
      </fill>
    </dxf>
    <dxf>
      <font>
        <b/>
        <i val="0"/>
        <color rgb="FF002060"/>
      </font>
      <fill>
        <patternFill>
          <bgColor theme="8" tint="0.39994506668294322"/>
        </patternFill>
      </fill>
    </dxf>
    <dxf>
      <font>
        <b/>
        <i val="0"/>
        <color theme="7" tint="-0.499984740745262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C000"/>
      <color rgb="FF0099FF"/>
      <color rgb="FF595959"/>
      <color rgb="FF000000"/>
      <color rgb="FF0C0900"/>
      <color rgb="FF376D95"/>
      <color rgb="FF96D165"/>
      <color rgb="FFF6585C"/>
      <color rgb="FF93D1FF"/>
      <color rgb="FFB8E0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[CrowdfundingBook.xlsx]category!PivotTable6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9-4309-BF51-B2CD7F03F5BC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9-4309-BF51-B2CD7F03F5BC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59-4309-BF51-B2CD7F03F5BC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59-4309-BF51-B2CD7F03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687392"/>
        <c:axId val="132669152"/>
      </c:barChart>
      <c:catAx>
        <c:axId val="1326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69152"/>
        <c:crosses val="autoZero"/>
        <c:auto val="1"/>
        <c:lblAlgn val="ctr"/>
        <c:lblOffset val="100"/>
        <c:noMultiLvlLbl val="0"/>
      </c:catAx>
      <c:valAx>
        <c:axId val="1326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[CrowdfundingBook.xlsx]sub-category!PivotTable7</c:name>
    <c:fmtId val="4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7-4C80-81FD-2EBBFAC9517E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7-4C80-81FD-2EBBFAC9517E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7-4C80-81FD-2EBBFAC9517E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27-4C80-81FD-2EBBFAC9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957840"/>
        <c:axId val="418948240"/>
      </c:barChart>
      <c:catAx>
        <c:axId val="41895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48240"/>
        <c:crosses val="autoZero"/>
        <c:auto val="1"/>
        <c:lblAlgn val="ctr"/>
        <c:lblOffset val="100"/>
        <c:noMultiLvlLbl val="0"/>
      </c:catAx>
      <c:valAx>
        <c:axId val="4189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5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[CrowdfundingBook.xlsx]outcome!PivotTable15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>
                <a:alpha val="86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1270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1270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alpha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2-4257-8775-2B703FCB9C7B}"/>
            </c:ext>
          </c:extLst>
        </c:ser>
        <c:ser>
          <c:idx val="1"/>
          <c:order val="1"/>
          <c:tx>
            <c:strRef>
              <c:f>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2-4257-8775-2B703FCB9C7B}"/>
            </c:ext>
          </c:extLst>
        </c:ser>
        <c:ser>
          <c:idx val="2"/>
          <c:order val="2"/>
          <c:tx>
            <c:strRef>
              <c:f>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12700">
                <a:solidFill>
                  <a:schemeClr val="accent3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E2-4257-8775-2B703FCB9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631536"/>
        <c:axId val="574644016"/>
      </c:lineChart>
      <c:catAx>
        <c:axId val="57463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44016"/>
        <c:crosses val="autoZero"/>
        <c:auto val="1"/>
        <c:lblAlgn val="ctr"/>
        <c:lblOffset val="100"/>
        <c:noMultiLvlLbl val="0"/>
      </c:catAx>
      <c:valAx>
        <c:axId val="5746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3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B-400D-9602-2E32FCA1520F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B-400D-9602-2E32FCA1520F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B-400D-9602-2E32FCA1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852576"/>
        <c:axId val="1143850176"/>
      </c:lineChart>
      <c:catAx>
        <c:axId val="11438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50176"/>
        <c:crosses val="autoZero"/>
        <c:auto val="1"/>
        <c:lblAlgn val="ctr"/>
        <c:lblOffset val="100"/>
        <c:noMultiLvlLbl val="0"/>
      </c:catAx>
      <c:valAx>
        <c:axId val="11438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0099FF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[CrowdfundingBook.xlsx]currency!PivotTable18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currency!$B$4</c:f>
              <c:strCache>
                <c:ptCount val="1"/>
                <c:pt idx="0">
                  <c:v>Sum of goal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currency!$A$5:$A$12</c:f>
              <c:strCache>
                <c:ptCount val="7"/>
                <c:pt idx="0">
                  <c:v>AUD</c:v>
                </c:pt>
                <c:pt idx="1">
                  <c:v>CAD</c:v>
                </c:pt>
                <c:pt idx="2">
                  <c:v>CHF</c:v>
                </c:pt>
                <c:pt idx="3">
                  <c:v>DKK</c:v>
                </c:pt>
                <c:pt idx="4">
                  <c:v>EUR</c:v>
                </c:pt>
                <c:pt idx="5">
                  <c:v>GBP</c:v>
                </c:pt>
                <c:pt idx="6">
                  <c:v>USD</c:v>
                </c:pt>
              </c:strCache>
            </c:strRef>
          </c:cat>
          <c:val>
            <c:numRef>
              <c:f>currency!$B$5:$B$12</c:f>
              <c:numCache>
                <c:formatCode>General</c:formatCode>
                <c:ptCount val="7"/>
                <c:pt idx="0">
                  <c:v>494400</c:v>
                </c:pt>
                <c:pt idx="1">
                  <c:v>1290300</c:v>
                </c:pt>
                <c:pt idx="2">
                  <c:v>337400</c:v>
                </c:pt>
                <c:pt idx="3">
                  <c:v>181400</c:v>
                </c:pt>
                <c:pt idx="4">
                  <c:v>451100</c:v>
                </c:pt>
                <c:pt idx="5">
                  <c:v>574400</c:v>
                </c:pt>
                <c:pt idx="6">
                  <c:v>12308900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C-4727-9640-C9A8746A8F49}"/>
            </c:ext>
          </c:extLst>
        </c:ser>
        <c:ser>
          <c:idx val="1"/>
          <c:order val="1"/>
          <c:tx>
            <c:strRef>
              <c:f>currency!$C$4</c:f>
              <c:strCache>
                <c:ptCount val="1"/>
                <c:pt idx="0">
                  <c:v>Sum of pledged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currency!$A$5:$A$12</c:f>
              <c:strCache>
                <c:ptCount val="7"/>
                <c:pt idx="0">
                  <c:v>AUD</c:v>
                </c:pt>
                <c:pt idx="1">
                  <c:v>CAD</c:v>
                </c:pt>
                <c:pt idx="2">
                  <c:v>CHF</c:v>
                </c:pt>
                <c:pt idx="3">
                  <c:v>DKK</c:v>
                </c:pt>
                <c:pt idx="4">
                  <c:v>EUR</c:v>
                </c:pt>
                <c:pt idx="5">
                  <c:v>GBP</c:v>
                </c:pt>
                <c:pt idx="6">
                  <c:v>USD</c:v>
                </c:pt>
              </c:strCache>
            </c:strRef>
          </c:cat>
          <c:val>
            <c:numRef>
              <c:f>currency!$C$5:$C$12</c:f>
              <c:numCache>
                <c:formatCode>General</c:formatCode>
                <c:ptCount val="7"/>
                <c:pt idx="0">
                  <c:v>545014</c:v>
                </c:pt>
                <c:pt idx="1">
                  <c:v>1069808</c:v>
                </c:pt>
                <c:pt idx="2">
                  <c:v>166574</c:v>
                </c:pt>
                <c:pt idx="3">
                  <c:v>296884</c:v>
                </c:pt>
                <c:pt idx="4">
                  <c:v>797849</c:v>
                </c:pt>
                <c:pt idx="5">
                  <c:v>627866</c:v>
                </c:pt>
                <c:pt idx="6">
                  <c:v>12259232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C-4727-9640-C9A8746A8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684735"/>
        <c:axId val="1148696735"/>
      </c:barChart>
      <c:catAx>
        <c:axId val="114868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96735"/>
        <c:crosses val="autoZero"/>
        <c:auto val="1"/>
        <c:lblAlgn val="ctr"/>
        <c:lblOffset val="100"/>
        <c:noMultiLvlLbl val="0"/>
      </c:catAx>
      <c:valAx>
        <c:axId val="11486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8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Staff Pick &amp; Spotlight - Effect % of Backers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'staff_pick &amp; spotlight'!$H$1</c:f>
              <c:strCache>
                <c:ptCount val="1"/>
                <c:pt idx="0">
                  <c:v>% staff_pick 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'staff_pick &amp; spotlight'!$A$2:$A$9</c:f>
              <c:strCache>
                <c:ptCount val="8"/>
                <c:pt idx="0">
                  <c:v>0-999</c:v>
                </c:pt>
                <c:pt idx="1">
                  <c:v>1000-1999</c:v>
                </c:pt>
                <c:pt idx="2">
                  <c:v>2000-2999</c:v>
                </c:pt>
                <c:pt idx="3">
                  <c:v>3000-3999</c:v>
                </c:pt>
                <c:pt idx="4">
                  <c:v>4000-4999</c:v>
                </c:pt>
                <c:pt idx="5">
                  <c:v>5000-5999</c:v>
                </c:pt>
                <c:pt idx="6">
                  <c:v>6000-6999</c:v>
                </c:pt>
                <c:pt idx="7">
                  <c:v>7000-7999</c:v>
                </c:pt>
              </c:strCache>
            </c:strRef>
          </c:cat>
          <c:val>
            <c:numRef>
              <c:f>'staff_pick &amp; spotlight'!$H$2:$H$9</c:f>
              <c:numCache>
                <c:formatCode>0%</c:formatCode>
                <c:ptCount val="8"/>
                <c:pt idx="0">
                  <c:v>3.3195020746887967E-2</c:v>
                </c:pt>
                <c:pt idx="1">
                  <c:v>3.4782608695652174E-2</c:v>
                </c:pt>
                <c:pt idx="2">
                  <c:v>2.8571428571428571E-2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F-4702-85EB-A790E6942ACA}"/>
            </c:ext>
          </c:extLst>
        </c:ser>
        <c:ser>
          <c:idx val="1"/>
          <c:order val="1"/>
          <c:tx>
            <c:strRef>
              <c:f>'staff_pick &amp; spotlight'!$I$1</c:f>
              <c:strCache>
                <c:ptCount val="1"/>
                <c:pt idx="0">
                  <c:v>% staff_pick 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'staff_pick &amp; spotlight'!$A$2:$A$9</c:f>
              <c:strCache>
                <c:ptCount val="8"/>
                <c:pt idx="0">
                  <c:v>0-999</c:v>
                </c:pt>
                <c:pt idx="1">
                  <c:v>1000-1999</c:v>
                </c:pt>
                <c:pt idx="2">
                  <c:v>2000-2999</c:v>
                </c:pt>
                <c:pt idx="3">
                  <c:v>3000-3999</c:v>
                </c:pt>
                <c:pt idx="4">
                  <c:v>4000-4999</c:v>
                </c:pt>
                <c:pt idx="5">
                  <c:v>5000-5999</c:v>
                </c:pt>
                <c:pt idx="6">
                  <c:v>6000-6999</c:v>
                </c:pt>
                <c:pt idx="7">
                  <c:v>7000-7999</c:v>
                </c:pt>
              </c:strCache>
            </c:strRef>
          </c:cat>
          <c:val>
            <c:numRef>
              <c:f>'staff_pick &amp; spotlight'!$I$2:$I$9</c:f>
              <c:numCache>
                <c:formatCode>0%</c:formatCode>
                <c:ptCount val="8"/>
                <c:pt idx="0">
                  <c:v>0.96680497925311204</c:v>
                </c:pt>
                <c:pt idx="1">
                  <c:v>0.9652173913043478</c:v>
                </c:pt>
                <c:pt idx="2">
                  <c:v>0.97142857142857142</c:v>
                </c:pt>
                <c:pt idx="3">
                  <c:v>1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F-4702-85EB-A790E6942ACA}"/>
            </c:ext>
          </c:extLst>
        </c:ser>
        <c:ser>
          <c:idx val="2"/>
          <c:order val="2"/>
          <c:tx>
            <c:strRef>
              <c:f>'staff_pick &amp; spotlight'!$J$1</c:f>
              <c:strCache>
                <c:ptCount val="1"/>
                <c:pt idx="0">
                  <c:v>% spotlight true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'staff_pick &amp; spotlight'!$A$2:$A$9</c:f>
              <c:strCache>
                <c:ptCount val="8"/>
                <c:pt idx="0">
                  <c:v>0-999</c:v>
                </c:pt>
                <c:pt idx="1">
                  <c:v>1000-1999</c:v>
                </c:pt>
                <c:pt idx="2">
                  <c:v>2000-2999</c:v>
                </c:pt>
                <c:pt idx="3">
                  <c:v>3000-3999</c:v>
                </c:pt>
                <c:pt idx="4">
                  <c:v>4000-4999</c:v>
                </c:pt>
                <c:pt idx="5">
                  <c:v>5000-5999</c:v>
                </c:pt>
                <c:pt idx="6">
                  <c:v>6000-6999</c:v>
                </c:pt>
                <c:pt idx="7">
                  <c:v>7000-7999</c:v>
                </c:pt>
              </c:strCache>
            </c:strRef>
          </c:cat>
          <c:val>
            <c:numRef>
              <c:f>'staff_pick &amp; spotlight'!$J$2:$J$9</c:f>
              <c:numCache>
                <c:formatCode>0%</c:formatCode>
                <c:ptCount val="8"/>
                <c:pt idx="0">
                  <c:v>0.25726141078838172</c:v>
                </c:pt>
                <c:pt idx="1">
                  <c:v>0.27826086956521739</c:v>
                </c:pt>
                <c:pt idx="2">
                  <c:v>0.27142857142857141</c:v>
                </c:pt>
                <c:pt idx="3">
                  <c:v>0.13333333333333333</c:v>
                </c:pt>
                <c:pt idx="4">
                  <c:v>0.6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F-4702-85EB-A790E6942ACA}"/>
            </c:ext>
          </c:extLst>
        </c:ser>
        <c:ser>
          <c:idx val="3"/>
          <c:order val="3"/>
          <c:tx>
            <c:strRef>
              <c:f>'staff_pick &amp; spotlight'!$K$1</c:f>
              <c:strCache>
                <c:ptCount val="1"/>
                <c:pt idx="0">
                  <c:v>% spotlight 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'staff_pick &amp; spotlight'!$A$2:$A$9</c:f>
              <c:strCache>
                <c:ptCount val="8"/>
                <c:pt idx="0">
                  <c:v>0-999</c:v>
                </c:pt>
                <c:pt idx="1">
                  <c:v>1000-1999</c:v>
                </c:pt>
                <c:pt idx="2">
                  <c:v>2000-2999</c:v>
                </c:pt>
                <c:pt idx="3">
                  <c:v>3000-3999</c:v>
                </c:pt>
                <c:pt idx="4">
                  <c:v>4000-4999</c:v>
                </c:pt>
                <c:pt idx="5">
                  <c:v>5000-5999</c:v>
                </c:pt>
                <c:pt idx="6">
                  <c:v>6000-6999</c:v>
                </c:pt>
                <c:pt idx="7">
                  <c:v>7000-7999</c:v>
                </c:pt>
              </c:strCache>
            </c:strRef>
          </c:cat>
          <c:val>
            <c:numRef>
              <c:f>'staff_pick &amp; spotlight'!$K$2:$K$9</c:f>
              <c:numCache>
                <c:formatCode>0%</c:formatCode>
                <c:ptCount val="8"/>
                <c:pt idx="0">
                  <c:v>0.74273858921161828</c:v>
                </c:pt>
                <c:pt idx="1">
                  <c:v>0.72173913043478266</c:v>
                </c:pt>
                <c:pt idx="2">
                  <c:v>0.72857142857142854</c:v>
                </c:pt>
                <c:pt idx="3">
                  <c:v>0.8666666666666667</c:v>
                </c:pt>
                <c:pt idx="4">
                  <c:v>0.4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4F-4702-85EB-A790E6942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682815"/>
        <c:axId val="1148685695"/>
      </c:barChart>
      <c:catAx>
        <c:axId val="114868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85695"/>
        <c:crosses val="autoZero"/>
        <c:auto val="1"/>
        <c:lblAlgn val="ctr"/>
        <c:lblOffset val="100"/>
        <c:noMultiLvlLbl val="0"/>
      </c:catAx>
      <c:valAx>
        <c:axId val="114868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8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148590</xdr:colOff>
      <xdr:row>1</xdr:row>
      <xdr:rowOff>171450</xdr:rowOff>
    </xdr:from>
    <xdr:to>
      <xdr:col>14</xdr:col>
      <xdr:colOff>411480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B0DD7-A3E0-8B15-08B5-F130891A3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2</xdr:row>
      <xdr:rowOff>28575</xdr:rowOff>
    </xdr:from>
    <xdr:to>
      <xdr:col>18</xdr:col>
      <xdr:colOff>99060</xdr:colOff>
      <xdr:row>27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3764AA-AE63-EE3F-BCCC-540E4849C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339090</xdr:colOff>
      <xdr:row>0</xdr:row>
      <xdr:rowOff>114300</xdr:rowOff>
    </xdr:from>
    <xdr:to>
      <xdr:col>13</xdr:col>
      <xdr:colOff>217170</xdr:colOff>
      <xdr:row>18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B0D447-163E-D74D-E3F9-E8ED2C9AE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13</xdr:row>
      <xdr:rowOff>156210</xdr:rowOff>
    </xdr:from>
    <xdr:to>
      <xdr:col>7</xdr:col>
      <xdr:colOff>1158240</xdr:colOff>
      <xdr:row>27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15AA59-A769-D218-9139-74B22775D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674370</xdr:colOff>
      <xdr:row>1</xdr:row>
      <xdr:rowOff>102870</xdr:rowOff>
    </xdr:from>
    <xdr:to>
      <xdr:col>9</xdr:col>
      <xdr:colOff>369570</xdr:colOff>
      <xdr:row>15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194B45-A108-2670-D3B1-279C4B4B6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9</xdr:row>
      <xdr:rowOff>140970</xdr:rowOff>
    </xdr:from>
    <xdr:to>
      <xdr:col>10</xdr:col>
      <xdr:colOff>38100</xdr:colOff>
      <xdr:row>23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C2A99-C26D-074A-4723-D67C79627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e Bilinski" refreshedDate="45535.502419444441" createdVersion="8" refreshedVersion="8" minRefreshableVersion="3" recordCount="1000" xr:uid="{88840869-DDB9-49E0-9EF9-CBC6128DF07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MixedTypes="1" containsNumber="1" minValue="1" maxValue="113.17073170731707" count="984">
        <e v="#DIV/0!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ne Bilinski" refreshedDate="45535.616320370369" backgroundQuery="1" createdVersion="8" refreshedVersion="8" minRefreshableVersion="3" recordCount="0" supportSubquery="1" supportAdvancedDrill="1" xr:uid="{9F7EBB93-AB0D-47D2-B5F6-1424BA444C79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x v="0"/>
    <x v="0"/>
    <x v="0"/>
    <x v="0"/>
    <x v="0"/>
    <x v="0"/>
    <x v="0"/>
    <x v="0"/>
    <x v="0"/>
    <x v="0"/>
    <x v="0"/>
    <x v="0"/>
    <x v="0"/>
    <x v="0"/>
  </r>
  <r>
    <n v="1"/>
    <s v="Odom Inc"/>
    <s v="Managed bottom-line architecture"/>
    <x v="1"/>
    <x v="1"/>
    <x v="1"/>
    <x v="1"/>
    <x v="1"/>
    <x v="1"/>
    <x v="1"/>
    <x v="1"/>
    <x v="1"/>
    <x v="1"/>
    <x v="0"/>
    <x v="1"/>
    <x v="1"/>
    <x v="1"/>
    <x v="1"/>
  </r>
  <r>
    <n v="2"/>
    <s v="Melton, Robinson and Fritz"/>
    <s v="Function-based leadingedge pricing structure"/>
    <x v="2"/>
    <x v="2"/>
    <x v="2"/>
    <x v="1"/>
    <x v="2"/>
    <x v="2"/>
    <x v="2"/>
    <x v="2"/>
    <x v="2"/>
    <x v="2"/>
    <x v="0"/>
    <x v="0"/>
    <x v="2"/>
    <x v="2"/>
    <x v="2"/>
  </r>
  <r>
    <n v="3"/>
    <s v="Mcdonald, Gonzalez and Ross"/>
    <s v="Vision-oriented fresh-thinking conglomeration"/>
    <x v="3"/>
    <x v="3"/>
    <x v="3"/>
    <x v="0"/>
    <x v="3"/>
    <x v="3"/>
    <x v="1"/>
    <x v="1"/>
    <x v="3"/>
    <x v="3"/>
    <x v="0"/>
    <x v="0"/>
    <x v="1"/>
    <x v="1"/>
    <x v="1"/>
  </r>
  <r>
    <n v="4"/>
    <s v="Larson-Little"/>
    <s v="Proactive foreground core"/>
    <x v="4"/>
    <x v="4"/>
    <x v="4"/>
    <x v="0"/>
    <x v="4"/>
    <x v="4"/>
    <x v="1"/>
    <x v="1"/>
    <x v="4"/>
    <x v="4"/>
    <x v="0"/>
    <x v="0"/>
    <x v="3"/>
    <x v="3"/>
    <x v="3"/>
  </r>
  <r>
    <n v="5"/>
    <s v="Harris Group"/>
    <s v="Open-source optimizing database"/>
    <x v="4"/>
    <x v="5"/>
    <x v="5"/>
    <x v="1"/>
    <x v="5"/>
    <x v="5"/>
    <x v="3"/>
    <x v="3"/>
    <x v="5"/>
    <x v="5"/>
    <x v="0"/>
    <x v="0"/>
    <x v="3"/>
    <x v="3"/>
    <x v="3"/>
  </r>
  <r>
    <n v="6"/>
    <s v="Ortiz, Coleman and Mitchell"/>
    <s v="Operative upward-trending algorithm"/>
    <x v="5"/>
    <x v="6"/>
    <x v="6"/>
    <x v="0"/>
    <x v="6"/>
    <x v="6"/>
    <x v="4"/>
    <x v="4"/>
    <x v="6"/>
    <x v="6"/>
    <x v="0"/>
    <x v="0"/>
    <x v="4"/>
    <x v="4"/>
    <x v="4"/>
  </r>
  <r>
    <n v="7"/>
    <s v="Carter-Guzman"/>
    <s v="Centralized cohesive challenge"/>
    <x v="6"/>
    <x v="7"/>
    <x v="7"/>
    <x v="1"/>
    <x v="7"/>
    <x v="7"/>
    <x v="3"/>
    <x v="3"/>
    <x v="7"/>
    <x v="7"/>
    <x v="0"/>
    <x v="0"/>
    <x v="3"/>
    <x v="3"/>
    <x v="3"/>
  </r>
  <r>
    <n v="8"/>
    <s v="Nunez-Richards"/>
    <s v="Exclusive attitude-oriented intranet"/>
    <x v="7"/>
    <x v="8"/>
    <x v="8"/>
    <x v="2"/>
    <x v="8"/>
    <x v="8"/>
    <x v="3"/>
    <x v="3"/>
    <x v="8"/>
    <x v="8"/>
    <x v="0"/>
    <x v="0"/>
    <x v="3"/>
    <x v="3"/>
    <x v="3"/>
  </r>
  <r>
    <n v="9"/>
    <s v="Rangel, Holt and Jones"/>
    <s v="Open-source fresh-thinking model"/>
    <x v="8"/>
    <x v="9"/>
    <x v="9"/>
    <x v="0"/>
    <x v="9"/>
    <x v="9"/>
    <x v="1"/>
    <x v="1"/>
    <x v="9"/>
    <x v="9"/>
    <x v="0"/>
    <x v="0"/>
    <x v="5"/>
    <x v="1"/>
    <x v="5"/>
  </r>
  <r>
    <n v="10"/>
    <s v="Green Ltd"/>
    <s v="Monitored empowering installation"/>
    <x v="5"/>
    <x v="10"/>
    <x v="10"/>
    <x v="1"/>
    <x v="10"/>
    <x v="10"/>
    <x v="1"/>
    <x v="1"/>
    <x v="10"/>
    <x v="10"/>
    <x v="0"/>
    <x v="0"/>
    <x v="6"/>
    <x v="4"/>
    <x v="6"/>
  </r>
  <r>
    <n v="11"/>
    <s v="Perez, Johnson and Gardner"/>
    <s v="Grass-roots zero administration system engine"/>
    <x v="9"/>
    <x v="11"/>
    <x v="11"/>
    <x v="0"/>
    <x v="11"/>
    <x v="11"/>
    <x v="1"/>
    <x v="1"/>
    <x v="11"/>
    <x v="11"/>
    <x v="0"/>
    <x v="1"/>
    <x v="3"/>
    <x v="3"/>
    <x v="3"/>
  </r>
  <r>
    <n v="12"/>
    <s v="Kim Ltd"/>
    <s v="Assimilated hybrid intranet"/>
    <x v="9"/>
    <x v="12"/>
    <x v="12"/>
    <x v="0"/>
    <x v="12"/>
    <x v="12"/>
    <x v="1"/>
    <x v="1"/>
    <x v="12"/>
    <x v="12"/>
    <x v="0"/>
    <x v="0"/>
    <x v="6"/>
    <x v="4"/>
    <x v="6"/>
  </r>
  <r>
    <n v="13"/>
    <s v="Walker, Taylor and Coleman"/>
    <s v="Multi-tiered directional open architecture"/>
    <x v="3"/>
    <x v="13"/>
    <x v="13"/>
    <x v="1"/>
    <x v="13"/>
    <x v="13"/>
    <x v="1"/>
    <x v="1"/>
    <x v="13"/>
    <x v="13"/>
    <x v="0"/>
    <x v="0"/>
    <x v="7"/>
    <x v="1"/>
    <x v="7"/>
  </r>
  <r>
    <n v="14"/>
    <s v="Rodriguez, Rose and Stewart"/>
    <s v="Cloned directional synergy"/>
    <x v="10"/>
    <x v="14"/>
    <x v="14"/>
    <x v="0"/>
    <x v="14"/>
    <x v="14"/>
    <x v="1"/>
    <x v="1"/>
    <x v="14"/>
    <x v="14"/>
    <x v="0"/>
    <x v="0"/>
    <x v="7"/>
    <x v="1"/>
    <x v="7"/>
  </r>
  <r>
    <n v="15"/>
    <s v="Wright, Hunt and Rowe"/>
    <s v="Extended eco-centric pricing structure"/>
    <x v="11"/>
    <x v="15"/>
    <x v="15"/>
    <x v="0"/>
    <x v="15"/>
    <x v="15"/>
    <x v="1"/>
    <x v="1"/>
    <x v="15"/>
    <x v="15"/>
    <x v="0"/>
    <x v="0"/>
    <x v="8"/>
    <x v="2"/>
    <x v="8"/>
  </r>
  <r>
    <n v="16"/>
    <s v="Hines Inc"/>
    <s v="Cross-platform systemic adapter"/>
    <x v="12"/>
    <x v="16"/>
    <x v="16"/>
    <x v="1"/>
    <x v="16"/>
    <x v="16"/>
    <x v="1"/>
    <x v="1"/>
    <x v="16"/>
    <x v="16"/>
    <x v="0"/>
    <x v="0"/>
    <x v="9"/>
    <x v="5"/>
    <x v="9"/>
  </r>
  <r>
    <n v="17"/>
    <s v="Cochran-Nguyen"/>
    <s v="Seamless 4thgeneration methodology"/>
    <x v="13"/>
    <x v="17"/>
    <x v="17"/>
    <x v="1"/>
    <x v="17"/>
    <x v="17"/>
    <x v="1"/>
    <x v="1"/>
    <x v="17"/>
    <x v="17"/>
    <x v="0"/>
    <x v="0"/>
    <x v="10"/>
    <x v="4"/>
    <x v="10"/>
  </r>
  <r>
    <n v="18"/>
    <s v="Johnson-Gould"/>
    <s v="Exclusive needs-based adapter"/>
    <x v="14"/>
    <x v="18"/>
    <x v="18"/>
    <x v="3"/>
    <x v="18"/>
    <x v="18"/>
    <x v="1"/>
    <x v="1"/>
    <x v="18"/>
    <x v="18"/>
    <x v="0"/>
    <x v="0"/>
    <x v="3"/>
    <x v="3"/>
    <x v="3"/>
  </r>
  <r>
    <n v="19"/>
    <s v="Perez-Hess"/>
    <s v="Down-sized cohesive archive"/>
    <x v="15"/>
    <x v="19"/>
    <x v="19"/>
    <x v="0"/>
    <x v="19"/>
    <x v="19"/>
    <x v="1"/>
    <x v="1"/>
    <x v="19"/>
    <x v="19"/>
    <x v="0"/>
    <x v="1"/>
    <x v="3"/>
    <x v="3"/>
    <x v="3"/>
  </r>
  <r>
    <n v="20"/>
    <s v="Reeves, Thompson and Richardson"/>
    <s v="Proactive composite alliance"/>
    <x v="16"/>
    <x v="20"/>
    <x v="20"/>
    <x v="1"/>
    <x v="20"/>
    <x v="20"/>
    <x v="1"/>
    <x v="1"/>
    <x v="20"/>
    <x v="20"/>
    <x v="0"/>
    <x v="0"/>
    <x v="6"/>
    <x v="4"/>
    <x v="6"/>
  </r>
  <r>
    <n v="21"/>
    <s v="Simmons-Reynolds"/>
    <s v="Re-engineered intangible definition"/>
    <x v="17"/>
    <x v="21"/>
    <x v="21"/>
    <x v="0"/>
    <x v="21"/>
    <x v="21"/>
    <x v="1"/>
    <x v="1"/>
    <x v="21"/>
    <x v="21"/>
    <x v="0"/>
    <x v="0"/>
    <x v="3"/>
    <x v="3"/>
    <x v="3"/>
  </r>
  <r>
    <n v="22"/>
    <s v="Collier Inc"/>
    <s v="Enhanced dynamic definition"/>
    <x v="18"/>
    <x v="22"/>
    <x v="22"/>
    <x v="1"/>
    <x v="22"/>
    <x v="22"/>
    <x v="1"/>
    <x v="1"/>
    <x v="22"/>
    <x v="22"/>
    <x v="0"/>
    <x v="0"/>
    <x v="3"/>
    <x v="3"/>
    <x v="3"/>
  </r>
  <r>
    <n v="23"/>
    <s v="Gray-Jenkins"/>
    <s v="Devolved next generation adapter"/>
    <x v="6"/>
    <x v="23"/>
    <x v="23"/>
    <x v="1"/>
    <x v="23"/>
    <x v="23"/>
    <x v="4"/>
    <x v="4"/>
    <x v="23"/>
    <x v="23"/>
    <x v="0"/>
    <x v="0"/>
    <x v="4"/>
    <x v="4"/>
    <x v="4"/>
  </r>
  <r>
    <n v="24"/>
    <s v="Scott, Wilson and Martin"/>
    <s v="Cross-platform intermediate frame"/>
    <x v="19"/>
    <x v="24"/>
    <x v="24"/>
    <x v="1"/>
    <x v="24"/>
    <x v="24"/>
    <x v="1"/>
    <x v="1"/>
    <x v="24"/>
    <x v="24"/>
    <x v="0"/>
    <x v="0"/>
    <x v="8"/>
    <x v="2"/>
    <x v="8"/>
  </r>
  <r>
    <n v="25"/>
    <s v="Caldwell, Velazquez and Wilson"/>
    <s v="Monitored impactful analyzer"/>
    <x v="20"/>
    <x v="25"/>
    <x v="25"/>
    <x v="1"/>
    <x v="25"/>
    <x v="25"/>
    <x v="1"/>
    <x v="1"/>
    <x v="25"/>
    <x v="25"/>
    <x v="0"/>
    <x v="1"/>
    <x v="11"/>
    <x v="6"/>
    <x v="11"/>
  </r>
  <r>
    <n v="26"/>
    <s v="Spencer-Bates"/>
    <s v="Optional responsive customer loyalty"/>
    <x v="21"/>
    <x v="26"/>
    <x v="26"/>
    <x v="3"/>
    <x v="26"/>
    <x v="26"/>
    <x v="1"/>
    <x v="1"/>
    <x v="26"/>
    <x v="26"/>
    <x v="0"/>
    <x v="0"/>
    <x v="3"/>
    <x v="3"/>
    <x v="3"/>
  </r>
  <r>
    <n v="27"/>
    <s v="Best, Carr and Williams"/>
    <s v="Diverse transitional migration"/>
    <x v="22"/>
    <x v="27"/>
    <x v="27"/>
    <x v="0"/>
    <x v="27"/>
    <x v="27"/>
    <x v="1"/>
    <x v="1"/>
    <x v="27"/>
    <x v="27"/>
    <x v="0"/>
    <x v="0"/>
    <x v="1"/>
    <x v="1"/>
    <x v="1"/>
  </r>
  <r>
    <n v="28"/>
    <s v="Campbell, Brown and Powell"/>
    <s v="Synchronized global task-force"/>
    <x v="23"/>
    <x v="28"/>
    <x v="28"/>
    <x v="1"/>
    <x v="28"/>
    <x v="28"/>
    <x v="1"/>
    <x v="1"/>
    <x v="28"/>
    <x v="28"/>
    <x v="0"/>
    <x v="1"/>
    <x v="3"/>
    <x v="3"/>
    <x v="3"/>
  </r>
  <r>
    <n v="29"/>
    <s v="Johnson, Parker and Haynes"/>
    <s v="Focused 6thgeneration forecast"/>
    <x v="24"/>
    <x v="29"/>
    <x v="29"/>
    <x v="1"/>
    <x v="29"/>
    <x v="29"/>
    <x v="5"/>
    <x v="5"/>
    <x v="29"/>
    <x v="29"/>
    <x v="0"/>
    <x v="0"/>
    <x v="12"/>
    <x v="4"/>
    <x v="12"/>
  </r>
  <r>
    <n v="30"/>
    <s v="Clark-Cooke"/>
    <s v="Down-sized analyzing challenge"/>
    <x v="25"/>
    <x v="30"/>
    <x v="30"/>
    <x v="1"/>
    <x v="30"/>
    <x v="30"/>
    <x v="1"/>
    <x v="1"/>
    <x v="30"/>
    <x v="30"/>
    <x v="0"/>
    <x v="0"/>
    <x v="10"/>
    <x v="4"/>
    <x v="10"/>
  </r>
  <r>
    <n v="31"/>
    <s v="Schroeder Ltd"/>
    <s v="Progressive needs-based focus group"/>
    <x v="26"/>
    <x v="31"/>
    <x v="31"/>
    <x v="1"/>
    <x v="31"/>
    <x v="31"/>
    <x v="4"/>
    <x v="4"/>
    <x v="31"/>
    <x v="31"/>
    <x v="0"/>
    <x v="0"/>
    <x v="11"/>
    <x v="6"/>
    <x v="11"/>
  </r>
  <r>
    <n v="32"/>
    <s v="Jackson PLC"/>
    <s v="Ergonomic 6thgeneration success"/>
    <x v="27"/>
    <x v="32"/>
    <x v="32"/>
    <x v="0"/>
    <x v="32"/>
    <x v="32"/>
    <x v="6"/>
    <x v="6"/>
    <x v="32"/>
    <x v="32"/>
    <x v="0"/>
    <x v="0"/>
    <x v="4"/>
    <x v="4"/>
    <x v="4"/>
  </r>
  <r>
    <n v="33"/>
    <s v="Blair, Collins and Carter"/>
    <s v="Exclusive interactive approach"/>
    <x v="28"/>
    <x v="33"/>
    <x v="33"/>
    <x v="1"/>
    <x v="33"/>
    <x v="33"/>
    <x v="1"/>
    <x v="1"/>
    <x v="33"/>
    <x v="33"/>
    <x v="0"/>
    <x v="0"/>
    <x v="3"/>
    <x v="3"/>
    <x v="3"/>
  </r>
  <r>
    <n v="34"/>
    <s v="Maldonado and Sons"/>
    <s v="Reverse-engineered asynchronous archive"/>
    <x v="29"/>
    <x v="34"/>
    <x v="34"/>
    <x v="1"/>
    <x v="34"/>
    <x v="34"/>
    <x v="1"/>
    <x v="1"/>
    <x v="34"/>
    <x v="34"/>
    <x v="0"/>
    <x v="0"/>
    <x v="4"/>
    <x v="4"/>
    <x v="4"/>
  </r>
  <r>
    <n v="35"/>
    <s v="Mitchell and Sons"/>
    <s v="Synergized intangible challenge"/>
    <x v="30"/>
    <x v="35"/>
    <x v="35"/>
    <x v="1"/>
    <x v="35"/>
    <x v="35"/>
    <x v="3"/>
    <x v="3"/>
    <x v="35"/>
    <x v="35"/>
    <x v="0"/>
    <x v="1"/>
    <x v="6"/>
    <x v="4"/>
    <x v="6"/>
  </r>
  <r>
    <n v="36"/>
    <s v="Jackson-Lewis"/>
    <s v="Monitored multi-state encryption"/>
    <x v="31"/>
    <x v="36"/>
    <x v="36"/>
    <x v="1"/>
    <x v="36"/>
    <x v="36"/>
    <x v="1"/>
    <x v="1"/>
    <x v="36"/>
    <x v="36"/>
    <x v="0"/>
    <x v="0"/>
    <x v="3"/>
    <x v="3"/>
    <x v="3"/>
  </r>
  <r>
    <n v="37"/>
    <s v="Black, Armstrong and Anderson"/>
    <s v="Profound attitude-oriented functionalities"/>
    <x v="32"/>
    <x v="37"/>
    <x v="37"/>
    <x v="1"/>
    <x v="37"/>
    <x v="37"/>
    <x v="1"/>
    <x v="1"/>
    <x v="37"/>
    <x v="37"/>
    <x v="0"/>
    <x v="1"/>
    <x v="13"/>
    <x v="5"/>
    <x v="13"/>
  </r>
  <r>
    <n v="38"/>
    <s v="Maldonado-Gonzalez"/>
    <s v="Digitized client-driven database"/>
    <x v="33"/>
    <x v="38"/>
    <x v="38"/>
    <x v="1"/>
    <x v="38"/>
    <x v="38"/>
    <x v="1"/>
    <x v="1"/>
    <x v="38"/>
    <x v="38"/>
    <x v="0"/>
    <x v="0"/>
    <x v="14"/>
    <x v="7"/>
    <x v="14"/>
  </r>
  <r>
    <n v="39"/>
    <s v="Kim-Rice"/>
    <s v="Organized bi-directional function"/>
    <x v="34"/>
    <x v="39"/>
    <x v="39"/>
    <x v="0"/>
    <x v="39"/>
    <x v="39"/>
    <x v="3"/>
    <x v="3"/>
    <x v="39"/>
    <x v="39"/>
    <x v="0"/>
    <x v="0"/>
    <x v="3"/>
    <x v="3"/>
    <x v="3"/>
  </r>
  <r>
    <n v="40"/>
    <s v="Garcia, Garcia and Lopez"/>
    <s v="Reduced stable middleware"/>
    <x v="35"/>
    <x v="40"/>
    <x v="40"/>
    <x v="1"/>
    <x v="40"/>
    <x v="40"/>
    <x v="1"/>
    <x v="1"/>
    <x v="40"/>
    <x v="40"/>
    <x v="0"/>
    <x v="1"/>
    <x v="8"/>
    <x v="2"/>
    <x v="8"/>
  </r>
  <r>
    <n v="41"/>
    <s v="Watts Group"/>
    <s v="Universal 5thgeneration neural-net"/>
    <x v="36"/>
    <x v="41"/>
    <x v="41"/>
    <x v="1"/>
    <x v="41"/>
    <x v="41"/>
    <x v="6"/>
    <x v="6"/>
    <x v="41"/>
    <x v="41"/>
    <x v="0"/>
    <x v="1"/>
    <x v="1"/>
    <x v="1"/>
    <x v="1"/>
  </r>
  <r>
    <n v="42"/>
    <s v="Werner-Bryant"/>
    <s v="Virtual uniform frame"/>
    <x v="37"/>
    <x v="42"/>
    <x v="42"/>
    <x v="1"/>
    <x v="42"/>
    <x v="42"/>
    <x v="1"/>
    <x v="1"/>
    <x v="42"/>
    <x v="42"/>
    <x v="0"/>
    <x v="0"/>
    <x v="0"/>
    <x v="0"/>
    <x v="0"/>
  </r>
  <r>
    <n v="43"/>
    <s v="Schmitt-Mendoza"/>
    <s v="Profound explicit paradigm"/>
    <x v="38"/>
    <x v="43"/>
    <x v="43"/>
    <x v="1"/>
    <x v="43"/>
    <x v="43"/>
    <x v="1"/>
    <x v="1"/>
    <x v="43"/>
    <x v="43"/>
    <x v="0"/>
    <x v="0"/>
    <x v="15"/>
    <x v="5"/>
    <x v="15"/>
  </r>
  <r>
    <n v="44"/>
    <s v="Reid-Mccullough"/>
    <s v="Visionary real-time groupware"/>
    <x v="39"/>
    <x v="44"/>
    <x v="44"/>
    <x v="1"/>
    <x v="13"/>
    <x v="44"/>
    <x v="3"/>
    <x v="3"/>
    <x v="44"/>
    <x v="44"/>
    <x v="0"/>
    <x v="0"/>
    <x v="13"/>
    <x v="5"/>
    <x v="13"/>
  </r>
  <r>
    <n v="45"/>
    <s v="Woods-Clark"/>
    <s v="Networked tertiary Graphical User Interface"/>
    <x v="40"/>
    <x v="45"/>
    <x v="45"/>
    <x v="0"/>
    <x v="44"/>
    <x v="45"/>
    <x v="1"/>
    <x v="1"/>
    <x v="45"/>
    <x v="45"/>
    <x v="0"/>
    <x v="1"/>
    <x v="3"/>
    <x v="3"/>
    <x v="3"/>
  </r>
  <r>
    <n v="46"/>
    <s v="Vaughn, Hunt and Caldwell"/>
    <s v="Virtual grid-enabled task-force"/>
    <x v="41"/>
    <x v="46"/>
    <x v="46"/>
    <x v="1"/>
    <x v="45"/>
    <x v="46"/>
    <x v="1"/>
    <x v="1"/>
    <x v="46"/>
    <x v="46"/>
    <x v="0"/>
    <x v="0"/>
    <x v="1"/>
    <x v="1"/>
    <x v="1"/>
  </r>
  <r>
    <n v="47"/>
    <s v="Bennett and Sons"/>
    <s v="Function-based multi-state software"/>
    <x v="42"/>
    <x v="47"/>
    <x v="47"/>
    <x v="1"/>
    <x v="46"/>
    <x v="47"/>
    <x v="1"/>
    <x v="1"/>
    <x v="47"/>
    <x v="47"/>
    <x v="0"/>
    <x v="0"/>
    <x v="3"/>
    <x v="3"/>
    <x v="3"/>
  </r>
  <r>
    <n v="48"/>
    <s v="Lamb Inc"/>
    <s v="Optimized leadingedge concept"/>
    <x v="43"/>
    <x v="48"/>
    <x v="48"/>
    <x v="1"/>
    <x v="47"/>
    <x v="48"/>
    <x v="1"/>
    <x v="1"/>
    <x v="48"/>
    <x v="48"/>
    <x v="0"/>
    <x v="0"/>
    <x v="3"/>
    <x v="3"/>
    <x v="3"/>
  </r>
  <r>
    <n v="49"/>
    <s v="Casey-Kelly"/>
    <s v="Sharable holistic interface"/>
    <x v="44"/>
    <x v="49"/>
    <x v="49"/>
    <x v="1"/>
    <x v="48"/>
    <x v="49"/>
    <x v="1"/>
    <x v="1"/>
    <x v="49"/>
    <x v="49"/>
    <x v="0"/>
    <x v="0"/>
    <x v="1"/>
    <x v="1"/>
    <x v="1"/>
  </r>
  <r>
    <n v="50"/>
    <s v="Jones, Taylor and Moore"/>
    <s v="Down-sized system-worthy secured line"/>
    <x v="0"/>
    <x v="50"/>
    <x v="50"/>
    <x v="0"/>
    <x v="49"/>
    <x v="50"/>
    <x v="6"/>
    <x v="6"/>
    <x v="50"/>
    <x v="50"/>
    <x v="0"/>
    <x v="0"/>
    <x v="16"/>
    <x v="1"/>
    <x v="16"/>
  </r>
  <r>
    <n v="51"/>
    <s v="Bradshaw, Gill and Donovan"/>
    <s v="Inverse secondary infrastructure"/>
    <x v="45"/>
    <x v="51"/>
    <x v="51"/>
    <x v="0"/>
    <x v="50"/>
    <x v="51"/>
    <x v="4"/>
    <x v="4"/>
    <x v="51"/>
    <x v="51"/>
    <x v="0"/>
    <x v="1"/>
    <x v="8"/>
    <x v="2"/>
    <x v="8"/>
  </r>
  <r>
    <n v="52"/>
    <s v="Hernandez, Rodriguez and Clark"/>
    <s v="Organic foreground leverage"/>
    <x v="44"/>
    <x v="52"/>
    <x v="52"/>
    <x v="0"/>
    <x v="51"/>
    <x v="52"/>
    <x v="1"/>
    <x v="1"/>
    <x v="52"/>
    <x v="52"/>
    <x v="0"/>
    <x v="0"/>
    <x v="3"/>
    <x v="3"/>
    <x v="3"/>
  </r>
  <r>
    <n v="53"/>
    <s v="Smith-Jones"/>
    <s v="Reverse-engineered static concept"/>
    <x v="35"/>
    <x v="53"/>
    <x v="53"/>
    <x v="1"/>
    <x v="52"/>
    <x v="53"/>
    <x v="1"/>
    <x v="1"/>
    <x v="53"/>
    <x v="53"/>
    <x v="0"/>
    <x v="0"/>
    <x v="6"/>
    <x v="4"/>
    <x v="6"/>
  </r>
  <r>
    <n v="54"/>
    <s v="Roy PLC"/>
    <s v="Multi-channeled neutral customer loyalty"/>
    <x v="46"/>
    <x v="54"/>
    <x v="54"/>
    <x v="0"/>
    <x v="53"/>
    <x v="54"/>
    <x v="1"/>
    <x v="1"/>
    <x v="54"/>
    <x v="54"/>
    <x v="0"/>
    <x v="0"/>
    <x v="8"/>
    <x v="2"/>
    <x v="8"/>
  </r>
  <r>
    <n v="55"/>
    <s v="Wright, Brooks and Villarreal"/>
    <s v="Reverse-engineered bifurcated strategy"/>
    <x v="47"/>
    <x v="55"/>
    <x v="55"/>
    <x v="1"/>
    <x v="54"/>
    <x v="55"/>
    <x v="1"/>
    <x v="1"/>
    <x v="55"/>
    <x v="55"/>
    <x v="0"/>
    <x v="0"/>
    <x v="17"/>
    <x v="1"/>
    <x v="17"/>
  </r>
  <r>
    <n v="56"/>
    <s v="Flores, Miller and Johnson"/>
    <s v="Horizontal context-sensitive knowledge user"/>
    <x v="48"/>
    <x v="56"/>
    <x v="56"/>
    <x v="1"/>
    <x v="55"/>
    <x v="56"/>
    <x v="1"/>
    <x v="1"/>
    <x v="56"/>
    <x v="56"/>
    <x v="0"/>
    <x v="0"/>
    <x v="8"/>
    <x v="2"/>
    <x v="8"/>
  </r>
  <r>
    <n v="57"/>
    <s v="Bridges, Freeman and Kim"/>
    <s v="Cross-group multi-state task-force"/>
    <x v="49"/>
    <x v="57"/>
    <x v="57"/>
    <x v="1"/>
    <x v="56"/>
    <x v="57"/>
    <x v="1"/>
    <x v="1"/>
    <x v="57"/>
    <x v="57"/>
    <x v="0"/>
    <x v="0"/>
    <x v="11"/>
    <x v="6"/>
    <x v="11"/>
  </r>
  <r>
    <n v="58"/>
    <s v="Anderson-Perez"/>
    <s v="Expanded 3rdgeneration strategy"/>
    <x v="50"/>
    <x v="58"/>
    <x v="58"/>
    <x v="1"/>
    <x v="57"/>
    <x v="58"/>
    <x v="1"/>
    <x v="1"/>
    <x v="58"/>
    <x v="58"/>
    <x v="0"/>
    <x v="0"/>
    <x v="3"/>
    <x v="3"/>
    <x v="3"/>
  </r>
  <r>
    <n v="59"/>
    <s v="Wright, Fox and Marks"/>
    <s v="Assimilated real-time support"/>
    <x v="1"/>
    <x v="59"/>
    <x v="59"/>
    <x v="1"/>
    <x v="58"/>
    <x v="59"/>
    <x v="1"/>
    <x v="1"/>
    <x v="59"/>
    <x v="59"/>
    <x v="0"/>
    <x v="1"/>
    <x v="3"/>
    <x v="3"/>
    <x v="3"/>
  </r>
  <r>
    <n v="60"/>
    <s v="Crawford-Peters"/>
    <s v="User-centric regional database"/>
    <x v="51"/>
    <x v="60"/>
    <x v="60"/>
    <x v="1"/>
    <x v="59"/>
    <x v="60"/>
    <x v="0"/>
    <x v="0"/>
    <x v="60"/>
    <x v="60"/>
    <x v="0"/>
    <x v="0"/>
    <x v="3"/>
    <x v="3"/>
    <x v="3"/>
  </r>
  <r>
    <n v="61"/>
    <s v="Romero-Hoffman"/>
    <s v="Open-source zero administration complexity"/>
    <x v="52"/>
    <x v="61"/>
    <x v="61"/>
    <x v="0"/>
    <x v="60"/>
    <x v="61"/>
    <x v="0"/>
    <x v="0"/>
    <x v="61"/>
    <x v="61"/>
    <x v="0"/>
    <x v="0"/>
    <x v="3"/>
    <x v="3"/>
    <x v="3"/>
  </r>
  <r>
    <n v="62"/>
    <s v="Sparks-West"/>
    <s v="Organized incremental standardization"/>
    <x v="22"/>
    <x v="62"/>
    <x v="62"/>
    <x v="1"/>
    <x v="61"/>
    <x v="62"/>
    <x v="1"/>
    <x v="1"/>
    <x v="62"/>
    <x v="62"/>
    <x v="0"/>
    <x v="0"/>
    <x v="2"/>
    <x v="2"/>
    <x v="2"/>
  </r>
  <r>
    <n v="63"/>
    <s v="Baker, Morgan and Brown"/>
    <s v="Assimilated didactic open system"/>
    <x v="53"/>
    <x v="63"/>
    <x v="63"/>
    <x v="0"/>
    <x v="62"/>
    <x v="63"/>
    <x v="1"/>
    <x v="1"/>
    <x v="63"/>
    <x v="63"/>
    <x v="0"/>
    <x v="0"/>
    <x v="3"/>
    <x v="3"/>
    <x v="3"/>
  </r>
  <r>
    <n v="64"/>
    <s v="Mosley-Gilbert"/>
    <s v="Vision-oriented logistical intranet"/>
    <x v="54"/>
    <x v="64"/>
    <x v="64"/>
    <x v="0"/>
    <x v="63"/>
    <x v="64"/>
    <x v="1"/>
    <x v="1"/>
    <x v="64"/>
    <x v="64"/>
    <x v="0"/>
    <x v="1"/>
    <x v="2"/>
    <x v="2"/>
    <x v="2"/>
  </r>
  <r>
    <n v="65"/>
    <s v="Berry-Boyer"/>
    <s v="Mandatory incremental projection"/>
    <x v="55"/>
    <x v="65"/>
    <x v="65"/>
    <x v="1"/>
    <x v="64"/>
    <x v="65"/>
    <x v="1"/>
    <x v="1"/>
    <x v="65"/>
    <x v="65"/>
    <x v="0"/>
    <x v="0"/>
    <x v="3"/>
    <x v="3"/>
    <x v="3"/>
  </r>
  <r>
    <n v="66"/>
    <s v="Sanders-Allen"/>
    <s v="Grass-roots needs-based encryption"/>
    <x v="49"/>
    <x v="66"/>
    <x v="66"/>
    <x v="0"/>
    <x v="65"/>
    <x v="66"/>
    <x v="1"/>
    <x v="1"/>
    <x v="66"/>
    <x v="66"/>
    <x v="0"/>
    <x v="1"/>
    <x v="3"/>
    <x v="3"/>
    <x v="3"/>
  </r>
  <r>
    <n v="67"/>
    <s v="Lopez Inc"/>
    <s v="Team-oriented 6thgeneration middleware"/>
    <x v="56"/>
    <x v="67"/>
    <x v="67"/>
    <x v="1"/>
    <x v="66"/>
    <x v="67"/>
    <x v="4"/>
    <x v="4"/>
    <x v="67"/>
    <x v="67"/>
    <x v="0"/>
    <x v="1"/>
    <x v="8"/>
    <x v="2"/>
    <x v="8"/>
  </r>
  <r>
    <n v="68"/>
    <s v="Moreno-Turner"/>
    <s v="Inverse multi-tasking installation"/>
    <x v="57"/>
    <x v="68"/>
    <x v="68"/>
    <x v="1"/>
    <x v="67"/>
    <x v="68"/>
    <x v="6"/>
    <x v="6"/>
    <x v="68"/>
    <x v="68"/>
    <x v="0"/>
    <x v="1"/>
    <x v="3"/>
    <x v="3"/>
    <x v="3"/>
  </r>
  <r>
    <n v="69"/>
    <s v="Jones-Watson"/>
    <s v="Switchable disintermediate moderator"/>
    <x v="58"/>
    <x v="69"/>
    <x v="69"/>
    <x v="3"/>
    <x v="68"/>
    <x v="69"/>
    <x v="1"/>
    <x v="1"/>
    <x v="69"/>
    <x v="69"/>
    <x v="0"/>
    <x v="0"/>
    <x v="3"/>
    <x v="3"/>
    <x v="3"/>
  </r>
  <r>
    <n v="70"/>
    <s v="Barker Inc"/>
    <s v="Re-engineered 24/7 task-force"/>
    <x v="59"/>
    <x v="70"/>
    <x v="70"/>
    <x v="1"/>
    <x v="69"/>
    <x v="70"/>
    <x v="6"/>
    <x v="6"/>
    <x v="70"/>
    <x v="70"/>
    <x v="0"/>
    <x v="1"/>
    <x v="3"/>
    <x v="3"/>
    <x v="3"/>
  </r>
  <r>
    <n v="71"/>
    <s v="Tate, Bass and House"/>
    <s v="Organic object-oriented budgetary management"/>
    <x v="46"/>
    <x v="71"/>
    <x v="71"/>
    <x v="1"/>
    <x v="70"/>
    <x v="71"/>
    <x v="1"/>
    <x v="1"/>
    <x v="71"/>
    <x v="49"/>
    <x v="0"/>
    <x v="0"/>
    <x v="3"/>
    <x v="3"/>
    <x v="3"/>
  </r>
  <r>
    <n v="72"/>
    <s v="Hampton, Lewis and Ray"/>
    <s v="Seamless coherent parallelism"/>
    <x v="60"/>
    <x v="72"/>
    <x v="72"/>
    <x v="1"/>
    <x v="71"/>
    <x v="72"/>
    <x v="1"/>
    <x v="1"/>
    <x v="72"/>
    <x v="71"/>
    <x v="0"/>
    <x v="0"/>
    <x v="10"/>
    <x v="4"/>
    <x v="10"/>
  </r>
  <r>
    <n v="73"/>
    <s v="Collins-Goodman"/>
    <s v="Cross-platform even-keeled initiative"/>
    <x v="1"/>
    <x v="73"/>
    <x v="73"/>
    <x v="1"/>
    <x v="39"/>
    <x v="73"/>
    <x v="1"/>
    <x v="1"/>
    <x v="73"/>
    <x v="72"/>
    <x v="0"/>
    <x v="0"/>
    <x v="17"/>
    <x v="1"/>
    <x v="17"/>
  </r>
  <r>
    <n v="74"/>
    <s v="Davis-Michael"/>
    <s v="Progressive tertiary framework"/>
    <x v="61"/>
    <x v="74"/>
    <x v="74"/>
    <x v="1"/>
    <x v="72"/>
    <x v="74"/>
    <x v="4"/>
    <x v="4"/>
    <x v="74"/>
    <x v="73"/>
    <x v="0"/>
    <x v="0"/>
    <x v="16"/>
    <x v="1"/>
    <x v="16"/>
  </r>
  <r>
    <n v="75"/>
    <s v="White, Torres and Bishop"/>
    <s v="Multi-layered dynamic protocol"/>
    <x v="62"/>
    <x v="75"/>
    <x v="75"/>
    <x v="1"/>
    <x v="73"/>
    <x v="75"/>
    <x v="1"/>
    <x v="1"/>
    <x v="75"/>
    <x v="74"/>
    <x v="0"/>
    <x v="0"/>
    <x v="14"/>
    <x v="7"/>
    <x v="14"/>
  </r>
  <r>
    <n v="76"/>
    <s v="Martin, Conway and Larsen"/>
    <s v="Horizontal next generation function"/>
    <x v="63"/>
    <x v="76"/>
    <x v="76"/>
    <x v="0"/>
    <x v="74"/>
    <x v="76"/>
    <x v="1"/>
    <x v="1"/>
    <x v="76"/>
    <x v="75"/>
    <x v="1"/>
    <x v="1"/>
    <x v="3"/>
    <x v="3"/>
    <x v="3"/>
  </r>
  <r>
    <n v="77"/>
    <s v="Acevedo-Huffman"/>
    <s v="Pre-emptive impactful model"/>
    <x v="40"/>
    <x v="77"/>
    <x v="77"/>
    <x v="0"/>
    <x v="75"/>
    <x v="77"/>
    <x v="1"/>
    <x v="1"/>
    <x v="77"/>
    <x v="76"/>
    <x v="0"/>
    <x v="1"/>
    <x v="10"/>
    <x v="4"/>
    <x v="10"/>
  </r>
  <r>
    <n v="78"/>
    <s v="Montgomery, Larson and Spencer"/>
    <s v="User-centric bifurcated knowledge user"/>
    <x v="6"/>
    <x v="78"/>
    <x v="78"/>
    <x v="1"/>
    <x v="76"/>
    <x v="78"/>
    <x v="1"/>
    <x v="1"/>
    <x v="78"/>
    <x v="77"/>
    <x v="0"/>
    <x v="0"/>
    <x v="18"/>
    <x v="5"/>
    <x v="18"/>
  </r>
  <r>
    <n v="79"/>
    <s v="Soto LLC"/>
    <s v="Triple-buffered reciprocal project"/>
    <x v="64"/>
    <x v="79"/>
    <x v="79"/>
    <x v="0"/>
    <x v="77"/>
    <x v="79"/>
    <x v="1"/>
    <x v="1"/>
    <x v="79"/>
    <x v="78"/>
    <x v="0"/>
    <x v="0"/>
    <x v="3"/>
    <x v="3"/>
    <x v="3"/>
  </r>
  <r>
    <n v="80"/>
    <s v="Sutton, Barrett and Tucker"/>
    <s v="Cross-platform needs-based approach"/>
    <x v="65"/>
    <x v="80"/>
    <x v="80"/>
    <x v="1"/>
    <x v="78"/>
    <x v="80"/>
    <x v="1"/>
    <x v="1"/>
    <x v="80"/>
    <x v="79"/>
    <x v="0"/>
    <x v="0"/>
    <x v="11"/>
    <x v="6"/>
    <x v="11"/>
  </r>
  <r>
    <n v="81"/>
    <s v="Gomez, Bailey and Flores"/>
    <s v="User-friendly static contingency"/>
    <x v="66"/>
    <x v="81"/>
    <x v="81"/>
    <x v="1"/>
    <x v="79"/>
    <x v="81"/>
    <x v="1"/>
    <x v="1"/>
    <x v="81"/>
    <x v="80"/>
    <x v="0"/>
    <x v="0"/>
    <x v="1"/>
    <x v="1"/>
    <x v="1"/>
  </r>
  <r>
    <n v="82"/>
    <s v="Porter-George"/>
    <s v="Reactive content-based framework"/>
    <x v="67"/>
    <x v="82"/>
    <x v="82"/>
    <x v="1"/>
    <x v="80"/>
    <x v="82"/>
    <x v="4"/>
    <x v="4"/>
    <x v="82"/>
    <x v="4"/>
    <x v="0"/>
    <x v="1"/>
    <x v="11"/>
    <x v="6"/>
    <x v="11"/>
  </r>
  <r>
    <n v="83"/>
    <s v="Fitzgerald PLC"/>
    <s v="Realigned user-facing concept"/>
    <x v="68"/>
    <x v="83"/>
    <x v="83"/>
    <x v="0"/>
    <x v="81"/>
    <x v="83"/>
    <x v="1"/>
    <x v="1"/>
    <x v="83"/>
    <x v="81"/>
    <x v="0"/>
    <x v="0"/>
    <x v="5"/>
    <x v="1"/>
    <x v="5"/>
  </r>
  <r>
    <n v="84"/>
    <s v="Cisneros-Burton"/>
    <s v="Public-key zero tolerance orchestration"/>
    <x v="69"/>
    <x v="84"/>
    <x v="84"/>
    <x v="1"/>
    <x v="82"/>
    <x v="84"/>
    <x v="1"/>
    <x v="1"/>
    <x v="84"/>
    <x v="82"/>
    <x v="0"/>
    <x v="0"/>
    <x v="8"/>
    <x v="2"/>
    <x v="8"/>
  </r>
  <r>
    <n v="85"/>
    <s v="Hill, Lawson and Wilkinson"/>
    <s v="Multi-tiered eco-centric architecture"/>
    <x v="70"/>
    <x v="85"/>
    <x v="85"/>
    <x v="1"/>
    <x v="83"/>
    <x v="85"/>
    <x v="2"/>
    <x v="2"/>
    <x v="85"/>
    <x v="83"/>
    <x v="0"/>
    <x v="0"/>
    <x v="7"/>
    <x v="1"/>
    <x v="7"/>
  </r>
  <r>
    <n v="86"/>
    <s v="Davis-Smith"/>
    <s v="Organic motivating firmware"/>
    <x v="71"/>
    <x v="86"/>
    <x v="86"/>
    <x v="1"/>
    <x v="84"/>
    <x v="86"/>
    <x v="1"/>
    <x v="1"/>
    <x v="86"/>
    <x v="84"/>
    <x v="1"/>
    <x v="0"/>
    <x v="3"/>
    <x v="3"/>
    <x v="3"/>
  </r>
  <r>
    <n v="87"/>
    <s v="Farrell and Sons"/>
    <s v="Synergized 4thgeneration conglomeration"/>
    <x v="72"/>
    <x v="87"/>
    <x v="87"/>
    <x v="0"/>
    <x v="85"/>
    <x v="87"/>
    <x v="2"/>
    <x v="2"/>
    <x v="87"/>
    <x v="85"/>
    <x v="0"/>
    <x v="1"/>
    <x v="1"/>
    <x v="1"/>
    <x v="1"/>
  </r>
  <r>
    <n v="88"/>
    <s v="Clark Group"/>
    <s v="Grass-roots fault-tolerant policy"/>
    <x v="73"/>
    <x v="88"/>
    <x v="88"/>
    <x v="1"/>
    <x v="86"/>
    <x v="88"/>
    <x v="1"/>
    <x v="1"/>
    <x v="88"/>
    <x v="86"/>
    <x v="0"/>
    <x v="0"/>
    <x v="18"/>
    <x v="5"/>
    <x v="18"/>
  </r>
  <r>
    <n v="89"/>
    <s v="White, Singleton and Zimmerman"/>
    <s v="Monitored scalable knowledgebase"/>
    <x v="74"/>
    <x v="89"/>
    <x v="89"/>
    <x v="1"/>
    <x v="87"/>
    <x v="89"/>
    <x v="1"/>
    <x v="1"/>
    <x v="89"/>
    <x v="87"/>
    <x v="0"/>
    <x v="0"/>
    <x v="3"/>
    <x v="3"/>
    <x v="3"/>
  </r>
  <r>
    <n v="90"/>
    <s v="Kramer Group"/>
    <s v="Synergistic explicit parallelism"/>
    <x v="75"/>
    <x v="58"/>
    <x v="90"/>
    <x v="0"/>
    <x v="88"/>
    <x v="90"/>
    <x v="1"/>
    <x v="1"/>
    <x v="90"/>
    <x v="88"/>
    <x v="0"/>
    <x v="1"/>
    <x v="3"/>
    <x v="3"/>
    <x v="3"/>
  </r>
  <r>
    <n v="91"/>
    <s v="Frazier, Patrick and Smith"/>
    <s v="Enhanced systemic analyzer"/>
    <x v="76"/>
    <x v="90"/>
    <x v="91"/>
    <x v="0"/>
    <x v="89"/>
    <x v="91"/>
    <x v="6"/>
    <x v="6"/>
    <x v="91"/>
    <x v="89"/>
    <x v="0"/>
    <x v="0"/>
    <x v="18"/>
    <x v="5"/>
    <x v="18"/>
  </r>
  <r>
    <n v="92"/>
    <s v="Santos, Bell and Lloyd"/>
    <s v="Object-based analyzing knowledge user"/>
    <x v="77"/>
    <x v="91"/>
    <x v="92"/>
    <x v="1"/>
    <x v="90"/>
    <x v="92"/>
    <x v="5"/>
    <x v="5"/>
    <x v="92"/>
    <x v="40"/>
    <x v="0"/>
    <x v="1"/>
    <x v="11"/>
    <x v="6"/>
    <x v="11"/>
  </r>
  <r>
    <n v="93"/>
    <s v="Hall and Sons"/>
    <s v="Pre-emptive radical architecture"/>
    <x v="78"/>
    <x v="92"/>
    <x v="93"/>
    <x v="3"/>
    <x v="91"/>
    <x v="93"/>
    <x v="1"/>
    <x v="1"/>
    <x v="93"/>
    <x v="90"/>
    <x v="0"/>
    <x v="1"/>
    <x v="3"/>
    <x v="3"/>
    <x v="3"/>
  </r>
  <r>
    <n v="94"/>
    <s v="Hanson Inc"/>
    <s v="Grass-roots web-enabled contingency"/>
    <x v="49"/>
    <x v="93"/>
    <x v="94"/>
    <x v="1"/>
    <x v="80"/>
    <x v="94"/>
    <x v="4"/>
    <x v="4"/>
    <x v="94"/>
    <x v="91"/>
    <x v="0"/>
    <x v="0"/>
    <x v="2"/>
    <x v="2"/>
    <x v="2"/>
  </r>
  <r>
    <n v="95"/>
    <s v="Sanchez LLC"/>
    <s v="Stand-alone system-worthy standardization"/>
    <x v="79"/>
    <x v="94"/>
    <x v="95"/>
    <x v="1"/>
    <x v="11"/>
    <x v="95"/>
    <x v="1"/>
    <x v="1"/>
    <x v="95"/>
    <x v="92"/>
    <x v="0"/>
    <x v="0"/>
    <x v="4"/>
    <x v="4"/>
    <x v="4"/>
  </r>
  <r>
    <n v="96"/>
    <s v="Howard Ltd"/>
    <s v="Down-sized systematic policy"/>
    <x v="80"/>
    <x v="95"/>
    <x v="96"/>
    <x v="1"/>
    <x v="92"/>
    <x v="96"/>
    <x v="1"/>
    <x v="1"/>
    <x v="96"/>
    <x v="36"/>
    <x v="0"/>
    <x v="0"/>
    <x v="3"/>
    <x v="3"/>
    <x v="3"/>
  </r>
  <r>
    <n v="97"/>
    <s v="Stewart LLC"/>
    <s v="Cloned bi-directional architecture"/>
    <x v="81"/>
    <x v="96"/>
    <x v="97"/>
    <x v="1"/>
    <x v="86"/>
    <x v="97"/>
    <x v="1"/>
    <x v="1"/>
    <x v="48"/>
    <x v="93"/>
    <x v="0"/>
    <x v="0"/>
    <x v="0"/>
    <x v="0"/>
    <x v="0"/>
  </r>
  <r>
    <n v="98"/>
    <s v="Arias, Allen and Miller"/>
    <s v="Seamless transitional portal"/>
    <x v="82"/>
    <x v="97"/>
    <x v="98"/>
    <x v="0"/>
    <x v="93"/>
    <x v="98"/>
    <x v="2"/>
    <x v="2"/>
    <x v="97"/>
    <x v="94"/>
    <x v="0"/>
    <x v="0"/>
    <x v="11"/>
    <x v="6"/>
    <x v="11"/>
  </r>
  <r>
    <n v="99"/>
    <s v="Baker-Morris"/>
    <s v="Fully-configurable motivating approach"/>
    <x v="4"/>
    <x v="98"/>
    <x v="99"/>
    <x v="1"/>
    <x v="55"/>
    <x v="99"/>
    <x v="1"/>
    <x v="1"/>
    <x v="98"/>
    <x v="95"/>
    <x v="0"/>
    <x v="0"/>
    <x v="3"/>
    <x v="3"/>
    <x v="3"/>
  </r>
  <r>
    <n v="100"/>
    <s v="Tucker, Fox and Green"/>
    <s v="Upgradable fault-tolerant approach"/>
    <x v="0"/>
    <x v="99"/>
    <x v="100"/>
    <x v="0"/>
    <x v="49"/>
    <x v="100"/>
    <x v="1"/>
    <x v="1"/>
    <x v="99"/>
    <x v="96"/>
    <x v="0"/>
    <x v="0"/>
    <x v="3"/>
    <x v="3"/>
    <x v="3"/>
  </r>
  <r>
    <n v="101"/>
    <s v="Douglas LLC"/>
    <s v="Reduced heuristic moratorium"/>
    <x v="79"/>
    <x v="100"/>
    <x v="101"/>
    <x v="1"/>
    <x v="55"/>
    <x v="101"/>
    <x v="1"/>
    <x v="1"/>
    <x v="100"/>
    <x v="97"/>
    <x v="0"/>
    <x v="1"/>
    <x v="5"/>
    <x v="1"/>
    <x v="5"/>
  </r>
  <r>
    <n v="102"/>
    <s v="Garcia Inc"/>
    <s v="Front-line web-enabled model"/>
    <x v="41"/>
    <x v="101"/>
    <x v="102"/>
    <x v="1"/>
    <x v="94"/>
    <x v="102"/>
    <x v="1"/>
    <x v="1"/>
    <x v="101"/>
    <x v="98"/>
    <x v="0"/>
    <x v="1"/>
    <x v="8"/>
    <x v="2"/>
    <x v="8"/>
  </r>
  <r>
    <n v="103"/>
    <s v="Frye, Hunt and Powell"/>
    <s v="Polarized incremental emulation"/>
    <x v="83"/>
    <x v="102"/>
    <x v="103"/>
    <x v="0"/>
    <x v="95"/>
    <x v="103"/>
    <x v="6"/>
    <x v="6"/>
    <x v="102"/>
    <x v="99"/>
    <x v="0"/>
    <x v="0"/>
    <x v="5"/>
    <x v="1"/>
    <x v="5"/>
  </r>
  <r>
    <n v="104"/>
    <s v="Smith, Wells and Nguyen"/>
    <s v="Self-enabling grid-enabled initiative"/>
    <x v="84"/>
    <x v="103"/>
    <x v="104"/>
    <x v="1"/>
    <x v="96"/>
    <x v="104"/>
    <x v="1"/>
    <x v="1"/>
    <x v="103"/>
    <x v="100"/>
    <x v="0"/>
    <x v="0"/>
    <x v="7"/>
    <x v="1"/>
    <x v="7"/>
  </r>
  <r>
    <n v="105"/>
    <s v="Charles-Johnson"/>
    <s v="Total fresh-thinking system engine"/>
    <x v="85"/>
    <x v="104"/>
    <x v="105"/>
    <x v="1"/>
    <x v="97"/>
    <x v="105"/>
    <x v="1"/>
    <x v="1"/>
    <x v="104"/>
    <x v="101"/>
    <x v="0"/>
    <x v="0"/>
    <x v="2"/>
    <x v="2"/>
    <x v="2"/>
  </r>
  <r>
    <n v="106"/>
    <s v="Brandt, Carter and Wood"/>
    <s v="Ameliorated clear-thinking circuit"/>
    <x v="61"/>
    <x v="105"/>
    <x v="106"/>
    <x v="1"/>
    <x v="98"/>
    <x v="106"/>
    <x v="1"/>
    <x v="1"/>
    <x v="105"/>
    <x v="102"/>
    <x v="0"/>
    <x v="0"/>
    <x v="3"/>
    <x v="3"/>
    <x v="3"/>
  </r>
  <r>
    <n v="107"/>
    <s v="Tucker, Schmidt and Reid"/>
    <s v="Multi-layered encompassing installation"/>
    <x v="26"/>
    <x v="106"/>
    <x v="107"/>
    <x v="1"/>
    <x v="99"/>
    <x v="107"/>
    <x v="1"/>
    <x v="1"/>
    <x v="106"/>
    <x v="103"/>
    <x v="0"/>
    <x v="1"/>
    <x v="3"/>
    <x v="3"/>
    <x v="3"/>
  </r>
  <r>
    <n v="108"/>
    <s v="Decker Inc"/>
    <s v="Universal encompassing implementation"/>
    <x v="42"/>
    <x v="107"/>
    <x v="108"/>
    <x v="1"/>
    <x v="100"/>
    <x v="108"/>
    <x v="1"/>
    <x v="1"/>
    <x v="107"/>
    <x v="104"/>
    <x v="0"/>
    <x v="0"/>
    <x v="4"/>
    <x v="4"/>
    <x v="4"/>
  </r>
  <r>
    <n v="109"/>
    <s v="Romero and Sons"/>
    <s v="Object-based client-server application"/>
    <x v="5"/>
    <x v="108"/>
    <x v="109"/>
    <x v="0"/>
    <x v="101"/>
    <x v="109"/>
    <x v="1"/>
    <x v="1"/>
    <x v="108"/>
    <x v="105"/>
    <x v="0"/>
    <x v="0"/>
    <x v="19"/>
    <x v="4"/>
    <x v="19"/>
  </r>
  <r>
    <n v="110"/>
    <s v="Castillo-Carey"/>
    <s v="Cross-platform solution-oriented process improvement"/>
    <x v="86"/>
    <x v="109"/>
    <x v="110"/>
    <x v="0"/>
    <x v="102"/>
    <x v="110"/>
    <x v="1"/>
    <x v="1"/>
    <x v="109"/>
    <x v="106"/>
    <x v="0"/>
    <x v="0"/>
    <x v="0"/>
    <x v="0"/>
    <x v="0"/>
  </r>
  <r>
    <n v="111"/>
    <s v="Hart-Briggs"/>
    <s v="Re-engineered user-facing approach"/>
    <x v="87"/>
    <x v="110"/>
    <x v="111"/>
    <x v="1"/>
    <x v="103"/>
    <x v="111"/>
    <x v="1"/>
    <x v="1"/>
    <x v="110"/>
    <x v="107"/>
    <x v="0"/>
    <x v="0"/>
    <x v="15"/>
    <x v="5"/>
    <x v="15"/>
  </r>
  <r>
    <n v="112"/>
    <s v="Jones-Meyer"/>
    <s v="Re-engineered client-driven hub"/>
    <x v="53"/>
    <x v="111"/>
    <x v="112"/>
    <x v="1"/>
    <x v="104"/>
    <x v="112"/>
    <x v="2"/>
    <x v="2"/>
    <x v="111"/>
    <x v="108"/>
    <x v="0"/>
    <x v="0"/>
    <x v="2"/>
    <x v="2"/>
    <x v="2"/>
  </r>
  <r>
    <n v="113"/>
    <s v="Wright, Hartman and Yu"/>
    <s v="User-friendly tertiary array"/>
    <x v="88"/>
    <x v="112"/>
    <x v="113"/>
    <x v="1"/>
    <x v="54"/>
    <x v="113"/>
    <x v="1"/>
    <x v="1"/>
    <x v="112"/>
    <x v="109"/>
    <x v="0"/>
    <x v="0"/>
    <x v="0"/>
    <x v="0"/>
    <x v="0"/>
  </r>
  <r>
    <n v="114"/>
    <s v="Harper-Davis"/>
    <s v="Robust heuristic encoding"/>
    <x v="89"/>
    <x v="113"/>
    <x v="114"/>
    <x v="1"/>
    <x v="105"/>
    <x v="114"/>
    <x v="1"/>
    <x v="1"/>
    <x v="113"/>
    <x v="110"/>
    <x v="0"/>
    <x v="1"/>
    <x v="8"/>
    <x v="2"/>
    <x v="8"/>
  </r>
  <r>
    <n v="115"/>
    <s v="Barrett PLC"/>
    <s v="Team-oriented clear-thinking capacity"/>
    <x v="90"/>
    <x v="114"/>
    <x v="115"/>
    <x v="0"/>
    <x v="106"/>
    <x v="115"/>
    <x v="6"/>
    <x v="6"/>
    <x v="114"/>
    <x v="111"/>
    <x v="0"/>
    <x v="0"/>
    <x v="13"/>
    <x v="5"/>
    <x v="13"/>
  </r>
  <r>
    <n v="116"/>
    <s v="David-Clark"/>
    <s v="De-engineered motivating standardization"/>
    <x v="44"/>
    <x v="115"/>
    <x v="116"/>
    <x v="0"/>
    <x v="107"/>
    <x v="116"/>
    <x v="1"/>
    <x v="1"/>
    <x v="115"/>
    <x v="112"/>
    <x v="0"/>
    <x v="0"/>
    <x v="3"/>
    <x v="3"/>
    <x v="3"/>
  </r>
  <r>
    <n v="117"/>
    <s v="Chaney-Dennis"/>
    <s v="Business-focused 24hour groupware"/>
    <x v="70"/>
    <x v="116"/>
    <x v="117"/>
    <x v="1"/>
    <x v="108"/>
    <x v="117"/>
    <x v="1"/>
    <x v="1"/>
    <x v="116"/>
    <x v="113"/>
    <x v="0"/>
    <x v="0"/>
    <x v="19"/>
    <x v="4"/>
    <x v="19"/>
  </r>
  <r>
    <n v="118"/>
    <s v="Robinson, Lopez and Christensen"/>
    <s v="Organic next generation protocol"/>
    <x v="91"/>
    <x v="117"/>
    <x v="118"/>
    <x v="1"/>
    <x v="109"/>
    <x v="118"/>
    <x v="1"/>
    <x v="1"/>
    <x v="117"/>
    <x v="114"/>
    <x v="0"/>
    <x v="0"/>
    <x v="14"/>
    <x v="7"/>
    <x v="14"/>
  </r>
  <r>
    <n v="119"/>
    <s v="Clark and Sons"/>
    <s v="Reverse-engineered full-range Internet solution"/>
    <x v="92"/>
    <x v="118"/>
    <x v="119"/>
    <x v="1"/>
    <x v="110"/>
    <x v="119"/>
    <x v="1"/>
    <x v="1"/>
    <x v="118"/>
    <x v="115"/>
    <x v="0"/>
    <x v="1"/>
    <x v="4"/>
    <x v="4"/>
    <x v="4"/>
  </r>
  <r>
    <n v="120"/>
    <s v="Vega Group"/>
    <s v="Synchronized regional synergy"/>
    <x v="93"/>
    <x v="119"/>
    <x v="120"/>
    <x v="1"/>
    <x v="111"/>
    <x v="120"/>
    <x v="1"/>
    <x v="1"/>
    <x v="119"/>
    <x v="116"/>
    <x v="0"/>
    <x v="1"/>
    <x v="20"/>
    <x v="6"/>
    <x v="20"/>
  </r>
  <r>
    <n v="121"/>
    <s v="Brown-Brown"/>
    <s v="Multi-lateral homogeneous success"/>
    <x v="94"/>
    <x v="120"/>
    <x v="121"/>
    <x v="1"/>
    <x v="112"/>
    <x v="121"/>
    <x v="1"/>
    <x v="1"/>
    <x v="33"/>
    <x v="117"/>
    <x v="0"/>
    <x v="0"/>
    <x v="11"/>
    <x v="6"/>
    <x v="11"/>
  </r>
  <r>
    <n v="122"/>
    <s v="Taylor PLC"/>
    <s v="Seamless zero-defect solution"/>
    <x v="95"/>
    <x v="121"/>
    <x v="122"/>
    <x v="0"/>
    <x v="113"/>
    <x v="122"/>
    <x v="1"/>
    <x v="1"/>
    <x v="120"/>
    <x v="95"/>
    <x v="0"/>
    <x v="0"/>
    <x v="13"/>
    <x v="5"/>
    <x v="13"/>
  </r>
  <r>
    <n v="123"/>
    <s v="Edwards-Lewis"/>
    <s v="Enhanced scalable concept"/>
    <x v="96"/>
    <x v="122"/>
    <x v="123"/>
    <x v="0"/>
    <x v="114"/>
    <x v="123"/>
    <x v="0"/>
    <x v="0"/>
    <x v="121"/>
    <x v="118"/>
    <x v="1"/>
    <x v="0"/>
    <x v="3"/>
    <x v="3"/>
    <x v="3"/>
  </r>
  <r>
    <n v="124"/>
    <s v="Stanton, Neal and Rodriguez"/>
    <s v="Polarized uniform software"/>
    <x v="97"/>
    <x v="123"/>
    <x v="124"/>
    <x v="1"/>
    <x v="115"/>
    <x v="124"/>
    <x v="6"/>
    <x v="6"/>
    <x v="122"/>
    <x v="119"/>
    <x v="0"/>
    <x v="0"/>
    <x v="14"/>
    <x v="7"/>
    <x v="14"/>
  </r>
  <r>
    <n v="125"/>
    <s v="Pratt LLC"/>
    <s v="Stand-alone web-enabled moderator"/>
    <x v="98"/>
    <x v="124"/>
    <x v="125"/>
    <x v="1"/>
    <x v="80"/>
    <x v="125"/>
    <x v="1"/>
    <x v="1"/>
    <x v="123"/>
    <x v="120"/>
    <x v="0"/>
    <x v="0"/>
    <x v="3"/>
    <x v="3"/>
    <x v="3"/>
  </r>
  <r>
    <n v="126"/>
    <s v="Gross PLC"/>
    <s v="Proactive methodical benchmark"/>
    <x v="99"/>
    <x v="125"/>
    <x v="126"/>
    <x v="0"/>
    <x v="116"/>
    <x v="126"/>
    <x v="1"/>
    <x v="1"/>
    <x v="124"/>
    <x v="121"/>
    <x v="0"/>
    <x v="1"/>
    <x v="3"/>
    <x v="3"/>
    <x v="3"/>
  </r>
  <r>
    <n v="127"/>
    <s v="Martinez, Gomez and Dalton"/>
    <s v="Team-oriented 6thgeneration matrix"/>
    <x v="100"/>
    <x v="126"/>
    <x v="127"/>
    <x v="0"/>
    <x v="117"/>
    <x v="127"/>
    <x v="0"/>
    <x v="0"/>
    <x v="125"/>
    <x v="122"/>
    <x v="0"/>
    <x v="0"/>
    <x v="3"/>
    <x v="3"/>
    <x v="3"/>
  </r>
  <r>
    <n v="128"/>
    <s v="Allen-Curtis"/>
    <s v="Phased human-resource core"/>
    <x v="101"/>
    <x v="127"/>
    <x v="128"/>
    <x v="3"/>
    <x v="118"/>
    <x v="128"/>
    <x v="1"/>
    <x v="1"/>
    <x v="126"/>
    <x v="123"/>
    <x v="0"/>
    <x v="0"/>
    <x v="1"/>
    <x v="1"/>
    <x v="1"/>
  </r>
  <r>
    <n v="129"/>
    <s v="Morgan-Martinez"/>
    <s v="Mandatory tertiary implementation"/>
    <x v="102"/>
    <x v="128"/>
    <x v="129"/>
    <x v="3"/>
    <x v="12"/>
    <x v="129"/>
    <x v="2"/>
    <x v="2"/>
    <x v="127"/>
    <x v="97"/>
    <x v="0"/>
    <x v="0"/>
    <x v="0"/>
    <x v="0"/>
    <x v="0"/>
  </r>
  <r>
    <n v="130"/>
    <s v="Luna, Anderson and Fox"/>
    <s v="Secured directional encryption"/>
    <x v="103"/>
    <x v="129"/>
    <x v="130"/>
    <x v="1"/>
    <x v="119"/>
    <x v="130"/>
    <x v="3"/>
    <x v="3"/>
    <x v="128"/>
    <x v="124"/>
    <x v="0"/>
    <x v="0"/>
    <x v="6"/>
    <x v="4"/>
    <x v="6"/>
  </r>
  <r>
    <n v="131"/>
    <s v="Fleming, Zhang and Henderson"/>
    <s v="Distributed 5thgeneration implementation"/>
    <x v="104"/>
    <x v="130"/>
    <x v="131"/>
    <x v="1"/>
    <x v="120"/>
    <x v="131"/>
    <x v="4"/>
    <x v="4"/>
    <x v="129"/>
    <x v="125"/>
    <x v="0"/>
    <x v="0"/>
    <x v="2"/>
    <x v="2"/>
    <x v="2"/>
  </r>
  <r>
    <n v="132"/>
    <s v="Flowers and Sons"/>
    <s v="Virtual static core"/>
    <x v="88"/>
    <x v="131"/>
    <x v="132"/>
    <x v="1"/>
    <x v="121"/>
    <x v="132"/>
    <x v="1"/>
    <x v="1"/>
    <x v="130"/>
    <x v="126"/>
    <x v="0"/>
    <x v="1"/>
    <x v="3"/>
    <x v="3"/>
    <x v="3"/>
  </r>
  <r>
    <n v="133"/>
    <s v="Gates PLC"/>
    <s v="Secured content-based product"/>
    <x v="6"/>
    <x v="132"/>
    <x v="133"/>
    <x v="1"/>
    <x v="122"/>
    <x v="133"/>
    <x v="1"/>
    <x v="1"/>
    <x v="131"/>
    <x v="127"/>
    <x v="0"/>
    <x v="0"/>
    <x v="21"/>
    <x v="1"/>
    <x v="21"/>
  </r>
  <r>
    <n v="134"/>
    <s v="Caldwell LLC"/>
    <s v="Secured executive concept"/>
    <x v="105"/>
    <x v="133"/>
    <x v="134"/>
    <x v="0"/>
    <x v="123"/>
    <x v="134"/>
    <x v="5"/>
    <x v="5"/>
    <x v="132"/>
    <x v="128"/>
    <x v="0"/>
    <x v="1"/>
    <x v="4"/>
    <x v="4"/>
    <x v="4"/>
  </r>
  <r>
    <n v="135"/>
    <s v="Le, Burton and Evans"/>
    <s v="Balanced zero-defect software"/>
    <x v="106"/>
    <x v="134"/>
    <x v="135"/>
    <x v="0"/>
    <x v="124"/>
    <x v="135"/>
    <x v="1"/>
    <x v="1"/>
    <x v="133"/>
    <x v="129"/>
    <x v="0"/>
    <x v="1"/>
    <x v="3"/>
    <x v="3"/>
    <x v="3"/>
  </r>
  <r>
    <n v="136"/>
    <s v="Briggs PLC"/>
    <s v="Distributed context-sensitive flexibility"/>
    <x v="107"/>
    <x v="135"/>
    <x v="136"/>
    <x v="3"/>
    <x v="125"/>
    <x v="136"/>
    <x v="1"/>
    <x v="1"/>
    <x v="134"/>
    <x v="130"/>
    <x v="0"/>
    <x v="1"/>
    <x v="6"/>
    <x v="4"/>
    <x v="6"/>
  </r>
  <r>
    <n v="137"/>
    <s v="Hudson-Nguyen"/>
    <s v="Down-sized disintermediate support"/>
    <x v="37"/>
    <x v="136"/>
    <x v="137"/>
    <x v="1"/>
    <x v="126"/>
    <x v="137"/>
    <x v="1"/>
    <x v="1"/>
    <x v="135"/>
    <x v="131"/>
    <x v="0"/>
    <x v="0"/>
    <x v="9"/>
    <x v="5"/>
    <x v="9"/>
  </r>
  <r>
    <n v="138"/>
    <s v="Hogan Ltd"/>
    <s v="Stand-alone mission-critical moratorium"/>
    <x v="103"/>
    <x v="137"/>
    <x v="138"/>
    <x v="0"/>
    <x v="127"/>
    <x v="138"/>
    <x v="1"/>
    <x v="1"/>
    <x v="136"/>
    <x v="132"/>
    <x v="0"/>
    <x v="0"/>
    <x v="20"/>
    <x v="6"/>
    <x v="20"/>
  </r>
  <r>
    <n v="139"/>
    <s v="Hamilton, Wright and Chavez"/>
    <s v="Down-sized empowering protocol"/>
    <x v="108"/>
    <x v="138"/>
    <x v="139"/>
    <x v="0"/>
    <x v="128"/>
    <x v="139"/>
    <x v="1"/>
    <x v="1"/>
    <x v="137"/>
    <x v="133"/>
    <x v="0"/>
    <x v="1"/>
    <x v="8"/>
    <x v="2"/>
    <x v="8"/>
  </r>
  <r>
    <n v="140"/>
    <s v="Bautista-Cross"/>
    <s v="Fully-configurable coherent Internet solution"/>
    <x v="20"/>
    <x v="139"/>
    <x v="140"/>
    <x v="1"/>
    <x v="129"/>
    <x v="140"/>
    <x v="1"/>
    <x v="1"/>
    <x v="138"/>
    <x v="134"/>
    <x v="0"/>
    <x v="0"/>
    <x v="4"/>
    <x v="4"/>
    <x v="4"/>
  </r>
  <r>
    <n v="141"/>
    <s v="Jackson LLC"/>
    <s v="Distributed motivating algorithm"/>
    <x v="109"/>
    <x v="140"/>
    <x v="141"/>
    <x v="1"/>
    <x v="130"/>
    <x v="141"/>
    <x v="1"/>
    <x v="1"/>
    <x v="139"/>
    <x v="135"/>
    <x v="0"/>
    <x v="0"/>
    <x v="2"/>
    <x v="2"/>
    <x v="2"/>
  </r>
  <r>
    <n v="142"/>
    <s v="Figueroa Ltd"/>
    <s v="Expanded solution-oriented benchmark"/>
    <x v="92"/>
    <x v="141"/>
    <x v="142"/>
    <x v="1"/>
    <x v="124"/>
    <x v="142"/>
    <x v="1"/>
    <x v="1"/>
    <x v="107"/>
    <x v="136"/>
    <x v="0"/>
    <x v="0"/>
    <x v="2"/>
    <x v="2"/>
    <x v="2"/>
  </r>
  <r>
    <n v="143"/>
    <s v="Avila-Jones"/>
    <s v="Implemented discrete secured line"/>
    <x v="91"/>
    <x v="142"/>
    <x v="143"/>
    <x v="1"/>
    <x v="131"/>
    <x v="143"/>
    <x v="1"/>
    <x v="1"/>
    <x v="140"/>
    <x v="137"/>
    <x v="0"/>
    <x v="0"/>
    <x v="7"/>
    <x v="1"/>
    <x v="7"/>
  </r>
  <r>
    <n v="144"/>
    <s v="Martin, Lopez and Hunter"/>
    <s v="Multi-lateral actuating installation"/>
    <x v="25"/>
    <x v="143"/>
    <x v="144"/>
    <x v="1"/>
    <x v="18"/>
    <x v="144"/>
    <x v="1"/>
    <x v="1"/>
    <x v="141"/>
    <x v="138"/>
    <x v="0"/>
    <x v="0"/>
    <x v="3"/>
    <x v="3"/>
    <x v="3"/>
  </r>
  <r>
    <n v="145"/>
    <s v="Fields-Moore"/>
    <s v="Secured reciprocal array"/>
    <x v="110"/>
    <x v="144"/>
    <x v="145"/>
    <x v="1"/>
    <x v="132"/>
    <x v="145"/>
    <x v="5"/>
    <x v="5"/>
    <x v="142"/>
    <x v="139"/>
    <x v="0"/>
    <x v="0"/>
    <x v="8"/>
    <x v="2"/>
    <x v="8"/>
  </r>
  <r>
    <n v="146"/>
    <s v="Harris-Golden"/>
    <s v="Optional bandwidth-monitored middleware"/>
    <x v="35"/>
    <x v="145"/>
    <x v="146"/>
    <x v="3"/>
    <x v="133"/>
    <x v="146"/>
    <x v="1"/>
    <x v="1"/>
    <x v="143"/>
    <x v="140"/>
    <x v="0"/>
    <x v="0"/>
    <x v="3"/>
    <x v="3"/>
    <x v="3"/>
  </r>
  <r>
    <n v="147"/>
    <s v="Moss, Norman and Dunlap"/>
    <s v="Upgradable upward-trending workforce"/>
    <x v="111"/>
    <x v="146"/>
    <x v="147"/>
    <x v="1"/>
    <x v="134"/>
    <x v="147"/>
    <x v="1"/>
    <x v="1"/>
    <x v="144"/>
    <x v="141"/>
    <x v="0"/>
    <x v="1"/>
    <x v="3"/>
    <x v="3"/>
    <x v="3"/>
  </r>
  <r>
    <n v="148"/>
    <s v="White, Larson and Wright"/>
    <s v="Upgradable hybrid capability"/>
    <x v="29"/>
    <x v="147"/>
    <x v="148"/>
    <x v="1"/>
    <x v="37"/>
    <x v="148"/>
    <x v="1"/>
    <x v="1"/>
    <x v="145"/>
    <x v="142"/>
    <x v="0"/>
    <x v="0"/>
    <x v="8"/>
    <x v="2"/>
    <x v="8"/>
  </r>
  <r>
    <n v="149"/>
    <s v="Payne, Oliver and Burch"/>
    <s v="Managed fresh-thinking flexibility"/>
    <x v="8"/>
    <x v="148"/>
    <x v="149"/>
    <x v="1"/>
    <x v="135"/>
    <x v="149"/>
    <x v="1"/>
    <x v="1"/>
    <x v="146"/>
    <x v="143"/>
    <x v="0"/>
    <x v="0"/>
    <x v="7"/>
    <x v="1"/>
    <x v="7"/>
  </r>
  <r>
    <n v="150"/>
    <s v="Brown, Palmer and Pace"/>
    <s v="Networked stable workforce"/>
    <x v="0"/>
    <x v="99"/>
    <x v="100"/>
    <x v="0"/>
    <x v="49"/>
    <x v="100"/>
    <x v="1"/>
    <x v="1"/>
    <x v="147"/>
    <x v="144"/>
    <x v="0"/>
    <x v="0"/>
    <x v="1"/>
    <x v="1"/>
    <x v="1"/>
  </r>
  <r>
    <n v="151"/>
    <s v="Parker LLC"/>
    <s v="Customizable intermediate extranet"/>
    <x v="112"/>
    <x v="149"/>
    <x v="150"/>
    <x v="0"/>
    <x v="50"/>
    <x v="150"/>
    <x v="1"/>
    <x v="1"/>
    <x v="148"/>
    <x v="145"/>
    <x v="0"/>
    <x v="0"/>
    <x v="5"/>
    <x v="1"/>
    <x v="5"/>
  </r>
  <r>
    <n v="152"/>
    <s v="Bowen, Mcdonald and Hall"/>
    <s v="User-centric fault-tolerant task-force"/>
    <x v="113"/>
    <x v="150"/>
    <x v="151"/>
    <x v="1"/>
    <x v="136"/>
    <x v="151"/>
    <x v="1"/>
    <x v="1"/>
    <x v="149"/>
    <x v="146"/>
    <x v="0"/>
    <x v="0"/>
    <x v="7"/>
    <x v="1"/>
    <x v="7"/>
  </r>
  <r>
    <n v="153"/>
    <s v="Whitehead, Bell and Hughes"/>
    <s v="Multi-tiered radical definition"/>
    <x v="114"/>
    <x v="151"/>
    <x v="152"/>
    <x v="0"/>
    <x v="137"/>
    <x v="152"/>
    <x v="1"/>
    <x v="1"/>
    <x v="150"/>
    <x v="147"/>
    <x v="0"/>
    <x v="0"/>
    <x v="3"/>
    <x v="3"/>
    <x v="3"/>
  </r>
  <r>
    <n v="154"/>
    <s v="Rodriguez-Brown"/>
    <s v="Devolved foreground benchmark"/>
    <x v="115"/>
    <x v="152"/>
    <x v="153"/>
    <x v="0"/>
    <x v="138"/>
    <x v="153"/>
    <x v="1"/>
    <x v="1"/>
    <x v="151"/>
    <x v="148"/>
    <x v="0"/>
    <x v="1"/>
    <x v="7"/>
    <x v="1"/>
    <x v="7"/>
  </r>
  <r>
    <n v="155"/>
    <s v="Hall-Schaefer"/>
    <s v="Distributed eco-centric methodology"/>
    <x v="116"/>
    <x v="153"/>
    <x v="154"/>
    <x v="0"/>
    <x v="139"/>
    <x v="154"/>
    <x v="1"/>
    <x v="1"/>
    <x v="152"/>
    <x v="149"/>
    <x v="0"/>
    <x v="0"/>
    <x v="3"/>
    <x v="3"/>
    <x v="3"/>
  </r>
  <r>
    <n v="156"/>
    <s v="Meza-Rogers"/>
    <s v="Streamlined encompassing encryption"/>
    <x v="117"/>
    <x v="154"/>
    <x v="155"/>
    <x v="3"/>
    <x v="140"/>
    <x v="155"/>
    <x v="2"/>
    <x v="2"/>
    <x v="153"/>
    <x v="150"/>
    <x v="0"/>
    <x v="0"/>
    <x v="1"/>
    <x v="1"/>
    <x v="1"/>
  </r>
  <r>
    <n v="157"/>
    <s v="Curtis-Curtis"/>
    <s v="User-friendly reciprocal initiative"/>
    <x v="3"/>
    <x v="155"/>
    <x v="156"/>
    <x v="0"/>
    <x v="141"/>
    <x v="156"/>
    <x v="2"/>
    <x v="2"/>
    <x v="154"/>
    <x v="151"/>
    <x v="0"/>
    <x v="0"/>
    <x v="14"/>
    <x v="7"/>
    <x v="14"/>
  </r>
  <r>
    <n v="158"/>
    <s v="Carlson Inc"/>
    <s v="Ergonomic fresh-thinking installation"/>
    <x v="118"/>
    <x v="156"/>
    <x v="157"/>
    <x v="1"/>
    <x v="142"/>
    <x v="157"/>
    <x v="1"/>
    <x v="1"/>
    <x v="155"/>
    <x v="152"/>
    <x v="0"/>
    <x v="0"/>
    <x v="1"/>
    <x v="1"/>
    <x v="1"/>
  </r>
  <r>
    <n v="159"/>
    <s v="Clarke, Anderson and Lee"/>
    <s v="Robust explicit hardware"/>
    <x v="119"/>
    <x v="157"/>
    <x v="158"/>
    <x v="1"/>
    <x v="143"/>
    <x v="158"/>
    <x v="1"/>
    <x v="1"/>
    <x v="156"/>
    <x v="153"/>
    <x v="0"/>
    <x v="1"/>
    <x v="3"/>
    <x v="3"/>
    <x v="3"/>
  </r>
  <r>
    <n v="160"/>
    <s v="Evans Group"/>
    <s v="Stand-alone actuating support"/>
    <x v="48"/>
    <x v="158"/>
    <x v="159"/>
    <x v="1"/>
    <x v="55"/>
    <x v="159"/>
    <x v="1"/>
    <x v="1"/>
    <x v="157"/>
    <x v="154"/>
    <x v="0"/>
    <x v="0"/>
    <x v="8"/>
    <x v="2"/>
    <x v="8"/>
  </r>
  <r>
    <n v="161"/>
    <s v="Bruce Group"/>
    <s v="Cross-platform methodical process improvement"/>
    <x v="20"/>
    <x v="159"/>
    <x v="160"/>
    <x v="0"/>
    <x v="51"/>
    <x v="160"/>
    <x v="1"/>
    <x v="1"/>
    <x v="158"/>
    <x v="155"/>
    <x v="0"/>
    <x v="1"/>
    <x v="2"/>
    <x v="2"/>
    <x v="2"/>
  </r>
  <r>
    <n v="162"/>
    <s v="Keith, Alvarez and Potter"/>
    <s v="Extended bottom-line open architecture"/>
    <x v="55"/>
    <x v="160"/>
    <x v="161"/>
    <x v="1"/>
    <x v="144"/>
    <x v="161"/>
    <x v="5"/>
    <x v="5"/>
    <x v="159"/>
    <x v="156"/>
    <x v="0"/>
    <x v="0"/>
    <x v="1"/>
    <x v="1"/>
    <x v="1"/>
  </r>
  <r>
    <n v="163"/>
    <s v="Burton-Watkins"/>
    <s v="Extended reciprocal circuit"/>
    <x v="26"/>
    <x v="161"/>
    <x v="162"/>
    <x v="1"/>
    <x v="67"/>
    <x v="162"/>
    <x v="1"/>
    <x v="1"/>
    <x v="160"/>
    <x v="157"/>
    <x v="0"/>
    <x v="1"/>
    <x v="14"/>
    <x v="7"/>
    <x v="14"/>
  </r>
  <r>
    <n v="164"/>
    <s v="Lopez and Sons"/>
    <s v="Polarized human-resource protocol"/>
    <x v="120"/>
    <x v="162"/>
    <x v="163"/>
    <x v="1"/>
    <x v="20"/>
    <x v="163"/>
    <x v="1"/>
    <x v="1"/>
    <x v="161"/>
    <x v="158"/>
    <x v="0"/>
    <x v="0"/>
    <x v="3"/>
    <x v="3"/>
    <x v="3"/>
  </r>
  <r>
    <n v="165"/>
    <s v="Cordova Ltd"/>
    <s v="Synergized radical product"/>
    <x v="121"/>
    <x v="163"/>
    <x v="164"/>
    <x v="1"/>
    <x v="145"/>
    <x v="164"/>
    <x v="1"/>
    <x v="1"/>
    <x v="162"/>
    <x v="159"/>
    <x v="0"/>
    <x v="0"/>
    <x v="2"/>
    <x v="2"/>
    <x v="2"/>
  </r>
  <r>
    <n v="166"/>
    <s v="Brown-Vang"/>
    <s v="Robust heuristic artificial intelligence"/>
    <x v="122"/>
    <x v="164"/>
    <x v="165"/>
    <x v="1"/>
    <x v="146"/>
    <x v="165"/>
    <x v="1"/>
    <x v="1"/>
    <x v="163"/>
    <x v="160"/>
    <x v="0"/>
    <x v="0"/>
    <x v="14"/>
    <x v="7"/>
    <x v="14"/>
  </r>
  <r>
    <n v="167"/>
    <s v="Cruz-Ward"/>
    <s v="Robust content-based emulation"/>
    <x v="97"/>
    <x v="165"/>
    <x v="166"/>
    <x v="1"/>
    <x v="147"/>
    <x v="166"/>
    <x v="2"/>
    <x v="2"/>
    <x v="164"/>
    <x v="161"/>
    <x v="0"/>
    <x v="0"/>
    <x v="3"/>
    <x v="3"/>
    <x v="3"/>
  </r>
  <r>
    <n v="168"/>
    <s v="Hernandez Group"/>
    <s v="Ergonomic uniform open system"/>
    <x v="123"/>
    <x v="166"/>
    <x v="167"/>
    <x v="0"/>
    <x v="148"/>
    <x v="167"/>
    <x v="3"/>
    <x v="3"/>
    <x v="165"/>
    <x v="162"/>
    <x v="0"/>
    <x v="1"/>
    <x v="7"/>
    <x v="1"/>
    <x v="7"/>
  </r>
  <r>
    <n v="169"/>
    <s v="Tran, Steele and Wilson"/>
    <s v="Profit-focused modular product"/>
    <x v="124"/>
    <x v="167"/>
    <x v="168"/>
    <x v="1"/>
    <x v="149"/>
    <x v="168"/>
    <x v="1"/>
    <x v="1"/>
    <x v="166"/>
    <x v="163"/>
    <x v="0"/>
    <x v="1"/>
    <x v="12"/>
    <x v="4"/>
    <x v="12"/>
  </r>
  <r>
    <n v="170"/>
    <s v="Summers, Gallegos and Stein"/>
    <s v="Mandatory mobile product"/>
    <x v="125"/>
    <x v="168"/>
    <x v="169"/>
    <x v="0"/>
    <x v="109"/>
    <x v="169"/>
    <x v="1"/>
    <x v="1"/>
    <x v="167"/>
    <x v="164"/>
    <x v="0"/>
    <x v="0"/>
    <x v="7"/>
    <x v="1"/>
    <x v="7"/>
  </r>
  <r>
    <n v="171"/>
    <s v="Blair Group"/>
    <s v="Public-key 3rdgeneration budgetary management"/>
    <x v="70"/>
    <x v="169"/>
    <x v="170"/>
    <x v="0"/>
    <x v="62"/>
    <x v="170"/>
    <x v="1"/>
    <x v="1"/>
    <x v="168"/>
    <x v="165"/>
    <x v="0"/>
    <x v="0"/>
    <x v="18"/>
    <x v="5"/>
    <x v="18"/>
  </r>
  <r>
    <n v="172"/>
    <s v="Nixon Inc"/>
    <s v="Centralized national firmware"/>
    <x v="126"/>
    <x v="170"/>
    <x v="171"/>
    <x v="0"/>
    <x v="150"/>
    <x v="171"/>
    <x v="1"/>
    <x v="1"/>
    <x v="169"/>
    <x v="166"/>
    <x v="0"/>
    <x v="1"/>
    <x v="4"/>
    <x v="4"/>
    <x v="4"/>
  </r>
  <r>
    <n v="173"/>
    <s v="White LLC"/>
    <s v="Cross-group 4thgeneration middleware"/>
    <x v="127"/>
    <x v="171"/>
    <x v="172"/>
    <x v="1"/>
    <x v="151"/>
    <x v="172"/>
    <x v="1"/>
    <x v="1"/>
    <x v="170"/>
    <x v="167"/>
    <x v="0"/>
    <x v="0"/>
    <x v="3"/>
    <x v="3"/>
    <x v="3"/>
  </r>
  <r>
    <n v="174"/>
    <s v="Santos, Black and Donovan"/>
    <s v="Pre-emptive scalable access"/>
    <x v="60"/>
    <x v="172"/>
    <x v="173"/>
    <x v="1"/>
    <x v="44"/>
    <x v="173"/>
    <x v="1"/>
    <x v="1"/>
    <x v="171"/>
    <x v="168"/>
    <x v="0"/>
    <x v="1"/>
    <x v="8"/>
    <x v="2"/>
    <x v="8"/>
  </r>
  <r>
    <n v="175"/>
    <s v="Jones, Contreras and Burnett"/>
    <s v="Sharable intangible migration"/>
    <x v="128"/>
    <x v="173"/>
    <x v="174"/>
    <x v="0"/>
    <x v="152"/>
    <x v="174"/>
    <x v="1"/>
    <x v="1"/>
    <x v="172"/>
    <x v="169"/>
    <x v="0"/>
    <x v="0"/>
    <x v="3"/>
    <x v="3"/>
    <x v="3"/>
  </r>
  <r>
    <n v="176"/>
    <s v="Stone-Orozco"/>
    <s v="Proactive scalable Graphical User Interface"/>
    <x v="129"/>
    <x v="174"/>
    <x v="175"/>
    <x v="0"/>
    <x v="153"/>
    <x v="175"/>
    <x v="1"/>
    <x v="1"/>
    <x v="173"/>
    <x v="170"/>
    <x v="0"/>
    <x v="0"/>
    <x v="3"/>
    <x v="3"/>
    <x v="3"/>
  </r>
  <r>
    <n v="177"/>
    <s v="Lee, Gibson and Morgan"/>
    <s v="Digitized solution-oriented product"/>
    <x v="130"/>
    <x v="175"/>
    <x v="176"/>
    <x v="1"/>
    <x v="154"/>
    <x v="176"/>
    <x v="1"/>
    <x v="1"/>
    <x v="174"/>
    <x v="171"/>
    <x v="0"/>
    <x v="0"/>
    <x v="3"/>
    <x v="3"/>
    <x v="3"/>
  </r>
  <r>
    <n v="178"/>
    <s v="Alexander-Williams"/>
    <s v="Triple-buffered cohesive structure"/>
    <x v="44"/>
    <x v="176"/>
    <x v="177"/>
    <x v="0"/>
    <x v="155"/>
    <x v="177"/>
    <x v="1"/>
    <x v="1"/>
    <x v="175"/>
    <x v="172"/>
    <x v="0"/>
    <x v="0"/>
    <x v="0"/>
    <x v="0"/>
    <x v="0"/>
  </r>
  <r>
    <n v="179"/>
    <s v="Marks Ltd"/>
    <s v="Realigned human-resource orchestration"/>
    <x v="131"/>
    <x v="177"/>
    <x v="178"/>
    <x v="1"/>
    <x v="156"/>
    <x v="178"/>
    <x v="0"/>
    <x v="0"/>
    <x v="176"/>
    <x v="173"/>
    <x v="0"/>
    <x v="1"/>
    <x v="3"/>
    <x v="3"/>
    <x v="3"/>
  </r>
  <r>
    <n v="180"/>
    <s v="Olsen, Edwards and Reid"/>
    <s v="Optional clear-thinking software"/>
    <x v="132"/>
    <x v="178"/>
    <x v="179"/>
    <x v="1"/>
    <x v="157"/>
    <x v="179"/>
    <x v="2"/>
    <x v="2"/>
    <x v="177"/>
    <x v="174"/>
    <x v="0"/>
    <x v="0"/>
    <x v="8"/>
    <x v="2"/>
    <x v="8"/>
  </r>
  <r>
    <n v="181"/>
    <s v="Daniels, Rose and Tyler"/>
    <s v="Centralized global approach"/>
    <x v="133"/>
    <x v="179"/>
    <x v="180"/>
    <x v="0"/>
    <x v="158"/>
    <x v="180"/>
    <x v="1"/>
    <x v="1"/>
    <x v="178"/>
    <x v="175"/>
    <x v="0"/>
    <x v="0"/>
    <x v="2"/>
    <x v="2"/>
    <x v="2"/>
  </r>
  <r>
    <n v="182"/>
    <s v="Adams Group"/>
    <s v="Reverse-engineered bandwidth-monitored contingency"/>
    <x v="134"/>
    <x v="180"/>
    <x v="181"/>
    <x v="1"/>
    <x v="159"/>
    <x v="181"/>
    <x v="3"/>
    <x v="3"/>
    <x v="179"/>
    <x v="176"/>
    <x v="0"/>
    <x v="0"/>
    <x v="3"/>
    <x v="3"/>
    <x v="3"/>
  </r>
  <r>
    <n v="183"/>
    <s v="Rogers, Huerta and Medina"/>
    <s v="Pre-emptive bandwidth-monitored instruction set"/>
    <x v="135"/>
    <x v="181"/>
    <x v="182"/>
    <x v="0"/>
    <x v="99"/>
    <x v="182"/>
    <x v="0"/>
    <x v="0"/>
    <x v="180"/>
    <x v="177"/>
    <x v="0"/>
    <x v="0"/>
    <x v="1"/>
    <x v="1"/>
    <x v="1"/>
  </r>
  <r>
    <n v="184"/>
    <s v="Howard, Carter and Griffith"/>
    <s v="Adaptive asynchronous emulation"/>
    <x v="136"/>
    <x v="182"/>
    <x v="183"/>
    <x v="1"/>
    <x v="160"/>
    <x v="183"/>
    <x v="1"/>
    <x v="1"/>
    <x v="181"/>
    <x v="178"/>
    <x v="0"/>
    <x v="0"/>
    <x v="3"/>
    <x v="3"/>
    <x v="3"/>
  </r>
  <r>
    <n v="185"/>
    <s v="Bailey PLC"/>
    <s v="Innovative actuating conglomeration"/>
    <x v="67"/>
    <x v="183"/>
    <x v="184"/>
    <x v="0"/>
    <x v="161"/>
    <x v="184"/>
    <x v="1"/>
    <x v="1"/>
    <x v="182"/>
    <x v="179"/>
    <x v="0"/>
    <x v="0"/>
    <x v="19"/>
    <x v="4"/>
    <x v="19"/>
  </r>
  <r>
    <n v="186"/>
    <s v="Parker Group"/>
    <s v="Grass-roots foreground policy"/>
    <x v="137"/>
    <x v="184"/>
    <x v="185"/>
    <x v="0"/>
    <x v="162"/>
    <x v="185"/>
    <x v="1"/>
    <x v="1"/>
    <x v="183"/>
    <x v="180"/>
    <x v="0"/>
    <x v="0"/>
    <x v="3"/>
    <x v="3"/>
    <x v="3"/>
  </r>
  <r>
    <n v="187"/>
    <s v="Fox Group"/>
    <s v="Horizontal transitional paradigm"/>
    <x v="138"/>
    <x v="185"/>
    <x v="186"/>
    <x v="1"/>
    <x v="163"/>
    <x v="186"/>
    <x v="0"/>
    <x v="0"/>
    <x v="184"/>
    <x v="181"/>
    <x v="0"/>
    <x v="1"/>
    <x v="12"/>
    <x v="4"/>
    <x v="12"/>
  </r>
  <r>
    <n v="188"/>
    <s v="Walker, Jones and Rodriguez"/>
    <s v="Networked didactic info-mediaries"/>
    <x v="139"/>
    <x v="186"/>
    <x v="187"/>
    <x v="0"/>
    <x v="164"/>
    <x v="187"/>
    <x v="6"/>
    <x v="6"/>
    <x v="185"/>
    <x v="182"/>
    <x v="0"/>
    <x v="0"/>
    <x v="3"/>
    <x v="3"/>
    <x v="3"/>
  </r>
  <r>
    <n v="189"/>
    <s v="Anthony-Shaw"/>
    <s v="Switchable contextually-based access"/>
    <x v="140"/>
    <x v="187"/>
    <x v="188"/>
    <x v="3"/>
    <x v="165"/>
    <x v="188"/>
    <x v="1"/>
    <x v="1"/>
    <x v="186"/>
    <x v="183"/>
    <x v="0"/>
    <x v="0"/>
    <x v="3"/>
    <x v="3"/>
    <x v="3"/>
  </r>
  <r>
    <n v="190"/>
    <s v="Cook LLC"/>
    <s v="Up-sized dynamic throughput"/>
    <x v="41"/>
    <x v="188"/>
    <x v="189"/>
    <x v="0"/>
    <x v="3"/>
    <x v="189"/>
    <x v="1"/>
    <x v="1"/>
    <x v="187"/>
    <x v="184"/>
    <x v="0"/>
    <x v="1"/>
    <x v="3"/>
    <x v="3"/>
    <x v="3"/>
  </r>
  <r>
    <n v="191"/>
    <s v="Sutton PLC"/>
    <s v="Mandatory reciprocal superstructure"/>
    <x v="141"/>
    <x v="189"/>
    <x v="190"/>
    <x v="0"/>
    <x v="99"/>
    <x v="190"/>
    <x v="6"/>
    <x v="6"/>
    <x v="188"/>
    <x v="185"/>
    <x v="0"/>
    <x v="0"/>
    <x v="3"/>
    <x v="3"/>
    <x v="3"/>
  </r>
  <r>
    <n v="192"/>
    <s v="Long, Morgan and Mitchell"/>
    <s v="Upgradable 4thgeneration productivity"/>
    <x v="142"/>
    <x v="190"/>
    <x v="191"/>
    <x v="0"/>
    <x v="166"/>
    <x v="191"/>
    <x v="1"/>
    <x v="1"/>
    <x v="189"/>
    <x v="186"/>
    <x v="0"/>
    <x v="0"/>
    <x v="1"/>
    <x v="1"/>
    <x v="1"/>
  </r>
  <r>
    <n v="193"/>
    <s v="Calhoun, Rogers and Long"/>
    <s v="Progressive discrete hub"/>
    <x v="47"/>
    <x v="191"/>
    <x v="192"/>
    <x v="0"/>
    <x v="167"/>
    <x v="192"/>
    <x v="1"/>
    <x v="1"/>
    <x v="190"/>
    <x v="187"/>
    <x v="1"/>
    <x v="0"/>
    <x v="7"/>
    <x v="1"/>
    <x v="7"/>
  </r>
  <r>
    <n v="194"/>
    <s v="Sandoval Group"/>
    <s v="Assimilated multi-tasking archive"/>
    <x v="143"/>
    <x v="192"/>
    <x v="193"/>
    <x v="1"/>
    <x v="105"/>
    <x v="193"/>
    <x v="1"/>
    <x v="1"/>
    <x v="191"/>
    <x v="188"/>
    <x v="0"/>
    <x v="0"/>
    <x v="16"/>
    <x v="1"/>
    <x v="16"/>
  </r>
  <r>
    <n v="195"/>
    <s v="Smith and Sons"/>
    <s v="Upgradable high-level solution"/>
    <x v="144"/>
    <x v="193"/>
    <x v="194"/>
    <x v="1"/>
    <x v="168"/>
    <x v="194"/>
    <x v="1"/>
    <x v="1"/>
    <x v="192"/>
    <x v="189"/>
    <x v="0"/>
    <x v="0"/>
    <x v="5"/>
    <x v="1"/>
    <x v="5"/>
  </r>
  <r>
    <n v="196"/>
    <s v="King Inc"/>
    <s v="Organic bandwidth-monitored frame"/>
    <x v="139"/>
    <x v="194"/>
    <x v="195"/>
    <x v="0"/>
    <x v="16"/>
    <x v="195"/>
    <x v="3"/>
    <x v="3"/>
    <x v="173"/>
    <x v="190"/>
    <x v="0"/>
    <x v="0"/>
    <x v="8"/>
    <x v="2"/>
    <x v="8"/>
  </r>
  <r>
    <n v="197"/>
    <s v="Perry and Sons"/>
    <s v="Business-focused logistical framework"/>
    <x v="145"/>
    <x v="195"/>
    <x v="196"/>
    <x v="1"/>
    <x v="169"/>
    <x v="196"/>
    <x v="1"/>
    <x v="1"/>
    <x v="193"/>
    <x v="191"/>
    <x v="0"/>
    <x v="0"/>
    <x v="6"/>
    <x v="4"/>
    <x v="6"/>
  </r>
  <r>
    <n v="198"/>
    <s v="Palmer Inc"/>
    <s v="Universal multi-state capability"/>
    <x v="146"/>
    <x v="196"/>
    <x v="197"/>
    <x v="0"/>
    <x v="170"/>
    <x v="197"/>
    <x v="1"/>
    <x v="1"/>
    <x v="194"/>
    <x v="192"/>
    <x v="0"/>
    <x v="0"/>
    <x v="5"/>
    <x v="1"/>
    <x v="5"/>
  </r>
  <r>
    <n v="199"/>
    <s v="Hull, Baker and Martinez"/>
    <s v="Digitized reciprocal infrastructure"/>
    <x v="37"/>
    <x v="197"/>
    <x v="198"/>
    <x v="0"/>
    <x v="171"/>
    <x v="198"/>
    <x v="1"/>
    <x v="1"/>
    <x v="195"/>
    <x v="193"/>
    <x v="0"/>
    <x v="0"/>
    <x v="1"/>
    <x v="1"/>
    <x v="1"/>
  </r>
  <r>
    <n v="200"/>
    <s v="Becker, Rice and White"/>
    <s v="Reduced dedicated capability"/>
    <x v="0"/>
    <x v="50"/>
    <x v="50"/>
    <x v="0"/>
    <x v="49"/>
    <x v="50"/>
    <x v="0"/>
    <x v="0"/>
    <x v="152"/>
    <x v="194"/>
    <x v="0"/>
    <x v="0"/>
    <x v="3"/>
    <x v="3"/>
    <x v="3"/>
  </r>
  <r>
    <n v="201"/>
    <s v="Osborne, Perkins and Knox"/>
    <s v="Cross-platform bi-directional workforce"/>
    <x v="118"/>
    <x v="198"/>
    <x v="199"/>
    <x v="1"/>
    <x v="144"/>
    <x v="199"/>
    <x v="1"/>
    <x v="1"/>
    <x v="196"/>
    <x v="195"/>
    <x v="0"/>
    <x v="0"/>
    <x v="2"/>
    <x v="2"/>
    <x v="2"/>
  </r>
  <r>
    <n v="202"/>
    <s v="Mcknight-Freeman"/>
    <s v="Upgradable scalable methodology"/>
    <x v="111"/>
    <x v="199"/>
    <x v="200"/>
    <x v="3"/>
    <x v="172"/>
    <x v="200"/>
    <x v="1"/>
    <x v="1"/>
    <x v="197"/>
    <x v="196"/>
    <x v="0"/>
    <x v="0"/>
    <x v="0"/>
    <x v="0"/>
    <x v="0"/>
  </r>
  <r>
    <n v="203"/>
    <s v="Hayden, Shannon and Stein"/>
    <s v="Customer-focused client-server service-desk"/>
    <x v="147"/>
    <x v="200"/>
    <x v="201"/>
    <x v="1"/>
    <x v="173"/>
    <x v="201"/>
    <x v="2"/>
    <x v="2"/>
    <x v="198"/>
    <x v="197"/>
    <x v="0"/>
    <x v="0"/>
    <x v="3"/>
    <x v="3"/>
    <x v="3"/>
  </r>
  <r>
    <n v="204"/>
    <s v="Daniel-Luna"/>
    <s v="Mandatory multimedia leverage"/>
    <x v="148"/>
    <x v="201"/>
    <x v="202"/>
    <x v="0"/>
    <x v="174"/>
    <x v="202"/>
    <x v="1"/>
    <x v="1"/>
    <x v="199"/>
    <x v="198"/>
    <x v="0"/>
    <x v="0"/>
    <x v="17"/>
    <x v="1"/>
    <x v="17"/>
  </r>
  <r>
    <n v="205"/>
    <s v="Weaver-Marquez"/>
    <s v="Focused analyzing circuit"/>
    <x v="81"/>
    <x v="202"/>
    <x v="203"/>
    <x v="1"/>
    <x v="175"/>
    <x v="203"/>
    <x v="1"/>
    <x v="1"/>
    <x v="200"/>
    <x v="199"/>
    <x v="1"/>
    <x v="0"/>
    <x v="3"/>
    <x v="3"/>
    <x v="3"/>
  </r>
  <r>
    <n v="206"/>
    <s v="Austin, Baker and Kelley"/>
    <s v="Fundamental grid-enabled strategy"/>
    <x v="25"/>
    <x v="203"/>
    <x v="204"/>
    <x v="3"/>
    <x v="176"/>
    <x v="204"/>
    <x v="1"/>
    <x v="1"/>
    <x v="201"/>
    <x v="200"/>
    <x v="0"/>
    <x v="0"/>
    <x v="13"/>
    <x v="5"/>
    <x v="13"/>
  </r>
  <r>
    <n v="207"/>
    <s v="Carney-Anderson"/>
    <s v="Digitized 5thgeneration knowledgebase"/>
    <x v="67"/>
    <x v="204"/>
    <x v="205"/>
    <x v="1"/>
    <x v="177"/>
    <x v="205"/>
    <x v="1"/>
    <x v="1"/>
    <x v="202"/>
    <x v="201"/>
    <x v="0"/>
    <x v="1"/>
    <x v="1"/>
    <x v="1"/>
    <x v="1"/>
  </r>
  <r>
    <n v="208"/>
    <s v="Jackson Inc"/>
    <s v="Mandatory multi-tasking encryption"/>
    <x v="149"/>
    <x v="205"/>
    <x v="206"/>
    <x v="1"/>
    <x v="178"/>
    <x v="206"/>
    <x v="1"/>
    <x v="1"/>
    <x v="203"/>
    <x v="202"/>
    <x v="0"/>
    <x v="0"/>
    <x v="4"/>
    <x v="4"/>
    <x v="4"/>
  </r>
  <r>
    <n v="209"/>
    <s v="Warren Ltd"/>
    <s v="Distributed system-worthy application"/>
    <x v="150"/>
    <x v="206"/>
    <x v="207"/>
    <x v="2"/>
    <x v="179"/>
    <x v="207"/>
    <x v="2"/>
    <x v="2"/>
    <x v="204"/>
    <x v="203"/>
    <x v="0"/>
    <x v="0"/>
    <x v="4"/>
    <x v="4"/>
    <x v="4"/>
  </r>
  <r>
    <n v="210"/>
    <s v="Schultz Inc"/>
    <s v="Synergistic tertiary time-frame"/>
    <x v="151"/>
    <x v="207"/>
    <x v="208"/>
    <x v="0"/>
    <x v="31"/>
    <x v="208"/>
    <x v="3"/>
    <x v="3"/>
    <x v="205"/>
    <x v="204"/>
    <x v="0"/>
    <x v="0"/>
    <x v="22"/>
    <x v="4"/>
    <x v="22"/>
  </r>
  <r>
    <n v="211"/>
    <s v="Thompson LLC"/>
    <s v="Customer-focused impactful benchmark"/>
    <x v="152"/>
    <x v="208"/>
    <x v="209"/>
    <x v="0"/>
    <x v="180"/>
    <x v="209"/>
    <x v="1"/>
    <x v="1"/>
    <x v="206"/>
    <x v="205"/>
    <x v="0"/>
    <x v="0"/>
    <x v="3"/>
    <x v="3"/>
    <x v="3"/>
  </r>
  <r>
    <n v="212"/>
    <s v="Johnson Inc"/>
    <s v="Profound next generation infrastructure"/>
    <x v="32"/>
    <x v="209"/>
    <x v="210"/>
    <x v="1"/>
    <x v="170"/>
    <x v="210"/>
    <x v="1"/>
    <x v="1"/>
    <x v="207"/>
    <x v="206"/>
    <x v="0"/>
    <x v="0"/>
    <x v="3"/>
    <x v="3"/>
    <x v="3"/>
  </r>
  <r>
    <n v="213"/>
    <s v="Morgan-Warren"/>
    <s v="Face-to-face encompassing info-mediaries"/>
    <x v="153"/>
    <x v="210"/>
    <x v="211"/>
    <x v="1"/>
    <x v="181"/>
    <x v="211"/>
    <x v="1"/>
    <x v="1"/>
    <x v="208"/>
    <x v="207"/>
    <x v="0"/>
    <x v="1"/>
    <x v="7"/>
    <x v="1"/>
    <x v="7"/>
  </r>
  <r>
    <n v="214"/>
    <s v="Sullivan Group"/>
    <s v="Open-source fresh-thinking policy"/>
    <x v="1"/>
    <x v="211"/>
    <x v="212"/>
    <x v="1"/>
    <x v="34"/>
    <x v="212"/>
    <x v="1"/>
    <x v="1"/>
    <x v="209"/>
    <x v="208"/>
    <x v="0"/>
    <x v="0"/>
    <x v="1"/>
    <x v="1"/>
    <x v="1"/>
  </r>
  <r>
    <n v="215"/>
    <s v="Vargas, Banks and Palmer"/>
    <s v="Extended 24/7 implementation"/>
    <x v="154"/>
    <x v="212"/>
    <x v="213"/>
    <x v="0"/>
    <x v="182"/>
    <x v="213"/>
    <x v="1"/>
    <x v="1"/>
    <x v="210"/>
    <x v="209"/>
    <x v="0"/>
    <x v="0"/>
    <x v="3"/>
    <x v="3"/>
    <x v="3"/>
  </r>
  <r>
    <n v="216"/>
    <s v="Johnson, Dixon and Zimmerman"/>
    <s v="Organic dynamic algorithm"/>
    <x v="155"/>
    <x v="213"/>
    <x v="214"/>
    <x v="1"/>
    <x v="183"/>
    <x v="214"/>
    <x v="1"/>
    <x v="1"/>
    <x v="211"/>
    <x v="210"/>
    <x v="0"/>
    <x v="0"/>
    <x v="3"/>
    <x v="3"/>
    <x v="3"/>
  </r>
  <r>
    <n v="217"/>
    <s v="Moore, Dudley and Navarro"/>
    <s v="Organic multi-tasking focus group"/>
    <x v="156"/>
    <x v="214"/>
    <x v="215"/>
    <x v="0"/>
    <x v="184"/>
    <x v="215"/>
    <x v="1"/>
    <x v="1"/>
    <x v="212"/>
    <x v="211"/>
    <x v="0"/>
    <x v="0"/>
    <x v="22"/>
    <x v="4"/>
    <x v="22"/>
  </r>
  <r>
    <n v="218"/>
    <s v="Price-Rodriguez"/>
    <s v="Adaptive logistical initiative"/>
    <x v="57"/>
    <x v="215"/>
    <x v="216"/>
    <x v="1"/>
    <x v="185"/>
    <x v="216"/>
    <x v="4"/>
    <x v="4"/>
    <x v="213"/>
    <x v="212"/>
    <x v="0"/>
    <x v="1"/>
    <x v="12"/>
    <x v="4"/>
    <x v="12"/>
  </r>
  <r>
    <n v="219"/>
    <s v="Huang-Henderson"/>
    <s v="Stand-alone mobile customer loyalty"/>
    <x v="157"/>
    <x v="216"/>
    <x v="217"/>
    <x v="1"/>
    <x v="186"/>
    <x v="217"/>
    <x v="1"/>
    <x v="1"/>
    <x v="214"/>
    <x v="213"/>
    <x v="0"/>
    <x v="0"/>
    <x v="10"/>
    <x v="4"/>
    <x v="10"/>
  </r>
  <r>
    <n v="220"/>
    <s v="Owens-Le"/>
    <s v="Focused composite approach"/>
    <x v="58"/>
    <x v="217"/>
    <x v="218"/>
    <x v="0"/>
    <x v="68"/>
    <x v="218"/>
    <x v="1"/>
    <x v="1"/>
    <x v="215"/>
    <x v="214"/>
    <x v="1"/>
    <x v="0"/>
    <x v="3"/>
    <x v="3"/>
    <x v="3"/>
  </r>
  <r>
    <n v="221"/>
    <s v="Huff LLC"/>
    <s v="Face-to-face clear-thinking Local Area Network"/>
    <x v="158"/>
    <x v="218"/>
    <x v="219"/>
    <x v="0"/>
    <x v="187"/>
    <x v="219"/>
    <x v="1"/>
    <x v="1"/>
    <x v="216"/>
    <x v="215"/>
    <x v="1"/>
    <x v="0"/>
    <x v="0"/>
    <x v="0"/>
    <x v="0"/>
  </r>
  <r>
    <n v="222"/>
    <s v="Johnson LLC"/>
    <s v="Cross-group cohesive circuit"/>
    <x v="73"/>
    <x v="219"/>
    <x v="220"/>
    <x v="1"/>
    <x v="188"/>
    <x v="220"/>
    <x v="1"/>
    <x v="1"/>
    <x v="217"/>
    <x v="216"/>
    <x v="0"/>
    <x v="0"/>
    <x v="14"/>
    <x v="7"/>
    <x v="14"/>
  </r>
  <r>
    <n v="223"/>
    <s v="Chavez, Garcia and Cantu"/>
    <s v="Synergistic explicit capability"/>
    <x v="159"/>
    <x v="220"/>
    <x v="221"/>
    <x v="0"/>
    <x v="189"/>
    <x v="221"/>
    <x v="1"/>
    <x v="1"/>
    <x v="218"/>
    <x v="217"/>
    <x v="0"/>
    <x v="0"/>
    <x v="3"/>
    <x v="3"/>
    <x v="3"/>
  </r>
  <r>
    <n v="224"/>
    <s v="Lester-Moore"/>
    <s v="Diverse analyzing definition"/>
    <x v="160"/>
    <x v="221"/>
    <x v="222"/>
    <x v="1"/>
    <x v="190"/>
    <x v="222"/>
    <x v="1"/>
    <x v="1"/>
    <x v="219"/>
    <x v="218"/>
    <x v="0"/>
    <x v="0"/>
    <x v="22"/>
    <x v="4"/>
    <x v="22"/>
  </r>
  <r>
    <n v="225"/>
    <s v="Fox-Quinn"/>
    <s v="Enterprise-wide reciprocal success"/>
    <x v="161"/>
    <x v="222"/>
    <x v="223"/>
    <x v="1"/>
    <x v="191"/>
    <x v="223"/>
    <x v="1"/>
    <x v="1"/>
    <x v="220"/>
    <x v="219"/>
    <x v="1"/>
    <x v="0"/>
    <x v="1"/>
    <x v="1"/>
    <x v="1"/>
  </r>
  <r>
    <n v="226"/>
    <s v="Garcia Inc"/>
    <s v="Progressive neutral middleware"/>
    <x v="162"/>
    <x v="223"/>
    <x v="224"/>
    <x v="1"/>
    <x v="192"/>
    <x v="224"/>
    <x v="1"/>
    <x v="1"/>
    <x v="221"/>
    <x v="122"/>
    <x v="0"/>
    <x v="0"/>
    <x v="14"/>
    <x v="7"/>
    <x v="14"/>
  </r>
  <r>
    <n v="227"/>
    <s v="Johnson-Lee"/>
    <s v="Intuitive exuding process improvement"/>
    <x v="163"/>
    <x v="224"/>
    <x v="225"/>
    <x v="1"/>
    <x v="193"/>
    <x v="225"/>
    <x v="1"/>
    <x v="1"/>
    <x v="222"/>
    <x v="220"/>
    <x v="0"/>
    <x v="0"/>
    <x v="20"/>
    <x v="6"/>
    <x v="20"/>
  </r>
  <r>
    <n v="228"/>
    <s v="Pineda Group"/>
    <s v="Exclusive real-time protocol"/>
    <x v="164"/>
    <x v="225"/>
    <x v="226"/>
    <x v="1"/>
    <x v="194"/>
    <x v="226"/>
    <x v="1"/>
    <x v="1"/>
    <x v="172"/>
    <x v="221"/>
    <x v="0"/>
    <x v="0"/>
    <x v="10"/>
    <x v="4"/>
    <x v="10"/>
  </r>
  <r>
    <n v="229"/>
    <s v="Hoffman-Howard"/>
    <s v="Extended encompassing application"/>
    <x v="165"/>
    <x v="226"/>
    <x v="227"/>
    <x v="1"/>
    <x v="195"/>
    <x v="227"/>
    <x v="1"/>
    <x v="1"/>
    <x v="223"/>
    <x v="222"/>
    <x v="0"/>
    <x v="1"/>
    <x v="20"/>
    <x v="6"/>
    <x v="20"/>
  </r>
  <r>
    <n v="230"/>
    <s v="Miranda, Hall and Mcgrath"/>
    <s v="Progressive value-added ability"/>
    <x v="166"/>
    <x v="227"/>
    <x v="228"/>
    <x v="1"/>
    <x v="196"/>
    <x v="228"/>
    <x v="1"/>
    <x v="1"/>
    <x v="224"/>
    <x v="223"/>
    <x v="0"/>
    <x v="0"/>
    <x v="11"/>
    <x v="6"/>
    <x v="11"/>
  </r>
  <r>
    <n v="231"/>
    <s v="Williams, Carter and Gonzalez"/>
    <s v="Cross-platform uniform hardware"/>
    <x v="44"/>
    <x v="228"/>
    <x v="229"/>
    <x v="3"/>
    <x v="109"/>
    <x v="229"/>
    <x v="1"/>
    <x v="1"/>
    <x v="225"/>
    <x v="224"/>
    <x v="0"/>
    <x v="0"/>
    <x v="3"/>
    <x v="3"/>
    <x v="3"/>
  </r>
  <r>
    <n v="232"/>
    <s v="Davis-Rodriguez"/>
    <s v="Progressive secondary portal"/>
    <x v="74"/>
    <x v="229"/>
    <x v="230"/>
    <x v="1"/>
    <x v="45"/>
    <x v="230"/>
    <x v="1"/>
    <x v="1"/>
    <x v="226"/>
    <x v="225"/>
    <x v="0"/>
    <x v="0"/>
    <x v="3"/>
    <x v="3"/>
    <x v="3"/>
  </r>
  <r>
    <n v="233"/>
    <s v="Reid, Rivera and Perry"/>
    <s v="Multi-lateral national adapter"/>
    <x v="167"/>
    <x v="230"/>
    <x v="231"/>
    <x v="1"/>
    <x v="197"/>
    <x v="231"/>
    <x v="1"/>
    <x v="1"/>
    <x v="227"/>
    <x v="226"/>
    <x v="0"/>
    <x v="0"/>
    <x v="10"/>
    <x v="4"/>
    <x v="10"/>
  </r>
  <r>
    <n v="234"/>
    <s v="Mendoza-Parker"/>
    <s v="Enterprise-wide motivating matrices"/>
    <x v="168"/>
    <x v="231"/>
    <x v="232"/>
    <x v="1"/>
    <x v="46"/>
    <x v="232"/>
    <x v="6"/>
    <x v="6"/>
    <x v="228"/>
    <x v="227"/>
    <x v="0"/>
    <x v="1"/>
    <x v="11"/>
    <x v="6"/>
    <x v="11"/>
  </r>
  <r>
    <n v="235"/>
    <s v="Lee, Ali and Guzman"/>
    <s v="Polarized upward-trending Local Area Network"/>
    <x v="133"/>
    <x v="232"/>
    <x v="233"/>
    <x v="0"/>
    <x v="45"/>
    <x v="233"/>
    <x v="1"/>
    <x v="1"/>
    <x v="229"/>
    <x v="228"/>
    <x v="0"/>
    <x v="0"/>
    <x v="10"/>
    <x v="4"/>
    <x v="10"/>
  </r>
  <r>
    <n v="236"/>
    <s v="Gallegos-Cobb"/>
    <s v="Object-based directional function"/>
    <x v="169"/>
    <x v="233"/>
    <x v="234"/>
    <x v="0"/>
    <x v="176"/>
    <x v="234"/>
    <x v="2"/>
    <x v="2"/>
    <x v="230"/>
    <x v="229"/>
    <x v="0"/>
    <x v="1"/>
    <x v="1"/>
    <x v="1"/>
    <x v="1"/>
  </r>
  <r>
    <n v="237"/>
    <s v="Ellison PLC"/>
    <s v="Re-contextualized tangible open architecture"/>
    <x v="29"/>
    <x v="234"/>
    <x v="235"/>
    <x v="1"/>
    <x v="198"/>
    <x v="235"/>
    <x v="1"/>
    <x v="1"/>
    <x v="231"/>
    <x v="230"/>
    <x v="0"/>
    <x v="0"/>
    <x v="10"/>
    <x v="4"/>
    <x v="10"/>
  </r>
  <r>
    <n v="238"/>
    <s v="Bolton, Sanchez and Carrillo"/>
    <s v="Distributed systemic adapter"/>
    <x v="166"/>
    <x v="235"/>
    <x v="236"/>
    <x v="1"/>
    <x v="199"/>
    <x v="236"/>
    <x v="3"/>
    <x v="3"/>
    <x v="232"/>
    <x v="231"/>
    <x v="0"/>
    <x v="1"/>
    <x v="3"/>
    <x v="3"/>
    <x v="3"/>
  </r>
  <r>
    <n v="239"/>
    <s v="Mason-Sanders"/>
    <s v="Networked web-enabled instruction set"/>
    <x v="170"/>
    <x v="236"/>
    <x v="237"/>
    <x v="0"/>
    <x v="142"/>
    <x v="237"/>
    <x v="1"/>
    <x v="1"/>
    <x v="233"/>
    <x v="232"/>
    <x v="0"/>
    <x v="0"/>
    <x v="8"/>
    <x v="2"/>
    <x v="8"/>
  </r>
  <r>
    <n v="240"/>
    <s v="Pitts-Reed"/>
    <s v="Vision-oriented dynamic service-desk"/>
    <x v="171"/>
    <x v="237"/>
    <x v="238"/>
    <x v="1"/>
    <x v="200"/>
    <x v="238"/>
    <x v="1"/>
    <x v="1"/>
    <x v="194"/>
    <x v="233"/>
    <x v="0"/>
    <x v="0"/>
    <x v="3"/>
    <x v="3"/>
    <x v="3"/>
  </r>
  <r>
    <n v="241"/>
    <s v="Gonzalez-Martinez"/>
    <s v="Vision-oriented actuating open system"/>
    <x v="172"/>
    <x v="238"/>
    <x v="239"/>
    <x v="1"/>
    <x v="74"/>
    <x v="239"/>
    <x v="2"/>
    <x v="2"/>
    <x v="234"/>
    <x v="234"/>
    <x v="0"/>
    <x v="1"/>
    <x v="9"/>
    <x v="5"/>
    <x v="9"/>
  </r>
  <r>
    <n v="242"/>
    <s v="Hill, Martin and Garcia"/>
    <s v="Sharable scalable core"/>
    <x v="141"/>
    <x v="239"/>
    <x v="240"/>
    <x v="1"/>
    <x v="201"/>
    <x v="240"/>
    <x v="1"/>
    <x v="1"/>
    <x v="235"/>
    <x v="235"/>
    <x v="0"/>
    <x v="1"/>
    <x v="1"/>
    <x v="1"/>
    <x v="1"/>
  </r>
  <r>
    <n v="243"/>
    <s v="Garcia PLC"/>
    <s v="Customer-focused attitude-oriented function"/>
    <x v="173"/>
    <x v="240"/>
    <x v="241"/>
    <x v="1"/>
    <x v="202"/>
    <x v="241"/>
    <x v="1"/>
    <x v="1"/>
    <x v="236"/>
    <x v="236"/>
    <x v="0"/>
    <x v="0"/>
    <x v="3"/>
    <x v="3"/>
    <x v="3"/>
  </r>
  <r>
    <n v="244"/>
    <s v="Herring-Bailey"/>
    <s v="Reverse-engineered system-worthy extranet"/>
    <x v="31"/>
    <x v="241"/>
    <x v="242"/>
    <x v="1"/>
    <x v="4"/>
    <x v="242"/>
    <x v="1"/>
    <x v="1"/>
    <x v="237"/>
    <x v="237"/>
    <x v="0"/>
    <x v="0"/>
    <x v="3"/>
    <x v="3"/>
    <x v="3"/>
  </r>
  <r>
    <n v="245"/>
    <s v="Russell-Gardner"/>
    <s v="Re-engineered systematic monitoring"/>
    <x v="49"/>
    <x v="242"/>
    <x v="243"/>
    <x v="1"/>
    <x v="203"/>
    <x v="243"/>
    <x v="1"/>
    <x v="1"/>
    <x v="238"/>
    <x v="238"/>
    <x v="0"/>
    <x v="0"/>
    <x v="3"/>
    <x v="3"/>
    <x v="3"/>
  </r>
  <r>
    <n v="246"/>
    <s v="Walters-Carter"/>
    <s v="Seamless value-added standardization"/>
    <x v="6"/>
    <x v="243"/>
    <x v="244"/>
    <x v="1"/>
    <x v="42"/>
    <x v="244"/>
    <x v="1"/>
    <x v="1"/>
    <x v="239"/>
    <x v="239"/>
    <x v="0"/>
    <x v="0"/>
    <x v="2"/>
    <x v="2"/>
    <x v="2"/>
  </r>
  <r>
    <n v="247"/>
    <s v="Johnson, Patterson and Montoya"/>
    <s v="Triple-buffered fresh-thinking frame"/>
    <x v="174"/>
    <x v="244"/>
    <x v="245"/>
    <x v="1"/>
    <x v="204"/>
    <x v="245"/>
    <x v="1"/>
    <x v="1"/>
    <x v="240"/>
    <x v="240"/>
    <x v="0"/>
    <x v="1"/>
    <x v="13"/>
    <x v="5"/>
    <x v="13"/>
  </r>
  <r>
    <n v="248"/>
    <s v="Roberts and Sons"/>
    <s v="Streamlined holistic knowledgebase"/>
    <x v="8"/>
    <x v="245"/>
    <x v="246"/>
    <x v="1"/>
    <x v="205"/>
    <x v="246"/>
    <x v="2"/>
    <x v="2"/>
    <x v="241"/>
    <x v="241"/>
    <x v="0"/>
    <x v="0"/>
    <x v="20"/>
    <x v="6"/>
    <x v="20"/>
  </r>
  <r>
    <n v="249"/>
    <s v="Avila-Nelson"/>
    <s v="Up-sized intermediate website"/>
    <x v="175"/>
    <x v="246"/>
    <x v="247"/>
    <x v="1"/>
    <x v="206"/>
    <x v="247"/>
    <x v="1"/>
    <x v="1"/>
    <x v="242"/>
    <x v="242"/>
    <x v="0"/>
    <x v="0"/>
    <x v="18"/>
    <x v="5"/>
    <x v="18"/>
  </r>
  <r>
    <n v="250"/>
    <s v="Robbins and Sons"/>
    <s v="Future-proofed directional synergy"/>
    <x v="0"/>
    <x v="247"/>
    <x v="248"/>
    <x v="0"/>
    <x v="49"/>
    <x v="248"/>
    <x v="1"/>
    <x v="1"/>
    <x v="67"/>
    <x v="243"/>
    <x v="0"/>
    <x v="0"/>
    <x v="1"/>
    <x v="1"/>
    <x v="1"/>
  </r>
  <r>
    <n v="251"/>
    <s v="Singleton Ltd"/>
    <s v="Enhanced user-facing function"/>
    <x v="143"/>
    <x v="248"/>
    <x v="249"/>
    <x v="0"/>
    <x v="196"/>
    <x v="249"/>
    <x v="1"/>
    <x v="1"/>
    <x v="243"/>
    <x v="244"/>
    <x v="0"/>
    <x v="0"/>
    <x v="3"/>
    <x v="3"/>
    <x v="3"/>
  </r>
  <r>
    <n v="252"/>
    <s v="Perez PLC"/>
    <s v="Operative bandwidth-monitored interface"/>
    <x v="67"/>
    <x v="249"/>
    <x v="250"/>
    <x v="1"/>
    <x v="207"/>
    <x v="250"/>
    <x v="1"/>
    <x v="1"/>
    <x v="244"/>
    <x v="245"/>
    <x v="0"/>
    <x v="0"/>
    <x v="3"/>
    <x v="3"/>
    <x v="3"/>
  </r>
  <r>
    <n v="253"/>
    <s v="Rogers, Jacobs and Jackson"/>
    <s v="Upgradable multi-state instruction set"/>
    <x v="158"/>
    <x v="250"/>
    <x v="251"/>
    <x v="0"/>
    <x v="208"/>
    <x v="251"/>
    <x v="0"/>
    <x v="0"/>
    <x v="245"/>
    <x v="246"/>
    <x v="0"/>
    <x v="0"/>
    <x v="6"/>
    <x v="4"/>
    <x v="6"/>
  </r>
  <r>
    <n v="254"/>
    <s v="Barry Group"/>
    <s v="De-engineered static Local Area Network"/>
    <x v="176"/>
    <x v="251"/>
    <x v="252"/>
    <x v="1"/>
    <x v="39"/>
    <x v="252"/>
    <x v="1"/>
    <x v="1"/>
    <x v="246"/>
    <x v="247"/>
    <x v="0"/>
    <x v="0"/>
    <x v="9"/>
    <x v="5"/>
    <x v="9"/>
  </r>
  <r>
    <n v="255"/>
    <s v="Rosales, Branch and Harmon"/>
    <s v="Upgradable grid-enabled superstructure"/>
    <x v="177"/>
    <x v="252"/>
    <x v="253"/>
    <x v="1"/>
    <x v="209"/>
    <x v="253"/>
    <x v="1"/>
    <x v="1"/>
    <x v="247"/>
    <x v="248"/>
    <x v="0"/>
    <x v="1"/>
    <x v="1"/>
    <x v="1"/>
    <x v="1"/>
  </r>
  <r>
    <n v="256"/>
    <s v="Smith-Reid"/>
    <s v="Optimized actuating toolset"/>
    <x v="178"/>
    <x v="253"/>
    <x v="254"/>
    <x v="0"/>
    <x v="27"/>
    <x v="254"/>
    <x v="4"/>
    <x v="4"/>
    <x v="248"/>
    <x v="249"/>
    <x v="0"/>
    <x v="0"/>
    <x v="1"/>
    <x v="1"/>
    <x v="1"/>
  </r>
  <r>
    <n v="257"/>
    <s v="Williams Inc"/>
    <s v="Decentralized exuding strategy"/>
    <x v="57"/>
    <x v="254"/>
    <x v="255"/>
    <x v="1"/>
    <x v="45"/>
    <x v="255"/>
    <x v="1"/>
    <x v="1"/>
    <x v="249"/>
    <x v="250"/>
    <x v="0"/>
    <x v="0"/>
    <x v="3"/>
    <x v="3"/>
    <x v="3"/>
  </r>
  <r>
    <n v="258"/>
    <s v="Duncan, Mcdonald and Miller"/>
    <s v="Assimilated coherent hardware"/>
    <x v="92"/>
    <x v="255"/>
    <x v="256"/>
    <x v="1"/>
    <x v="129"/>
    <x v="256"/>
    <x v="1"/>
    <x v="1"/>
    <x v="250"/>
    <x v="251"/>
    <x v="0"/>
    <x v="1"/>
    <x v="3"/>
    <x v="3"/>
    <x v="3"/>
  </r>
  <r>
    <n v="259"/>
    <s v="Watkins Ltd"/>
    <s v="Multi-channeled responsive implementation"/>
    <x v="37"/>
    <x v="256"/>
    <x v="257"/>
    <x v="1"/>
    <x v="188"/>
    <x v="257"/>
    <x v="1"/>
    <x v="1"/>
    <x v="251"/>
    <x v="252"/>
    <x v="1"/>
    <x v="0"/>
    <x v="14"/>
    <x v="7"/>
    <x v="14"/>
  </r>
  <r>
    <n v="260"/>
    <s v="Allen-Jones"/>
    <s v="Centralized modular initiative"/>
    <x v="9"/>
    <x v="257"/>
    <x v="258"/>
    <x v="1"/>
    <x v="210"/>
    <x v="258"/>
    <x v="1"/>
    <x v="1"/>
    <x v="136"/>
    <x v="253"/>
    <x v="0"/>
    <x v="0"/>
    <x v="1"/>
    <x v="1"/>
    <x v="1"/>
  </r>
  <r>
    <n v="261"/>
    <s v="Mason-Smith"/>
    <s v="Reverse-engineered cohesive migration"/>
    <x v="179"/>
    <x v="258"/>
    <x v="259"/>
    <x v="0"/>
    <x v="211"/>
    <x v="259"/>
    <x v="1"/>
    <x v="1"/>
    <x v="252"/>
    <x v="254"/>
    <x v="0"/>
    <x v="1"/>
    <x v="1"/>
    <x v="1"/>
    <x v="1"/>
  </r>
  <r>
    <n v="262"/>
    <s v="Lloyd, Kennedy and Davis"/>
    <s v="Compatible multimedia hub"/>
    <x v="12"/>
    <x v="259"/>
    <x v="260"/>
    <x v="1"/>
    <x v="37"/>
    <x v="260"/>
    <x v="1"/>
    <x v="1"/>
    <x v="253"/>
    <x v="255"/>
    <x v="0"/>
    <x v="1"/>
    <x v="7"/>
    <x v="1"/>
    <x v="7"/>
  </r>
  <r>
    <n v="263"/>
    <s v="Walker Ltd"/>
    <s v="Organic eco-centric success"/>
    <x v="49"/>
    <x v="260"/>
    <x v="261"/>
    <x v="1"/>
    <x v="134"/>
    <x v="261"/>
    <x v="1"/>
    <x v="1"/>
    <x v="254"/>
    <x v="256"/>
    <x v="0"/>
    <x v="0"/>
    <x v="14"/>
    <x v="7"/>
    <x v="14"/>
  </r>
  <r>
    <n v="264"/>
    <s v="Gordon PLC"/>
    <s v="Virtual reciprocal policy"/>
    <x v="180"/>
    <x v="261"/>
    <x v="262"/>
    <x v="1"/>
    <x v="212"/>
    <x v="262"/>
    <x v="1"/>
    <x v="1"/>
    <x v="255"/>
    <x v="257"/>
    <x v="0"/>
    <x v="0"/>
    <x v="3"/>
    <x v="3"/>
    <x v="3"/>
  </r>
  <r>
    <n v="265"/>
    <s v="Lee and Sons"/>
    <s v="Persevering interactive emulation"/>
    <x v="70"/>
    <x v="262"/>
    <x v="263"/>
    <x v="1"/>
    <x v="99"/>
    <x v="263"/>
    <x v="1"/>
    <x v="1"/>
    <x v="256"/>
    <x v="258"/>
    <x v="0"/>
    <x v="0"/>
    <x v="3"/>
    <x v="3"/>
    <x v="3"/>
  </r>
  <r>
    <n v="266"/>
    <s v="Cole LLC"/>
    <s v="Proactive responsive emulation"/>
    <x v="181"/>
    <x v="263"/>
    <x v="264"/>
    <x v="0"/>
    <x v="213"/>
    <x v="264"/>
    <x v="6"/>
    <x v="6"/>
    <x v="257"/>
    <x v="259"/>
    <x v="0"/>
    <x v="1"/>
    <x v="17"/>
    <x v="1"/>
    <x v="17"/>
  </r>
  <r>
    <n v="267"/>
    <s v="Acosta PLC"/>
    <s v="Extended eco-centric function"/>
    <x v="182"/>
    <x v="264"/>
    <x v="265"/>
    <x v="1"/>
    <x v="214"/>
    <x v="265"/>
    <x v="2"/>
    <x v="2"/>
    <x v="258"/>
    <x v="260"/>
    <x v="0"/>
    <x v="0"/>
    <x v="3"/>
    <x v="3"/>
    <x v="3"/>
  </r>
  <r>
    <n v="268"/>
    <s v="Brown-Mckee"/>
    <s v="Networked optimal productivity"/>
    <x v="42"/>
    <x v="265"/>
    <x v="266"/>
    <x v="1"/>
    <x v="44"/>
    <x v="266"/>
    <x v="1"/>
    <x v="1"/>
    <x v="259"/>
    <x v="261"/>
    <x v="0"/>
    <x v="0"/>
    <x v="4"/>
    <x v="4"/>
    <x v="4"/>
  </r>
  <r>
    <n v="269"/>
    <s v="Miles and Sons"/>
    <s v="Persistent attitude-oriented approach"/>
    <x v="26"/>
    <x v="266"/>
    <x v="267"/>
    <x v="1"/>
    <x v="215"/>
    <x v="267"/>
    <x v="1"/>
    <x v="1"/>
    <x v="260"/>
    <x v="262"/>
    <x v="0"/>
    <x v="0"/>
    <x v="19"/>
    <x v="4"/>
    <x v="19"/>
  </r>
  <r>
    <n v="270"/>
    <s v="Sawyer, Horton and Williams"/>
    <s v="Triple-buffered 4thgeneration toolset"/>
    <x v="183"/>
    <x v="267"/>
    <x v="268"/>
    <x v="3"/>
    <x v="216"/>
    <x v="268"/>
    <x v="1"/>
    <x v="1"/>
    <x v="261"/>
    <x v="263"/>
    <x v="0"/>
    <x v="0"/>
    <x v="11"/>
    <x v="6"/>
    <x v="11"/>
  </r>
  <r>
    <n v="271"/>
    <s v="Foley-Cox"/>
    <s v="Progressive zero administration leverage"/>
    <x v="184"/>
    <x v="268"/>
    <x v="269"/>
    <x v="2"/>
    <x v="217"/>
    <x v="269"/>
    <x v="1"/>
    <x v="1"/>
    <x v="262"/>
    <x v="264"/>
    <x v="0"/>
    <x v="0"/>
    <x v="14"/>
    <x v="7"/>
    <x v="14"/>
  </r>
  <r>
    <n v="272"/>
    <s v="Horton, Morrison and Clark"/>
    <s v="Networked radical neural-net"/>
    <x v="185"/>
    <x v="269"/>
    <x v="270"/>
    <x v="1"/>
    <x v="218"/>
    <x v="270"/>
    <x v="1"/>
    <x v="1"/>
    <x v="263"/>
    <x v="265"/>
    <x v="0"/>
    <x v="1"/>
    <x v="3"/>
    <x v="3"/>
    <x v="3"/>
  </r>
  <r>
    <n v="273"/>
    <s v="Thomas and Sons"/>
    <s v="Re-engineered heuristic forecast"/>
    <x v="75"/>
    <x v="270"/>
    <x v="271"/>
    <x v="1"/>
    <x v="219"/>
    <x v="271"/>
    <x v="0"/>
    <x v="0"/>
    <x v="264"/>
    <x v="266"/>
    <x v="0"/>
    <x v="0"/>
    <x v="3"/>
    <x v="3"/>
    <x v="3"/>
  </r>
  <r>
    <n v="274"/>
    <s v="Morgan-Jenkins"/>
    <s v="Fully-configurable background algorithm"/>
    <x v="166"/>
    <x v="271"/>
    <x v="272"/>
    <x v="0"/>
    <x v="27"/>
    <x v="272"/>
    <x v="1"/>
    <x v="1"/>
    <x v="265"/>
    <x v="267"/>
    <x v="0"/>
    <x v="0"/>
    <x v="3"/>
    <x v="3"/>
    <x v="3"/>
  </r>
  <r>
    <n v="275"/>
    <s v="Ward, Sanchez and Kemp"/>
    <s v="Stand-alone discrete Graphical User Interface"/>
    <x v="61"/>
    <x v="272"/>
    <x v="273"/>
    <x v="1"/>
    <x v="220"/>
    <x v="273"/>
    <x v="1"/>
    <x v="1"/>
    <x v="266"/>
    <x v="153"/>
    <x v="0"/>
    <x v="0"/>
    <x v="18"/>
    <x v="5"/>
    <x v="18"/>
  </r>
  <r>
    <n v="276"/>
    <s v="Fields Ltd"/>
    <s v="Front-line foreground project"/>
    <x v="20"/>
    <x v="273"/>
    <x v="274"/>
    <x v="0"/>
    <x v="221"/>
    <x v="274"/>
    <x v="1"/>
    <x v="1"/>
    <x v="267"/>
    <x v="268"/>
    <x v="0"/>
    <x v="1"/>
    <x v="11"/>
    <x v="6"/>
    <x v="11"/>
  </r>
  <r>
    <n v="277"/>
    <s v="Ramos-Mitchell"/>
    <s v="Persevering system-worthy info-mediaries"/>
    <x v="31"/>
    <x v="274"/>
    <x v="275"/>
    <x v="1"/>
    <x v="100"/>
    <x v="275"/>
    <x v="1"/>
    <x v="1"/>
    <x v="268"/>
    <x v="269"/>
    <x v="0"/>
    <x v="0"/>
    <x v="3"/>
    <x v="3"/>
    <x v="3"/>
  </r>
  <r>
    <n v="278"/>
    <s v="Higgins, Davis and Salazar"/>
    <s v="Distributed multi-tasking strategy"/>
    <x v="50"/>
    <x v="275"/>
    <x v="276"/>
    <x v="1"/>
    <x v="222"/>
    <x v="276"/>
    <x v="1"/>
    <x v="1"/>
    <x v="269"/>
    <x v="270"/>
    <x v="0"/>
    <x v="0"/>
    <x v="2"/>
    <x v="2"/>
    <x v="2"/>
  </r>
  <r>
    <n v="279"/>
    <s v="Smith-Jenkins"/>
    <s v="Vision-oriented methodical application"/>
    <x v="48"/>
    <x v="276"/>
    <x v="277"/>
    <x v="1"/>
    <x v="223"/>
    <x v="277"/>
    <x v="1"/>
    <x v="1"/>
    <x v="270"/>
    <x v="271"/>
    <x v="0"/>
    <x v="0"/>
    <x v="3"/>
    <x v="3"/>
    <x v="3"/>
  </r>
  <r>
    <n v="280"/>
    <s v="Braun PLC"/>
    <s v="Function-based high-level infrastructure"/>
    <x v="186"/>
    <x v="277"/>
    <x v="278"/>
    <x v="1"/>
    <x v="224"/>
    <x v="278"/>
    <x v="1"/>
    <x v="1"/>
    <x v="271"/>
    <x v="272"/>
    <x v="0"/>
    <x v="0"/>
    <x v="10"/>
    <x v="4"/>
    <x v="10"/>
  </r>
  <r>
    <n v="281"/>
    <s v="Drake PLC"/>
    <s v="Profound object-oriented paradigm"/>
    <x v="187"/>
    <x v="278"/>
    <x v="279"/>
    <x v="0"/>
    <x v="225"/>
    <x v="279"/>
    <x v="1"/>
    <x v="1"/>
    <x v="272"/>
    <x v="273"/>
    <x v="0"/>
    <x v="1"/>
    <x v="3"/>
    <x v="3"/>
    <x v="3"/>
  </r>
  <r>
    <n v="282"/>
    <s v="Ross, Kelly and Brown"/>
    <s v="Virtual contextually-based circuit"/>
    <x v="141"/>
    <x v="279"/>
    <x v="280"/>
    <x v="1"/>
    <x v="221"/>
    <x v="280"/>
    <x v="1"/>
    <x v="1"/>
    <x v="73"/>
    <x v="274"/>
    <x v="0"/>
    <x v="1"/>
    <x v="19"/>
    <x v="4"/>
    <x v="19"/>
  </r>
  <r>
    <n v="283"/>
    <s v="Lucas-Mullins"/>
    <s v="Business-focused dynamic instruction set"/>
    <x v="32"/>
    <x v="280"/>
    <x v="281"/>
    <x v="0"/>
    <x v="226"/>
    <x v="281"/>
    <x v="3"/>
    <x v="3"/>
    <x v="273"/>
    <x v="148"/>
    <x v="0"/>
    <x v="0"/>
    <x v="1"/>
    <x v="1"/>
    <x v="1"/>
  </r>
  <r>
    <n v="284"/>
    <s v="Tran LLC"/>
    <s v="Ameliorated fresh-thinking protocol"/>
    <x v="122"/>
    <x v="281"/>
    <x v="282"/>
    <x v="0"/>
    <x v="227"/>
    <x v="282"/>
    <x v="1"/>
    <x v="1"/>
    <x v="274"/>
    <x v="275"/>
    <x v="0"/>
    <x v="0"/>
    <x v="2"/>
    <x v="2"/>
    <x v="2"/>
  </r>
  <r>
    <n v="285"/>
    <s v="Dawson, Brady and Gilbert"/>
    <s v="Front-line optimizing emulation"/>
    <x v="79"/>
    <x v="282"/>
    <x v="283"/>
    <x v="1"/>
    <x v="228"/>
    <x v="283"/>
    <x v="1"/>
    <x v="1"/>
    <x v="275"/>
    <x v="276"/>
    <x v="0"/>
    <x v="0"/>
    <x v="3"/>
    <x v="3"/>
    <x v="3"/>
  </r>
  <r>
    <n v="286"/>
    <s v="Obrien-Aguirre"/>
    <s v="Devolved uniform complexity"/>
    <x v="188"/>
    <x v="283"/>
    <x v="284"/>
    <x v="3"/>
    <x v="229"/>
    <x v="284"/>
    <x v="1"/>
    <x v="1"/>
    <x v="276"/>
    <x v="72"/>
    <x v="0"/>
    <x v="0"/>
    <x v="3"/>
    <x v="3"/>
    <x v="3"/>
  </r>
  <r>
    <n v="287"/>
    <s v="Ferguson PLC"/>
    <s v="Public-key intangible superstructure"/>
    <x v="9"/>
    <x v="284"/>
    <x v="285"/>
    <x v="1"/>
    <x v="230"/>
    <x v="285"/>
    <x v="1"/>
    <x v="1"/>
    <x v="277"/>
    <x v="277"/>
    <x v="0"/>
    <x v="0"/>
    <x v="5"/>
    <x v="1"/>
    <x v="5"/>
  </r>
  <r>
    <n v="288"/>
    <s v="Garcia Ltd"/>
    <s v="Secured global success"/>
    <x v="36"/>
    <x v="285"/>
    <x v="286"/>
    <x v="0"/>
    <x v="231"/>
    <x v="286"/>
    <x v="3"/>
    <x v="3"/>
    <x v="278"/>
    <x v="278"/>
    <x v="0"/>
    <x v="1"/>
    <x v="16"/>
    <x v="1"/>
    <x v="16"/>
  </r>
  <r>
    <n v="289"/>
    <s v="Smith, Love and Smith"/>
    <s v="Grass-roots mission-critical capability"/>
    <x v="126"/>
    <x v="286"/>
    <x v="287"/>
    <x v="1"/>
    <x v="232"/>
    <x v="287"/>
    <x v="0"/>
    <x v="0"/>
    <x v="279"/>
    <x v="71"/>
    <x v="0"/>
    <x v="0"/>
    <x v="3"/>
    <x v="3"/>
    <x v="3"/>
  </r>
  <r>
    <n v="290"/>
    <s v="Wilson, Hall and Osborne"/>
    <s v="Advanced global data-warehouse"/>
    <x v="189"/>
    <x v="287"/>
    <x v="288"/>
    <x v="0"/>
    <x v="233"/>
    <x v="288"/>
    <x v="1"/>
    <x v="1"/>
    <x v="280"/>
    <x v="279"/>
    <x v="0"/>
    <x v="1"/>
    <x v="4"/>
    <x v="4"/>
    <x v="4"/>
  </r>
  <r>
    <n v="291"/>
    <s v="Bell, Grimes and Kerr"/>
    <s v="Self-enabling uniform complexity"/>
    <x v="37"/>
    <x v="288"/>
    <x v="289"/>
    <x v="1"/>
    <x v="37"/>
    <x v="289"/>
    <x v="1"/>
    <x v="1"/>
    <x v="281"/>
    <x v="280"/>
    <x v="1"/>
    <x v="0"/>
    <x v="2"/>
    <x v="2"/>
    <x v="2"/>
  </r>
  <r>
    <n v="292"/>
    <s v="Ho-Harris"/>
    <s v="Versatile cohesive encoding"/>
    <x v="190"/>
    <x v="289"/>
    <x v="290"/>
    <x v="0"/>
    <x v="234"/>
    <x v="290"/>
    <x v="1"/>
    <x v="1"/>
    <x v="282"/>
    <x v="281"/>
    <x v="0"/>
    <x v="0"/>
    <x v="0"/>
    <x v="0"/>
    <x v="0"/>
  </r>
  <r>
    <n v="293"/>
    <s v="Ross Group"/>
    <s v="Organized executive solution"/>
    <x v="191"/>
    <x v="290"/>
    <x v="291"/>
    <x v="3"/>
    <x v="235"/>
    <x v="291"/>
    <x v="6"/>
    <x v="6"/>
    <x v="283"/>
    <x v="282"/>
    <x v="0"/>
    <x v="0"/>
    <x v="3"/>
    <x v="3"/>
    <x v="3"/>
  </r>
  <r>
    <n v="294"/>
    <s v="Turner-Davis"/>
    <s v="Automated local emulation"/>
    <x v="60"/>
    <x v="291"/>
    <x v="292"/>
    <x v="1"/>
    <x v="236"/>
    <x v="292"/>
    <x v="1"/>
    <x v="1"/>
    <x v="284"/>
    <x v="283"/>
    <x v="0"/>
    <x v="0"/>
    <x v="3"/>
    <x v="3"/>
    <x v="3"/>
  </r>
  <r>
    <n v="295"/>
    <s v="Smith, Jackson and Herrera"/>
    <s v="Enterprise-wide intermediate middleware"/>
    <x v="192"/>
    <x v="292"/>
    <x v="293"/>
    <x v="0"/>
    <x v="237"/>
    <x v="293"/>
    <x v="5"/>
    <x v="5"/>
    <x v="285"/>
    <x v="284"/>
    <x v="0"/>
    <x v="0"/>
    <x v="3"/>
    <x v="3"/>
    <x v="3"/>
  </r>
  <r>
    <n v="296"/>
    <s v="Smith-Hess"/>
    <s v="Grass-roots real-time Local Area Network"/>
    <x v="55"/>
    <x v="293"/>
    <x v="294"/>
    <x v="0"/>
    <x v="63"/>
    <x v="294"/>
    <x v="2"/>
    <x v="2"/>
    <x v="286"/>
    <x v="285"/>
    <x v="0"/>
    <x v="0"/>
    <x v="3"/>
    <x v="3"/>
    <x v="3"/>
  </r>
  <r>
    <n v="297"/>
    <s v="Brown, Herring and Bass"/>
    <s v="Organized client-driven capacity"/>
    <x v="44"/>
    <x v="294"/>
    <x v="295"/>
    <x v="0"/>
    <x v="238"/>
    <x v="295"/>
    <x v="2"/>
    <x v="2"/>
    <x v="287"/>
    <x v="286"/>
    <x v="0"/>
    <x v="1"/>
    <x v="3"/>
    <x v="3"/>
    <x v="3"/>
  </r>
  <r>
    <n v="298"/>
    <s v="Chase, Garcia and Johnson"/>
    <s v="Adaptive intangible database"/>
    <x v="26"/>
    <x v="295"/>
    <x v="296"/>
    <x v="1"/>
    <x v="239"/>
    <x v="296"/>
    <x v="1"/>
    <x v="1"/>
    <x v="288"/>
    <x v="287"/>
    <x v="0"/>
    <x v="1"/>
    <x v="1"/>
    <x v="1"/>
    <x v="1"/>
  </r>
  <r>
    <n v="299"/>
    <s v="Ramsey and Sons"/>
    <s v="Grass-roots contextually-based algorithm"/>
    <x v="167"/>
    <x v="296"/>
    <x v="297"/>
    <x v="0"/>
    <x v="240"/>
    <x v="297"/>
    <x v="1"/>
    <x v="1"/>
    <x v="289"/>
    <x v="288"/>
    <x v="0"/>
    <x v="0"/>
    <x v="0"/>
    <x v="0"/>
    <x v="0"/>
  </r>
  <r>
    <n v="300"/>
    <s v="Cooke PLC"/>
    <s v="Focused executive core"/>
    <x v="0"/>
    <x v="297"/>
    <x v="298"/>
    <x v="0"/>
    <x v="49"/>
    <x v="298"/>
    <x v="3"/>
    <x v="3"/>
    <x v="290"/>
    <x v="289"/>
    <x v="0"/>
    <x v="1"/>
    <x v="9"/>
    <x v="5"/>
    <x v="9"/>
  </r>
  <r>
    <n v="301"/>
    <s v="Wong-Walker"/>
    <s v="Multi-channeled disintermediate policy"/>
    <x v="79"/>
    <x v="298"/>
    <x v="299"/>
    <x v="1"/>
    <x v="241"/>
    <x v="299"/>
    <x v="1"/>
    <x v="1"/>
    <x v="291"/>
    <x v="290"/>
    <x v="0"/>
    <x v="0"/>
    <x v="4"/>
    <x v="4"/>
    <x v="4"/>
  </r>
  <r>
    <n v="302"/>
    <s v="Ferguson, Collins and Mata"/>
    <s v="Customizable bi-directional hardware"/>
    <x v="193"/>
    <x v="299"/>
    <x v="300"/>
    <x v="0"/>
    <x v="242"/>
    <x v="300"/>
    <x v="1"/>
    <x v="1"/>
    <x v="292"/>
    <x v="18"/>
    <x v="0"/>
    <x v="0"/>
    <x v="3"/>
    <x v="3"/>
    <x v="3"/>
  </r>
  <r>
    <n v="303"/>
    <s v="Guerrero, Flores and Jenkins"/>
    <s v="Networked optimal architecture"/>
    <x v="74"/>
    <x v="300"/>
    <x v="301"/>
    <x v="0"/>
    <x v="235"/>
    <x v="301"/>
    <x v="1"/>
    <x v="1"/>
    <x v="293"/>
    <x v="291"/>
    <x v="0"/>
    <x v="0"/>
    <x v="7"/>
    <x v="1"/>
    <x v="7"/>
  </r>
  <r>
    <n v="304"/>
    <s v="Peterson PLC"/>
    <s v="User-friendly discrete benchmark"/>
    <x v="118"/>
    <x v="301"/>
    <x v="302"/>
    <x v="1"/>
    <x v="23"/>
    <x v="302"/>
    <x v="1"/>
    <x v="1"/>
    <x v="294"/>
    <x v="292"/>
    <x v="0"/>
    <x v="0"/>
    <x v="4"/>
    <x v="4"/>
    <x v="4"/>
  </r>
  <r>
    <n v="305"/>
    <s v="Townsend Ltd"/>
    <s v="Grass-roots actuating policy"/>
    <x v="54"/>
    <x v="302"/>
    <x v="303"/>
    <x v="1"/>
    <x v="72"/>
    <x v="303"/>
    <x v="1"/>
    <x v="1"/>
    <x v="295"/>
    <x v="293"/>
    <x v="0"/>
    <x v="0"/>
    <x v="3"/>
    <x v="3"/>
    <x v="3"/>
  </r>
  <r>
    <n v="306"/>
    <s v="Rush, Reed and Hall"/>
    <s v="Enterprise-wide 3rdgeneration knowledge user"/>
    <x v="191"/>
    <x v="303"/>
    <x v="304"/>
    <x v="0"/>
    <x v="243"/>
    <x v="304"/>
    <x v="1"/>
    <x v="1"/>
    <x v="296"/>
    <x v="294"/>
    <x v="0"/>
    <x v="1"/>
    <x v="3"/>
    <x v="3"/>
    <x v="3"/>
  </r>
  <r>
    <n v="307"/>
    <s v="Salazar-Dodson"/>
    <s v="Face-to-face zero tolerance moderator"/>
    <x v="194"/>
    <x v="304"/>
    <x v="305"/>
    <x v="1"/>
    <x v="244"/>
    <x v="305"/>
    <x v="3"/>
    <x v="3"/>
    <x v="297"/>
    <x v="295"/>
    <x v="0"/>
    <x v="1"/>
    <x v="13"/>
    <x v="5"/>
    <x v="13"/>
  </r>
  <r>
    <n v="308"/>
    <s v="Davis Ltd"/>
    <s v="Grass-roots optimizing projection"/>
    <x v="195"/>
    <x v="305"/>
    <x v="306"/>
    <x v="0"/>
    <x v="245"/>
    <x v="306"/>
    <x v="1"/>
    <x v="1"/>
    <x v="298"/>
    <x v="296"/>
    <x v="0"/>
    <x v="0"/>
    <x v="3"/>
    <x v="3"/>
    <x v="3"/>
  </r>
  <r>
    <n v="309"/>
    <s v="Harris-Perry"/>
    <s v="User-centric 6thgeneration attitude"/>
    <x v="178"/>
    <x v="306"/>
    <x v="307"/>
    <x v="3"/>
    <x v="51"/>
    <x v="307"/>
    <x v="1"/>
    <x v="1"/>
    <x v="299"/>
    <x v="297"/>
    <x v="0"/>
    <x v="1"/>
    <x v="7"/>
    <x v="1"/>
    <x v="7"/>
  </r>
  <r>
    <n v="310"/>
    <s v="Velazquez, Hunt and Ortiz"/>
    <s v="Switchable zero tolerance website"/>
    <x v="75"/>
    <x v="307"/>
    <x v="308"/>
    <x v="0"/>
    <x v="36"/>
    <x v="308"/>
    <x v="1"/>
    <x v="1"/>
    <x v="300"/>
    <x v="298"/>
    <x v="0"/>
    <x v="0"/>
    <x v="11"/>
    <x v="6"/>
    <x v="11"/>
  </r>
  <r>
    <n v="311"/>
    <s v="Flores PLC"/>
    <s v="Focused real-time help-desk"/>
    <x v="9"/>
    <x v="308"/>
    <x v="309"/>
    <x v="1"/>
    <x v="246"/>
    <x v="309"/>
    <x v="1"/>
    <x v="1"/>
    <x v="247"/>
    <x v="299"/>
    <x v="0"/>
    <x v="0"/>
    <x v="3"/>
    <x v="3"/>
    <x v="3"/>
  </r>
  <r>
    <n v="312"/>
    <s v="Martinez LLC"/>
    <s v="Robust impactful approach"/>
    <x v="18"/>
    <x v="309"/>
    <x v="310"/>
    <x v="1"/>
    <x v="247"/>
    <x v="310"/>
    <x v="1"/>
    <x v="1"/>
    <x v="244"/>
    <x v="300"/>
    <x v="0"/>
    <x v="0"/>
    <x v="3"/>
    <x v="3"/>
    <x v="3"/>
  </r>
  <r>
    <n v="313"/>
    <s v="Miller-Irwin"/>
    <s v="Secured maximized policy"/>
    <x v="196"/>
    <x v="310"/>
    <x v="311"/>
    <x v="1"/>
    <x v="248"/>
    <x v="311"/>
    <x v="1"/>
    <x v="1"/>
    <x v="301"/>
    <x v="301"/>
    <x v="0"/>
    <x v="0"/>
    <x v="1"/>
    <x v="1"/>
    <x v="1"/>
  </r>
  <r>
    <n v="314"/>
    <s v="Sanchez-Morgan"/>
    <s v="Realigned upward-trending strategy"/>
    <x v="1"/>
    <x v="311"/>
    <x v="312"/>
    <x v="1"/>
    <x v="221"/>
    <x v="312"/>
    <x v="1"/>
    <x v="1"/>
    <x v="188"/>
    <x v="162"/>
    <x v="0"/>
    <x v="1"/>
    <x v="4"/>
    <x v="4"/>
    <x v="4"/>
  </r>
  <r>
    <n v="315"/>
    <s v="Lopez, Adams and Johnson"/>
    <s v="Open-source interactive knowledge user"/>
    <x v="40"/>
    <x v="312"/>
    <x v="313"/>
    <x v="0"/>
    <x v="249"/>
    <x v="313"/>
    <x v="1"/>
    <x v="1"/>
    <x v="302"/>
    <x v="302"/>
    <x v="0"/>
    <x v="0"/>
    <x v="3"/>
    <x v="3"/>
    <x v="3"/>
  </r>
  <r>
    <n v="316"/>
    <s v="Martin-Marshall"/>
    <s v="Configurable demand-driven matrix"/>
    <x v="103"/>
    <x v="313"/>
    <x v="314"/>
    <x v="0"/>
    <x v="250"/>
    <x v="314"/>
    <x v="6"/>
    <x v="6"/>
    <x v="303"/>
    <x v="303"/>
    <x v="0"/>
    <x v="1"/>
    <x v="0"/>
    <x v="0"/>
    <x v="0"/>
  </r>
  <r>
    <n v="317"/>
    <s v="Summers PLC"/>
    <s v="Cross-group coherent hierarchy"/>
    <x v="47"/>
    <x v="314"/>
    <x v="315"/>
    <x v="0"/>
    <x v="141"/>
    <x v="315"/>
    <x v="1"/>
    <x v="1"/>
    <x v="304"/>
    <x v="304"/>
    <x v="0"/>
    <x v="0"/>
    <x v="3"/>
    <x v="3"/>
    <x v="3"/>
  </r>
  <r>
    <n v="318"/>
    <s v="Young, Hart and Ryan"/>
    <s v="Decentralized demand-driven open system"/>
    <x v="57"/>
    <x v="315"/>
    <x v="316"/>
    <x v="0"/>
    <x v="68"/>
    <x v="316"/>
    <x v="1"/>
    <x v="1"/>
    <x v="305"/>
    <x v="305"/>
    <x v="0"/>
    <x v="0"/>
    <x v="1"/>
    <x v="1"/>
    <x v="1"/>
  </r>
  <r>
    <n v="319"/>
    <s v="Mills Group"/>
    <s v="Advanced empowering matrix"/>
    <x v="141"/>
    <x v="316"/>
    <x v="317"/>
    <x v="3"/>
    <x v="251"/>
    <x v="317"/>
    <x v="1"/>
    <x v="1"/>
    <x v="306"/>
    <x v="306"/>
    <x v="0"/>
    <x v="0"/>
    <x v="2"/>
    <x v="2"/>
    <x v="2"/>
  </r>
  <r>
    <n v="320"/>
    <s v="Sandoval-Powell"/>
    <s v="Phased holistic implementation"/>
    <x v="197"/>
    <x v="317"/>
    <x v="318"/>
    <x v="0"/>
    <x v="175"/>
    <x v="318"/>
    <x v="1"/>
    <x v="1"/>
    <x v="307"/>
    <x v="307"/>
    <x v="0"/>
    <x v="0"/>
    <x v="13"/>
    <x v="5"/>
    <x v="13"/>
  </r>
  <r>
    <n v="321"/>
    <s v="Mills, Frazier and Perez"/>
    <s v="Proactive attitude-oriented knowledge user"/>
    <x v="198"/>
    <x v="318"/>
    <x v="319"/>
    <x v="0"/>
    <x v="194"/>
    <x v="319"/>
    <x v="1"/>
    <x v="1"/>
    <x v="308"/>
    <x v="308"/>
    <x v="0"/>
    <x v="0"/>
    <x v="12"/>
    <x v="4"/>
    <x v="12"/>
  </r>
  <r>
    <n v="322"/>
    <s v="Hebert Group"/>
    <s v="Visionary asymmetric Graphical User Interface"/>
    <x v="199"/>
    <x v="319"/>
    <x v="320"/>
    <x v="1"/>
    <x v="252"/>
    <x v="320"/>
    <x v="1"/>
    <x v="1"/>
    <x v="309"/>
    <x v="309"/>
    <x v="0"/>
    <x v="0"/>
    <x v="3"/>
    <x v="3"/>
    <x v="3"/>
  </r>
  <r>
    <n v="323"/>
    <s v="Cole, Smith and Wood"/>
    <s v="Integrated zero-defect help-desk"/>
    <x v="200"/>
    <x v="320"/>
    <x v="321"/>
    <x v="0"/>
    <x v="150"/>
    <x v="321"/>
    <x v="4"/>
    <x v="4"/>
    <x v="310"/>
    <x v="310"/>
    <x v="0"/>
    <x v="0"/>
    <x v="4"/>
    <x v="4"/>
    <x v="4"/>
  </r>
  <r>
    <n v="324"/>
    <s v="Harris, Hall and Harris"/>
    <s v="Inverse analyzing matrices"/>
    <x v="143"/>
    <x v="321"/>
    <x v="322"/>
    <x v="1"/>
    <x v="253"/>
    <x v="322"/>
    <x v="1"/>
    <x v="1"/>
    <x v="311"/>
    <x v="311"/>
    <x v="0"/>
    <x v="1"/>
    <x v="3"/>
    <x v="3"/>
    <x v="3"/>
  </r>
  <r>
    <n v="325"/>
    <s v="Saunders Group"/>
    <s v="Programmable systemic implementation"/>
    <x v="191"/>
    <x v="322"/>
    <x v="323"/>
    <x v="0"/>
    <x v="107"/>
    <x v="323"/>
    <x v="1"/>
    <x v="1"/>
    <x v="79"/>
    <x v="312"/>
    <x v="0"/>
    <x v="1"/>
    <x v="3"/>
    <x v="3"/>
    <x v="3"/>
  </r>
  <r>
    <n v="326"/>
    <s v="Pham, Avila and Nash"/>
    <s v="Multi-channeled next generation architecture"/>
    <x v="44"/>
    <x v="323"/>
    <x v="324"/>
    <x v="0"/>
    <x v="58"/>
    <x v="324"/>
    <x v="1"/>
    <x v="1"/>
    <x v="312"/>
    <x v="313"/>
    <x v="0"/>
    <x v="0"/>
    <x v="10"/>
    <x v="4"/>
    <x v="10"/>
  </r>
  <r>
    <n v="327"/>
    <s v="Patterson, Salinas and Lucas"/>
    <s v="Digitized 3rdgeneration encoding"/>
    <x v="97"/>
    <x v="324"/>
    <x v="325"/>
    <x v="0"/>
    <x v="254"/>
    <x v="325"/>
    <x v="1"/>
    <x v="1"/>
    <x v="313"/>
    <x v="314"/>
    <x v="0"/>
    <x v="1"/>
    <x v="3"/>
    <x v="3"/>
    <x v="3"/>
  </r>
  <r>
    <n v="328"/>
    <s v="Young PLC"/>
    <s v="Innovative well-modulated functionalities"/>
    <x v="201"/>
    <x v="325"/>
    <x v="326"/>
    <x v="1"/>
    <x v="255"/>
    <x v="326"/>
    <x v="1"/>
    <x v="1"/>
    <x v="314"/>
    <x v="315"/>
    <x v="0"/>
    <x v="0"/>
    <x v="1"/>
    <x v="1"/>
    <x v="1"/>
  </r>
  <r>
    <n v="329"/>
    <s v="Willis and Sons"/>
    <s v="Fundamental incremental database"/>
    <x v="202"/>
    <x v="326"/>
    <x v="327"/>
    <x v="2"/>
    <x v="57"/>
    <x v="327"/>
    <x v="1"/>
    <x v="1"/>
    <x v="315"/>
    <x v="316"/>
    <x v="0"/>
    <x v="0"/>
    <x v="11"/>
    <x v="6"/>
    <x v="11"/>
  </r>
  <r>
    <n v="330"/>
    <s v="Thompson-Bates"/>
    <s v="Expanded encompassing open architecture"/>
    <x v="203"/>
    <x v="327"/>
    <x v="328"/>
    <x v="1"/>
    <x v="256"/>
    <x v="328"/>
    <x v="4"/>
    <x v="4"/>
    <x v="316"/>
    <x v="317"/>
    <x v="0"/>
    <x v="0"/>
    <x v="4"/>
    <x v="4"/>
    <x v="4"/>
  </r>
  <r>
    <n v="331"/>
    <s v="Rose-Silva"/>
    <s v="Intuitive static portal"/>
    <x v="88"/>
    <x v="328"/>
    <x v="329"/>
    <x v="1"/>
    <x v="257"/>
    <x v="329"/>
    <x v="1"/>
    <x v="1"/>
    <x v="317"/>
    <x v="318"/>
    <x v="0"/>
    <x v="0"/>
    <x v="0"/>
    <x v="0"/>
    <x v="0"/>
  </r>
  <r>
    <n v="332"/>
    <s v="Pacheco, Johnson and Torres"/>
    <s v="Optional bandwidth-monitored definition"/>
    <x v="204"/>
    <x v="329"/>
    <x v="330"/>
    <x v="1"/>
    <x v="258"/>
    <x v="330"/>
    <x v="1"/>
    <x v="1"/>
    <x v="318"/>
    <x v="319"/>
    <x v="0"/>
    <x v="0"/>
    <x v="8"/>
    <x v="2"/>
    <x v="8"/>
  </r>
  <r>
    <n v="333"/>
    <s v="Carlson, Dixon and Jones"/>
    <s v="Persistent well-modulated synergy"/>
    <x v="103"/>
    <x v="330"/>
    <x v="331"/>
    <x v="1"/>
    <x v="259"/>
    <x v="331"/>
    <x v="1"/>
    <x v="1"/>
    <x v="319"/>
    <x v="320"/>
    <x v="0"/>
    <x v="0"/>
    <x v="3"/>
    <x v="3"/>
    <x v="3"/>
  </r>
  <r>
    <n v="334"/>
    <s v="Mcgee Group"/>
    <s v="Assimilated discrete algorithm"/>
    <x v="205"/>
    <x v="331"/>
    <x v="332"/>
    <x v="1"/>
    <x v="260"/>
    <x v="332"/>
    <x v="1"/>
    <x v="1"/>
    <x v="32"/>
    <x v="321"/>
    <x v="0"/>
    <x v="0"/>
    <x v="1"/>
    <x v="1"/>
    <x v="1"/>
  </r>
  <r>
    <n v="335"/>
    <s v="Jordan-Acosta"/>
    <s v="Operative uniform hub"/>
    <x v="206"/>
    <x v="332"/>
    <x v="333"/>
    <x v="1"/>
    <x v="261"/>
    <x v="333"/>
    <x v="1"/>
    <x v="1"/>
    <x v="320"/>
    <x v="322"/>
    <x v="0"/>
    <x v="0"/>
    <x v="1"/>
    <x v="1"/>
    <x v="1"/>
  </r>
  <r>
    <n v="336"/>
    <s v="Nunez Inc"/>
    <s v="Customizable intangible capability"/>
    <x v="207"/>
    <x v="333"/>
    <x v="334"/>
    <x v="0"/>
    <x v="262"/>
    <x v="334"/>
    <x v="1"/>
    <x v="1"/>
    <x v="321"/>
    <x v="323"/>
    <x v="0"/>
    <x v="1"/>
    <x v="1"/>
    <x v="1"/>
    <x v="1"/>
  </r>
  <r>
    <n v="337"/>
    <s v="Hayden Ltd"/>
    <s v="Innovative didactic analyzer"/>
    <x v="208"/>
    <x v="334"/>
    <x v="335"/>
    <x v="1"/>
    <x v="263"/>
    <x v="335"/>
    <x v="1"/>
    <x v="1"/>
    <x v="322"/>
    <x v="324"/>
    <x v="0"/>
    <x v="0"/>
    <x v="3"/>
    <x v="3"/>
    <x v="3"/>
  </r>
  <r>
    <n v="338"/>
    <s v="Gonzalez-Burton"/>
    <s v="Decentralized intangible encoding"/>
    <x v="209"/>
    <x v="335"/>
    <x v="336"/>
    <x v="1"/>
    <x v="264"/>
    <x v="336"/>
    <x v="1"/>
    <x v="1"/>
    <x v="323"/>
    <x v="325"/>
    <x v="0"/>
    <x v="0"/>
    <x v="3"/>
    <x v="3"/>
    <x v="3"/>
  </r>
  <r>
    <n v="339"/>
    <s v="Lewis, Taylor and Rivers"/>
    <s v="Front-line transitional algorithm"/>
    <x v="210"/>
    <x v="336"/>
    <x v="337"/>
    <x v="3"/>
    <x v="265"/>
    <x v="337"/>
    <x v="0"/>
    <x v="0"/>
    <x v="324"/>
    <x v="326"/>
    <x v="0"/>
    <x v="0"/>
    <x v="3"/>
    <x v="3"/>
    <x v="3"/>
  </r>
  <r>
    <n v="340"/>
    <s v="Butler, Henry and Espinoza"/>
    <s v="Switchable didactic matrices"/>
    <x v="211"/>
    <x v="337"/>
    <x v="338"/>
    <x v="0"/>
    <x v="224"/>
    <x v="338"/>
    <x v="1"/>
    <x v="1"/>
    <x v="325"/>
    <x v="327"/>
    <x v="0"/>
    <x v="0"/>
    <x v="14"/>
    <x v="7"/>
    <x v="14"/>
  </r>
  <r>
    <n v="341"/>
    <s v="Guzman Group"/>
    <s v="Ameliorated disintermediate utilization"/>
    <x v="212"/>
    <x v="338"/>
    <x v="339"/>
    <x v="0"/>
    <x v="266"/>
    <x v="339"/>
    <x v="1"/>
    <x v="1"/>
    <x v="326"/>
    <x v="328"/>
    <x v="0"/>
    <x v="0"/>
    <x v="7"/>
    <x v="1"/>
    <x v="7"/>
  </r>
  <r>
    <n v="342"/>
    <s v="Gibson-Hernandez"/>
    <s v="Visionary foreground middleware"/>
    <x v="213"/>
    <x v="339"/>
    <x v="340"/>
    <x v="0"/>
    <x v="267"/>
    <x v="340"/>
    <x v="1"/>
    <x v="1"/>
    <x v="327"/>
    <x v="329"/>
    <x v="0"/>
    <x v="0"/>
    <x v="3"/>
    <x v="3"/>
    <x v="3"/>
  </r>
  <r>
    <n v="343"/>
    <s v="Spencer-Weber"/>
    <s v="Optional zero-defect task-force"/>
    <x v="25"/>
    <x v="340"/>
    <x v="341"/>
    <x v="0"/>
    <x v="98"/>
    <x v="341"/>
    <x v="1"/>
    <x v="1"/>
    <x v="328"/>
    <x v="151"/>
    <x v="0"/>
    <x v="0"/>
    <x v="3"/>
    <x v="3"/>
    <x v="3"/>
  </r>
  <r>
    <n v="344"/>
    <s v="Berger, Johnson and Marshall"/>
    <s v="Devolved exuding emulation"/>
    <x v="214"/>
    <x v="341"/>
    <x v="342"/>
    <x v="0"/>
    <x v="268"/>
    <x v="342"/>
    <x v="1"/>
    <x v="1"/>
    <x v="329"/>
    <x v="330"/>
    <x v="0"/>
    <x v="0"/>
    <x v="11"/>
    <x v="6"/>
    <x v="11"/>
  </r>
  <r>
    <n v="345"/>
    <s v="Taylor, Cisneros and Romero"/>
    <s v="Open-source neutral task-force"/>
    <x v="215"/>
    <x v="342"/>
    <x v="343"/>
    <x v="0"/>
    <x v="269"/>
    <x v="343"/>
    <x v="4"/>
    <x v="4"/>
    <x v="330"/>
    <x v="331"/>
    <x v="0"/>
    <x v="0"/>
    <x v="6"/>
    <x v="4"/>
    <x v="6"/>
  </r>
  <r>
    <n v="346"/>
    <s v="Little-Marsh"/>
    <s v="Virtual attitude-oriented migration"/>
    <x v="48"/>
    <x v="343"/>
    <x v="344"/>
    <x v="0"/>
    <x v="270"/>
    <x v="344"/>
    <x v="1"/>
    <x v="1"/>
    <x v="331"/>
    <x v="332"/>
    <x v="0"/>
    <x v="1"/>
    <x v="7"/>
    <x v="1"/>
    <x v="7"/>
  </r>
  <r>
    <n v="347"/>
    <s v="Petersen and Sons"/>
    <s v="Open-source full-range portal"/>
    <x v="79"/>
    <x v="344"/>
    <x v="345"/>
    <x v="1"/>
    <x v="271"/>
    <x v="345"/>
    <x v="1"/>
    <x v="1"/>
    <x v="332"/>
    <x v="333"/>
    <x v="0"/>
    <x v="0"/>
    <x v="2"/>
    <x v="2"/>
    <x v="2"/>
  </r>
  <r>
    <n v="348"/>
    <s v="Hensley Ltd"/>
    <s v="Versatile cohesive open system"/>
    <x v="216"/>
    <x v="345"/>
    <x v="346"/>
    <x v="0"/>
    <x v="272"/>
    <x v="346"/>
    <x v="1"/>
    <x v="1"/>
    <x v="333"/>
    <x v="334"/>
    <x v="0"/>
    <x v="0"/>
    <x v="0"/>
    <x v="0"/>
    <x v="0"/>
  </r>
  <r>
    <n v="349"/>
    <s v="Navarro and Sons"/>
    <s v="Multi-layered bottom-line frame"/>
    <x v="217"/>
    <x v="346"/>
    <x v="347"/>
    <x v="0"/>
    <x v="273"/>
    <x v="347"/>
    <x v="1"/>
    <x v="1"/>
    <x v="296"/>
    <x v="335"/>
    <x v="0"/>
    <x v="0"/>
    <x v="3"/>
    <x v="3"/>
    <x v="3"/>
  </r>
  <r>
    <n v="350"/>
    <s v="Shannon Ltd"/>
    <s v="Pre-emptive neutral capacity"/>
    <x v="0"/>
    <x v="297"/>
    <x v="298"/>
    <x v="0"/>
    <x v="49"/>
    <x v="298"/>
    <x v="1"/>
    <x v="1"/>
    <x v="334"/>
    <x v="336"/>
    <x v="0"/>
    <x v="1"/>
    <x v="17"/>
    <x v="1"/>
    <x v="17"/>
  </r>
  <r>
    <n v="351"/>
    <s v="Young LLC"/>
    <s v="Universal maximized methodology"/>
    <x v="218"/>
    <x v="347"/>
    <x v="348"/>
    <x v="1"/>
    <x v="274"/>
    <x v="348"/>
    <x v="1"/>
    <x v="1"/>
    <x v="335"/>
    <x v="337"/>
    <x v="0"/>
    <x v="0"/>
    <x v="1"/>
    <x v="1"/>
    <x v="1"/>
  </r>
  <r>
    <n v="352"/>
    <s v="Adams, Willis and Sanchez"/>
    <s v="Expanded hybrid hardware"/>
    <x v="54"/>
    <x v="348"/>
    <x v="349"/>
    <x v="0"/>
    <x v="254"/>
    <x v="349"/>
    <x v="0"/>
    <x v="0"/>
    <x v="336"/>
    <x v="338"/>
    <x v="0"/>
    <x v="0"/>
    <x v="3"/>
    <x v="3"/>
    <x v="3"/>
  </r>
  <r>
    <n v="353"/>
    <s v="Mills-Roy"/>
    <s v="Profit-focused multi-tasking access"/>
    <x v="219"/>
    <x v="349"/>
    <x v="350"/>
    <x v="1"/>
    <x v="275"/>
    <x v="350"/>
    <x v="1"/>
    <x v="1"/>
    <x v="337"/>
    <x v="339"/>
    <x v="0"/>
    <x v="0"/>
    <x v="3"/>
    <x v="3"/>
    <x v="3"/>
  </r>
  <r>
    <n v="354"/>
    <s v="Brown Group"/>
    <s v="Profit-focused transitional capability"/>
    <x v="55"/>
    <x v="350"/>
    <x v="351"/>
    <x v="1"/>
    <x v="175"/>
    <x v="351"/>
    <x v="3"/>
    <x v="3"/>
    <x v="338"/>
    <x v="340"/>
    <x v="0"/>
    <x v="0"/>
    <x v="4"/>
    <x v="4"/>
    <x v="4"/>
  </r>
  <r>
    <n v="355"/>
    <s v="Burns-Burnett"/>
    <s v="Front-line scalable definition"/>
    <x v="167"/>
    <x v="351"/>
    <x v="352"/>
    <x v="2"/>
    <x v="99"/>
    <x v="352"/>
    <x v="1"/>
    <x v="1"/>
    <x v="339"/>
    <x v="341"/>
    <x v="0"/>
    <x v="0"/>
    <x v="8"/>
    <x v="2"/>
    <x v="8"/>
  </r>
  <r>
    <n v="356"/>
    <s v="Glass, Nunez and Mcdonald"/>
    <s v="Open-source systematic protocol"/>
    <x v="29"/>
    <x v="352"/>
    <x v="353"/>
    <x v="0"/>
    <x v="174"/>
    <x v="353"/>
    <x v="6"/>
    <x v="6"/>
    <x v="340"/>
    <x v="342"/>
    <x v="0"/>
    <x v="0"/>
    <x v="3"/>
    <x v="3"/>
    <x v="3"/>
  </r>
  <r>
    <n v="357"/>
    <s v="Perez, Davis and Wilson"/>
    <s v="Implemented tangible algorithm"/>
    <x v="173"/>
    <x v="353"/>
    <x v="354"/>
    <x v="1"/>
    <x v="142"/>
    <x v="354"/>
    <x v="1"/>
    <x v="1"/>
    <x v="341"/>
    <x v="343"/>
    <x v="0"/>
    <x v="0"/>
    <x v="11"/>
    <x v="6"/>
    <x v="11"/>
  </r>
  <r>
    <n v="358"/>
    <s v="Diaz-Garcia"/>
    <s v="Profit-focused 3rdgeneration circuit"/>
    <x v="62"/>
    <x v="354"/>
    <x v="355"/>
    <x v="0"/>
    <x v="276"/>
    <x v="355"/>
    <x v="0"/>
    <x v="0"/>
    <x v="342"/>
    <x v="344"/>
    <x v="1"/>
    <x v="0"/>
    <x v="14"/>
    <x v="7"/>
    <x v="14"/>
  </r>
  <r>
    <n v="359"/>
    <s v="Salazar-Moon"/>
    <s v="Compatible needs-based architecture"/>
    <x v="220"/>
    <x v="355"/>
    <x v="356"/>
    <x v="1"/>
    <x v="277"/>
    <x v="356"/>
    <x v="1"/>
    <x v="1"/>
    <x v="343"/>
    <x v="127"/>
    <x v="0"/>
    <x v="0"/>
    <x v="10"/>
    <x v="4"/>
    <x v="10"/>
  </r>
  <r>
    <n v="360"/>
    <s v="Larsen-Chung"/>
    <s v="Right-sized zero tolerance migration"/>
    <x v="221"/>
    <x v="356"/>
    <x v="357"/>
    <x v="1"/>
    <x v="278"/>
    <x v="357"/>
    <x v="4"/>
    <x v="4"/>
    <x v="344"/>
    <x v="345"/>
    <x v="0"/>
    <x v="1"/>
    <x v="3"/>
    <x v="3"/>
    <x v="3"/>
  </r>
  <r>
    <n v="361"/>
    <s v="Anderson and Sons"/>
    <s v="Quality-focused reciprocal structure"/>
    <x v="20"/>
    <x v="357"/>
    <x v="358"/>
    <x v="1"/>
    <x v="39"/>
    <x v="358"/>
    <x v="1"/>
    <x v="1"/>
    <x v="345"/>
    <x v="346"/>
    <x v="0"/>
    <x v="0"/>
    <x v="3"/>
    <x v="3"/>
    <x v="3"/>
  </r>
  <r>
    <n v="362"/>
    <s v="Lawrence Group"/>
    <s v="Automated actuating conglomeration"/>
    <x v="41"/>
    <x v="358"/>
    <x v="359"/>
    <x v="1"/>
    <x v="271"/>
    <x v="359"/>
    <x v="1"/>
    <x v="1"/>
    <x v="65"/>
    <x v="347"/>
    <x v="0"/>
    <x v="0"/>
    <x v="1"/>
    <x v="1"/>
    <x v="1"/>
  </r>
  <r>
    <n v="363"/>
    <s v="Gray-Davis"/>
    <s v="Re-contextualized local initiative"/>
    <x v="5"/>
    <x v="359"/>
    <x v="360"/>
    <x v="1"/>
    <x v="279"/>
    <x v="360"/>
    <x v="1"/>
    <x v="1"/>
    <x v="346"/>
    <x v="348"/>
    <x v="0"/>
    <x v="0"/>
    <x v="1"/>
    <x v="1"/>
    <x v="1"/>
  </r>
  <r>
    <n v="364"/>
    <s v="Ramirez-Myers"/>
    <s v="Switchable intangible definition"/>
    <x v="79"/>
    <x v="360"/>
    <x v="361"/>
    <x v="1"/>
    <x v="129"/>
    <x v="361"/>
    <x v="1"/>
    <x v="1"/>
    <x v="347"/>
    <x v="349"/>
    <x v="0"/>
    <x v="0"/>
    <x v="7"/>
    <x v="1"/>
    <x v="7"/>
  </r>
  <r>
    <n v="365"/>
    <s v="Lucas, Hall and Bonilla"/>
    <s v="Networked bottom-line initiative"/>
    <x v="39"/>
    <x v="361"/>
    <x v="362"/>
    <x v="1"/>
    <x v="192"/>
    <x v="362"/>
    <x v="2"/>
    <x v="2"/>
    <x v="348"/>
    <x v="350"/>
    <x v="0"/>
    <x v="0"/>
    <x v="3"/>
    <x v="3"/>
    <x v="3"/>
  </r>
  <r>
    <n v="366"/>
    <s v="Williams, Perez and Villegas"/>
    <s v="Robust directional system engine"/>
    <x v="37"/>
    <x v="362"/>
    <x v="363"/>
    <x v="1"/>
    <x v="196"/>
    <x v="363"/>
    <x v="1"/>
    <x v="1"/>
    <x v="349"/>
    <x v="351"/>
    <x v="0"/>
    <x v="1"/>
    <x v="3"/>
    <x v="3"/>
    <x v="3"/>
  </r>
  <r>
    <n v="367"/>
    <s v="Brooks, Jones and Ingram"/>
    <s v="Triple-buffered explicit methodology"/>
    <x v="34"/>
    <x v="363"/>
    <x v="364"/>
    <x v="0"/>
    <x v="51"/>
    <x v="364"/>
    <x v="1"/>
    <x v="1"/>
    <x v="350"/>
    <x v="33"/>
    <x v="0"/>
    <x v="1"/>
    <x v="3"/>
    <x v="3"/>
    <x v="3"/>
  </r>
  <r>
    <n v="368"/>
    <s v="Whitaker, Wallace and Daniels"/>
    <s v="Reactive directional capacity"/>
    <x v="5"/>
    <x v="364"/>
    <x v="365"/>
    <x v="1"/>
    <x v="280"/>
    <x v="365"/>
    <x v="4"/>
    <x v="4"/>
    <x v="351"/>
    <x v="352"/>
    <x v="0"/>
    <x v="1"/>
    <x v="4"/>
    <x v="4"/>
    <x v="4"/>
  </r>
  <r>
    <n v="369"/>
    <s v="Smith-Gonzalez"/>
    <s v="Polarized needs-based approach"/>
    <x v="91"/>
    <x v="365"/>
    <x v="366"/>
    <x v="1"/>
    <x v="110"/>
    <x v="366"/>
    <x v="1"/>
    <x v="1"/>
    <x v="352"/>
    <x v="353"/>
    <x v="0"/>
    <x v="1"/>
    <x v="19"/>
    <x v="4"/>
    <x v="19"/>
  </r>
  <r>
    <n v="370"/>
    <s v="Skinner PLC"/>
    <s v="Intuitive well-modulated middleware"/>
    <x v="222"/>
    <x v="366"/>
    <x v="367"/>
    <x v="1"/>
    <x v="281"/>
    <x v="367"/>
    <x v="1"/>
    <x v="1"/>
    <x v="353"/>
    <x v="354"/>
    <x v="0"/>
    <x v="0"/>
    <x v="3"/>
    <x v="3"/>
    <x v="3"/>
  </r>
  <r>
    <n v="371"/>
    <s v="Nolan, Smith and Sanchez"/>
    <s v="Multi-channeled logistical matrices"/>
    <x v="223"/>
    <x v="367"/>
    <x v="368"/>
    <x v="0"/>
    <x v="282"/>
    <x v="368"/>
    <x v="1"/>
    <x v="1"/>
    <x v="354"/>
    <x v="355"/>
    <x v="0"/>
    <x v="0"/>
    <x v="3"/>
    <x v="3"/>
    <x v="3"/>
  </r>
  <r>
    <n v="372"/>
    <s v="Green-Carr"/>
    <s v="Pre-emptive bifurcated artificial intelligence"/>
    <x v="79"/>
    <x v="211"/>
    <x v="369"/>
    <x v="1"/>
    <x v="283"/>
    <x v="369"/>
    <x v="1"/>
    <x v="1"/>
    <x v="355"/>
    <x v="356"/>
    <x v="0"/>
    <x v="1"/>
    <x v="4"/>
    <x v="4"/>
    <x v="4"/>
  </r>
  <r>
    <n v="373"/>
    <s v="Brown-Parker"/>
    <s v="Down-sized coherent toolset"/>
    <x v="224"/>
    <x v="368"/>
    <x v="370"/>
    <x v="1"/>
    <x v="284"/>
    <x v="370"/>
    <x v="1"/>
    <x v="1"/>
    <x v="356"/>
    <x v="357"/>
    <x v="0"/>
    <x v="0"/>
    <x v="3"/>
    <x v="3"/>
    <x v="3"/>
  </r>
  <r>
    <n v="374"/>
    <s v="Marshall Inc"/>
    <s v="Open-source multi-tasking data-warehouse"/>
    <x v="225"/>
    <x v="369"/>
    <x v="371"/>
    <x v="0"/>
    <x v="165"/>
    <x v="371"/>
    <x v="1"/>
    <x v="1"/>
    <x v="357"/>
    <x v="358"/>
    <x v="0"/>
    <x v="1"/>
    <x v="4"/>
    <x v="4"/>
    <x v="4"/>
  </r>
  <r>
    <n v="375"/>
    <s v="Leblanc-Pineda"/>
    <s v="Future-proofed upward-trending contingency"/>
    <x v="50"/>
    <x v="370"/>
    <x v="372"/>
    <x v="0"/>
    <x v="270"/>
    <x v="372"/>
    <x v="1"/>
    <x v="1"/>
    <x v="358"/>
    <x v="359"/>
    <x v="0"/>
    <x v="0"/>
    <x v="7"/>
    <x v="1"/>
    <x v="7"/>
  </r>
  <r>
    <n v="376"/>
    <s v="Perry PLC"/>
    <s v="Mandatory uniform matrix"/>
    <x v="74"/>
    <x v="371"/>
    <x v="373"/>
    <x v="1"/>
    <x v="54"/>
    <x v="373"/>
    <x v="1"/>
    <x v="1"/>
    <x v="359"/>
    <x v="360"/>
    <x v="0"/>
    <x v="0"/>
    <x v="1"/>
    <x v="1"/>
    <x v="1"/>
  </r>
  <r>
    <n v="377"/>
    <s v="Klein, Stark and Livingston"/>
    <s v="Phased methodical initiative"/>
    <x v="226"/>
    <x v="372"/>
    <x v="374"/>
    <x v="0"/>
    <x v="78"/>
    <x v="374"/>
    <x v="1"/>
    <x v="1"/>
    <x v="12"/>
    <x v="361"/>
    <x v="0"/>
    <x v="0"/>
    <x v="3"/>
    <x v="3"/>
    <x v="3"/>
  </r>
  <r>
    <n v="378"/>
    <s v="Fleming-Oliver"/>
    <s v="Managed stable function"/>
    <x v="227"/>
    <x v="373"/>
    <x v="375"/>
    <x v="0"/>
    <x v="285"/>
    <x v="375"/>
    <x v="1"/>
    <x v="1"/>
    <x v="360"/>
    <x v="362"/>
    <x v="0"/>
    <x v="0"/>
    <x v="4"/>
    <x v="4"/>
    <x v="4"/>
  </r>
  <r>
    <n v="379"/>
    <s v="Reilly, Aguirre and Johnson"/>
    <s v="Realigned clear-thinking migration"/>
    <x v="44"/>
    <x v="374"/>
    <x v="376"/>
    <x v="0"/>
    <x v="9"/>
    <x v="376"/>
    <x v="4"/>
    <x v="4"/>
    <x v="361"/>
    <x v="363"/>
    <x v="0"/>
    <x v="0"/>
    <x v="3"/>
    <x v="3"/>
    <x v="3"/>
  </r>
  <r>
    <n v="380"/>
    <s v="Davidson, Wilcox and Lewis"/>
    <s v="Optional clear-thinking process improvement"/>
    <x v="186"/>
    <x v="375"/>
    <x v="377"/>
    <x v="1"/>
    <x v="286"/>
    <x v="377"/>
    <x v="1"/>
    <x v="1"/>
    <x v="362"/>
    <x v="364"/>
    <x v="0"/>
    <x v="0"/>
    <x v="3"/>
    <x v="3"/>
    <x v="3"/>
  </r>
  <r>
    <n v="381"/>
    <s v="Michael, Anderson and Vincent"/>
    <s v="Cross-group global moratorium"/>
    <x v="98"/>
    <x v="376"/>
    <x v="378"/>
    <x v="1"/>
    <x v="287"/>
    <x v="378"/>
    <x v="1"/>
    <x v="1"/>
    <x v="363"/>
    <x v="365"/>
    <x v="0"/>
    <x v="0"/>
    <x v="3"/>
    <x v="3"/>
    <x v="3"/>
  </r>
  <r>
    <n v="382"/>
    <s v="King Ltd"/>
    <s v="Visionary systemic process improvement"/>
    <x v="14"/>
    <x v="377"/>
    <x v="379"/>
    <x v="0"/>
    <x v="109"/>
    <x v="379"/>
    <x v="1"/>
    <x v="1"/>
    <x v="364"/>
    <x v="366"/>
    <x v="0"/>
    <x v="0"/>
    <x v="14"/>
    <x v="7"/>
    <x v="14"/>
  </r>
  <r>
    <n v="383"/>
    <s v="Baker Ltd"/>
    <s v="Progressive intangible flexibility"/>
    <x v="9"/>
    <x v="378"/>
    <x v="380"/>
    <x v="1"/>
    <x v="288"/>
    <x v="380"/>
    <x v="1"/>
    <x v="1"/>
    <x v="210"/>
    <x v="285"/>
    <x v="0"/>
    <x v="1"/>
    <x v="0"/>
    <x v="0"/>
    <x v="0"/>
  </r>
  <r>
    <n v="384"/>
    <s v="Baker, Collins and Smith"/>
    <s v="Reactive real-time software"/>
    <x v="228"/>
    <x v="379"/>
    <x v="381"/>
    <x v="1"/>
    <x v="289"/>
    <x v="381"/>
    <x v="1"/>
    <x v="1"/>
    <x v="365"/>
    <x v="367"/>
    <x v="1"/>
    <x v="1"/>
    <x v="4"/>
    <x v="4"/>
    <x v="4"/>
  </r>
  <r>
    <n v="385"/>
    <s v="Warren-Harrison"/>
    <s v="Programmable incremental knowledge user"/>
    <x v="229"/>
    <x v="380"/>
    <x v="382"/>
    <x v="1"/>
    <x v="290"/>
    <x v="382"/>
    <x v="1"/>
    <x v="1"/>
    <x v="366"/>
    <x v="368"/>
    <x v="0"/>
    <x v="0"/>
    <x v="9"/>
    <x v="5"/>
    <x v="9"/>
  </r>
  <r>
    <n v="386"/>
    <s v="Gardner Group"/>
    <s v="Progressive 5thgeneration customer loyalty"/>
    <x v="230"/>
    <x v="381"/>
    <x v="383"/>
    <x v="0"/>
    <x v="291"/>
    <x v="383"/>
    <x v="1"/>
    <x v="1"/>
    <x v="367"/>
    <x v="369"/>
    <x v="0"/>
    <x v="0"/>
    <x v="3"/>
    <x v="3"/>
    <x v="3"/>
  </r>
  <r>
    <n v="387"/>
    <s v="Flores-Lambert"/>
    <s v="Triple-buffered logistical frame"/>
    <x v="231"/>
    <x v="382"/>
    <x v="384"/>
    <x v="0"/>
    <x v="292"/>
    <x v="384"/>
    <x v="1"/>
    <x v="1"/>
    <x v="368"/>
    <x v="370"/>
    <x v="0"/>
    <x v="0"/>
    <x v="8"/>
    <x v="2"/>
    <x v="8"/>
  </r>
  <r>
    <n v="388"/>
    <s v="Cruz Ltd"/>
    <s v="Exclusive dynamic adapter"/>
    <x v="232"/>
    <x v="383"/>
    <x v="385"/>
    <x v="3"/>
    <x v="293"/>
    <x v="385"/>
    <x v="5"/>
    <x v="5"/>
    <x v="369"/>
    <x v="371"/>
    <x v="0"/>
    <x v="0"/>
    <x v="7"/>
    <x v="1"/>
    <x v="7"/>
  </r>
  <r>
    <n v="389"/>
    <s v="Knox-Garner"/>
    <s v="Automated systemic hierarchy"/>
    <x v="233"/>
    <x v="384"/>
    <x v="386"/>
    <x v="1"/>
    <x v="294"/>
    <x v="386"/>
    <x v="1"/>
    <x v="1"/>
    <x v="370"/>
    <x v="372"/>
    <x v="0"/>
    <x v="0"/>
    <x v="3"/>
    <x v="3"/>
    <x v="3"/>
  </r>
  <r>
    <n v="390"/>
    <s v="Davis-Allen"/>
    <s v="Digitized eco-centric core"/>
    <x v="166"/>
    <x v="385"/>
    <x v="387"/>
    <x v="1"/>
    <x v="126"/>
    <x v="387"/>
    <x v="1"/>
    <x v="1"/>
    <x v="371"/>
    <x v="373"/>
    <x v="0"/>
    <x v="0"/>
    <x v="14"/>
    <x v="7"/>
    <x v="14"/>
  </r>
  <r>
    <n v="391"/>
    <s v="Miller-Patel"/>
    <s v="Mandatory uniform strategy"/>
    <x v="234"/>
    <x v="386"/>
    <x v="388"/>
    <x v="0"/>
    <x v="295"/>
    <x v="388"/>
    <x v="1"/>
    <x v="1"/>
    <x v="287"/>
    <x v="374"/>
    <x v="0"/>
    <x v="0"/>
    <x v="9"/>
    <x v="5"/>
    <x v="9"/>
  </r>
  <r>
    <n v="392"/>
    <s v="Hernandez-Grimes"/>
    <s v="Profit-focused zero administration forecast"/>
    <x v="235"/>
    <x v="387"/>
    <x v="389"/>
    <x v="0"/>
    <x v="296"/>
    <x v="389"/>
    <x v="1"/>
    <x v="1"/>
    <x v="372"/>
    <x v="375"/>
    <x v="0"/>
    <x v="0"/>
    <x v="8"/>
    <x v="2"/>
    <x v="8"/>
  </r>
  <r>
    <n v="393"/>
    <s v="Owens, Hall and Gonzalez"/>
    <s v="De-engineered static orchestration"/>
    <x v="236"/>
    <x v="388"/>
    <x v="390"/>
    <x v="1"/>
    <x v="297"/>
    <x v="390"/>
    <x v="0"/>
    <x v="0"/>
    <x v="373"/>
    <x v="376"/>
    <x v="0"/>
    <x v="0"/>
    <x v="17"/>
    <x v="1"/>
    <x v="17"/>
  </r>
  <r>
    <n v="394"/>
    <s v="Noble-Bailey"/>
    <s v="Customizable dynamic info-mediaries"/>
    <x v="126"/>
    <x v="389"/>
    <x v="391"/>
    <x v="1"/>
    <x v="298"/>
    <x v="391"/>
    <x v="1"/>
    <x v="1"/>
    <x v="374"/>
    <x v="377"/>
    <x v="0"/>
    <x v="1"/>
    <x v="4"/>
    <x v="4"/>
    <x v="4"/>
  </r>
  <r>
    <n v="395"/>
    <s v="Taylor PLC"/>
    <s v="Enhanced incremental budgetary management"/>
    <x v="143"/>
    <x v="390"/>
    <x v="392"/>
    <x v="1"/>
    <x v="10"/>
    <x v="392"/>
    <x v="1"/>
    <x v="1"/>
    <x v="375"/>
    <x v="378"/>
    <x v="1"/>
    <x v="0"/>
    <x v="3"/>
    <x v="3"/>
    <x v="3"/>
  </r>
  <r>
    <n v="396"/>
    <s v="Holmes PLC"/>
    <s v="Digitized local info-mediaries"/>
    <x v="237"/>
    <x v="391"/>
    <x v="393"/>
    <x v="1"/>
    <x v="299"/>
    <x v="393"/>
    <x v="2"/>
    <x v="2"/>
    <x v="376"/>
    <x v="379"/>
    <x v="0"/>
    <x v="0"/>
    <x v="6"/>
    <x v="4"/>
    <x v="6"/>
  </r>
  <r>
    <n v="397"/>
    <s v="Jones-Martin"/>
    <s v="Virtual systematic monitoring"/>
    <x v="32"/>
    <x v="392"/>
    <x v="394"/>
    <x v="1"/>
    <x v="211"/>
    <x v="394"/>
    <x v="1"/>
    <x v="1"/>
    <x v="377"/>
    <x v="380"/>
    <x v="0"/>
    <x v="0"/>
    <x v="1"/>
    <x v="1"/>
    <x v="1"/>
  </r>
  <r>
    <n v="398"/>
    <s v="Myers LLC"/>
    <s v="Reactive bottom-line open architecture"/>
    <x v="12"/>
    <x v="393"/>
    <x v="395"/>
    <x v="1"/>
    <x v="300"/>
    <x v="395"/>
    <x v="6"/>
    <x v="6"/>
    <x v="378"/>
    <x v="103"/>
    <x v="0"/>
    <x v="1"/>
    <x v="10"/>
    <x v="4"/>
    <x v="10"/>
  </r>
  <r>
    <n v="399"/>
    <s v="Acosta, Mullins and Morris"/>
    <s v="Pre-emptive interactive model"/>
    <x v="238"/>
    <x v="394"/>
    <x v="396"/>
    <x v="0"/>
    <x v="301"/>
    <x v="396"/>
    <x v="1"/>
    <x v="1"/>
    <x v="379"/>
    <x v="381"/>
    <x v="0"/>
    <x v="0"/>
    <x v="7"/>
    <x v="1"/>
    <x v="7"/>
  </r>
  <r>
    <n v="400"/>
    <s v="Bell PLC"/>
    <s v="Ergonomic eco-centric open architecture"/>
    <x v="0"/>
    <x v="50"/>
    <x v="50"/>
    <x v="0"/>
    <x v="49"/>
    <x v="50"/>
    <x v="1"/>
    <x v="1"/>
    <x v="380"/>
    <x v="382"/>
    <x v="0"/>
    <x v="1"/>
    <x v="14"/>
    <x v="7"/>
    <x v="14"/>
  </r>
  <r>
    <n v="401"/>
    <s v="Smith-Schmidt"/>
    <s v="Inverse radical hierarchy"/>
    <x v="79"/>
    <x v="395"/>
    <x v="397"/>
    <x v="1"/>
    <x v="302"/>
    <x v="397"/>
    <x v="1"/>
    <x v="1"/>
    <x v="381"/>
    <x v="383"/>
    <x v="0"/>
    <x v="0"/>
    <x v="3"/>
    <x v="3"/>
    <x v="3"/>
  </r>
  <r>
    <n v="402"/>
    <s v="Ruiz, Richardson and Cole"/>
    <s v="Team-oriented static interface"/>
    <x v="190"/>
    <x v="396"/>
    <x v="398"/>
    <x v="0"/>
    <x v="174"/>
    <x v="398"/>
    <x v="1"/>
    <x v="1"/>
    <x v="382"/>
    <x v="384"/>
    <x v="0"/>
    <x v="1"/>
    <x v="12"/>
    <x v="4"/>
    <x v="12"/>
  </r>
  <r>
    <n v="403"/>
    <s v="Leonard-Mcclain"/>
    <s v="Virtual foreground throughput"/>
    <x v="239"/>
    <x v="397"/>
    <x v="399"/>
    <x v="0"/>
    <x v="303"/>
    <x v="399"/>
    <x v="0"/>
    <x v="0"/>
    <x v="125"/>
    <x v="385"/>
    <x v="0"/>
    <x v="1"/>
    <x v="3"/>
    <x v="3"/>
    <x v="3"/>
  </r>
  <r>
    <n v="404"/>
    <s v="Bailey-Boyer"/>
    <s v="Visionary exuding Internet solution"/>
    <x v="240"/>
    <x v="398"/>
    <x v="400"/>
    <x v="1"/>
    <x v="304"/>
    <x v="400"/>
    <x v="1"/>
    <x v="1"/>
    <x v="383"/>
    <x v="386"/>
    <x v="0"/>
    <x v="0"/>
    <x v="3"/>
    <x v="3"/>
    <x v="3"/>
  </r>
  <r>
    <n v="405"/>
    <s v="Lee LLC"/>
    <s v="Synchronized secondary analyzer"/>
    <x v="241"/>
    <x v="399"/>
    <x v="401"/>
    <x v="0"/>
    <x v="305"/>
    <x v="401"/>
    <x v="1"/>
    <x v="1"/>
    <x v="384"/>
    <x v="387"/>
    <x v="0"/>
    <x v="0"/>
    <x v="3"/>
    <x v="3"/>
    <x v="3"/>
  </r>
  <r>
    <n v="406"/>
    <s v="Lyons Inc"/>
    <s v="Balanced attitude-oriented parallelism"/>
    <x v="242"/>
    <x v="400"/>
    <x v="402"/>
    <x v="1"/>
    <x v="306"/>
    <x v="402"/>
    <x v="1"/>
    <x v="1"/>
    <x v="385"/>
    <x v="388"/>
    <x v="1"/>
    <x v="0"/>
    <x v="4"/>
    <x v="4"/>
    <x v="4"/>
  </r>
  <r>
    <n v="407"/>
    <s v="Herrera-Wilson"/>
    <s v="Organized bandwidth-monitored core"/>
    <x v="74"/>
    <x v="401"/>
    <x v="403"/>
    <x v="1"/>
    <x v="307"/>
    <x v="403"/>
    <x v="3"/>
    <x v="3"/>
    <x v="386"/>
    <x v="389"/>
    <x v="0"/>
    <x v="0"/>
    <x v="3"/>
    <x v="3"/>
    <x v="3"/>
  </r>
  <r>
    <n v="408"/>
    <s v="Mahoney, Adams and Lucas"/>
    <s v="Cloned leadingedge utilization"/>
    <x v="243"/>
    <x v="402"/>
    <x v="404"/>
    <x v="1"/>
    <x v="110"/>
    <x v="404"/>
    <x v="0"/>
    <x v="0"/>
    <x v="387"/>
    <x v="390"/>
    <x v="0"/>
    <x v="0"/>
    <x v="4"/>
    <x v="4"/>
    <x v="4"/>
  </r>
  <r>
    <n v="409"/>
    <s v="Stewart LLC"/>
    <s v="Secured asymmetric projection"/>
    <x v="244"/>
    <x v="403"/>
    <x v="405"/>
    <x v="0"/>
    <x v="308"/>
    <x v="405"/>
    <x v="1"/>
    <x v="1"/>
    <x v="388"/>
    <x v="391"/>
    <x v="0"/>
    <x v="0"/>
    <x v="1"/>
    <x v="1"/>
    <x v="1"/>
  </r>
  <r>
    <n v="410"/>
    <s v="Mcmillan Group"/>
    <s v="Advanced cohesive Graphic Interface"/>
    <x v="184"/>
    <x v="404"/>
    <x v="406"/>
    <x v="2"/>
    <x v="309"/>
    <x v="406"/>
    <x v="1"/>
    <x v="1"/>
    <x v="277"/>
    <x v="277"/>
    <x v="0"/>
    <x v="0"/>
    <x v="20"/>
    <x v="6"/>
    <x v="20"/>
  </r>
  <r>
    <n v="411"/>
    <s v="Beck, Thompson and Martinez"/>
    <s v="Down-sized maximized function"/>
    <x v="75"/>
    <x v="405"/>
    <x v="407"/>
    <x v="1"/>
    <x v="172"/>
    <x v="407"/>
    <x v="1"/>
    <x v="1"/>
    <x v="389"/>
    <x v="392"/>
    <x v="0"/>
    <x v="0"/>
    <x v="3"/>
    <x v="3"/>
    <x v="3"/>
  </r>
  <r>
    <n v="412"/>
    <s v="Rodriguez-Scott"/>
    <s v="Realigned zero tolerance software"/>
    <x v="118"/>
    <x v="406"/>
    <x v="408"/>
    <x v="1"/>
    <x v="38"/>
    <x v="408"/>
    <x v="1"/>
    <x v="1"/>
    <x v="390"/>
    <x v="393"/>
    <x v="0"/>
    <x v="0"/>
    <x v="13"/>
    <x v="5"/>
    <x v="13"/>
  </r>
  <r>
    <n v="413"/>
    <s v="Rush-Bowers"/>
    <s v="Persevering analyzing extranet"/>
    <x v="245"/>
    <x v="407"/>
    <x v="409"/>
    <x v="2"/>
    <x v="310"/>
    <x v="409"/>
    <x v="1"/>
    <x v="1"/>
    <x v="391"/>
    <x v="394"/>
    <x v="0"/>
    <x v="0"/>
    <x v="10"/>
    <x v="4"/>
    <x v="10"/>
  </r>
  <r>
    <n v="414"/>
    <s v="Davis and Sons"/>
    <s v="Innovative human-resource migration"/>
    <x v="246"/>
    <x v="408"/>
    <x v="410"/>
    <x v="0"/>
    <x v="311"/>
    <x v="410"/>
    <x v="1"/>
    <x v="1"/>
    <x v="392"/>
    <x v="395"/>
    <x v="0"/>
    <x v="1"/>
    <x v="0"/>
    <x v="0"/>
    <x v="0"/>
  </r>
  <r>
    <n v="415"/>
    <s v="Anderson-Pham"/>
    <s v="Intuitive needs-based monitoring"/>
    <x v="247"/>
    <x v="409"/>
    <x v="411"/>
    <x v="0"/>
    <x v="312"/>
    <x v="411"/>
    <x v="1"/>
    <x v="1"/>
    <x v="393"/>
    <x v="396"/>
    <x v="0"/>
    <x v="0"/>
    <x v="3"/>
    <x v="3"/>
    <x v="3"/>
  </r>
  <r>
    <n v="416"/>
    <s v="Stewart-Coleman"/>
    <s v="Customer-focused disintermediate toolset"/>
    <x v="248"/>
    <x v="410"/>
    <x v="412"/>
    <x v="0"/>
    <x v="313"/>
    <x v="412"/>
    <x v="1"/>
    <x v="1"/>
    <x v="394"/>
    <x v="397"/>
    <x v="0"/>
    <x v="1"/>
    <x v="4"/>
    <x v="4"/>
    <x v="4"/>
  </r>
  <r>
    <n v="417"/>
    <s v="Bradshaw, Smith and Ryan"/>
    <s v="Upgradable 24/7 emulation"/>
    <x v="12"/>
    <x v="411"/>
    <x v="413"/>
    <x v="0"/>
    <x v="27"/>
    <x v="413"/>
    <x v="1"/>
    <x v="1"/>
    <x v="395"/>
    <x v="398"/>
    <x v="0"/>
    <x v="0"/>
    <x v="3"/>
    <x v="3"/>
    <x v="3"/>
  </r>
  <r>
    <n v="418"/>
    <s v="Jackson PLC"/>
    <s v="Quality-focused client-server core"/>
    <x v="249"/>
    <x v="412"/>
    <x v="414"/>
    <x v="0"/>
    <x v="314"/>
    <x v="414"/>
    <x v="0"/>
    <x v="0"/>
    <x v="396"/>
    <x v="399"/>
    <x v="0"/>
    <x v="0"/>
    <x v="4"/>
    <x v="4"/>
    <x v="4"/>
  </r>
  <r>
    <n v="419"/>
    <s v="Ware-Arias"/>
    <s v="Upgradable maximized protocol"/>
    <x v="250"/>
    <x v="413"/>
    <x v="415"/>
    <x v="1"/>
    <x v="315"/>
    <x v="415"/>
    <x v="1"/>
    <x v="1"/>
    <x v="397"/>
    <x v="348"/>
    <x v="0"/>
    <x v="0"/>
    <x v="2"/>
    <x v="2"/>
    <x v="2"/>
  </r>
  <r>
    <n v="420"/>
    <s v="Blair, Reyes and Woods"/>
    <s v="Cross-platform interactive synergy"/>
    <x v="92"/>
    <x v="414"/>
    <x v="416"/>
    <x v="1"/>
    <x v="115"/>
    <x v="416"/>
    <x v="1"/>
    <x v="1"/>
    <x v="398"/>
    <x v="400"/>
    <x v="0"/>
    <x v="0"/>
    <x v="3"/>
    <x v="3"/>
    <x v="3"/>
  </r>
  <r>
    <n v="421"/>
    <s v="Thomas-Lopez"/>
    <s v="User-centric fault-tolerant archive"/>
    <x v="151"/>
    <x v="415"/>
    <x v="417"/>
    <x v="0"/>
    <x v="316"/>
    <x v="417"/>
    <x v="1"/>
    <x v="1"/>
    <x v="399"/>
    <x v="401"/>
    <x v="0"/>
    <x v="1"/>
    <x v="8"/>
    <x v="2"/>
    <x v="8"/>
  </r>
  <r>
    <n v="422"/>
    <s v="Brown, Davies and Pacheco"/>
    <s v="Reverse-engineered regional knowledge user"/>
    <x v="251"/>
    <x v="416"/>
    <x v="418"/>
    <x v="1"/>
    <x v="317"/>
    <x v="418"/>
    <x v="1"/>
    <x v="1"/>
    <x v="400"/>
    <x v="402"/>
    <x v="0"/>
    <x v="1"/>
    <x v="3"/>
    <x v="3"/>
    <x v="3"/>
  </r>
  <r>
    <n v="423"/>
    <s v="Jones-Riddle"/>
    <s v="Self-enabling real-time definition"/>
    <x v="252"/>
    <x v="417"/>
    <x v="419"/>
    <x v="0"/>
    <x v="318"/>
    <x v="419"/>
    <x v="1"/>
    <x v="1"/>
    <x v="116"/>
    <x v="403"/>
    <x v="0"/>
    <x v="1"/>
    <x v="0"/>
    <x v="0"/>
    <x v="0"/>
  </r>
  <r>
    <n v="424"/>
    <s v="Schmidt-Gomez"/>
    <s v="User-centric impactful projection"/>
    <x v="135"/>
    <x v="418"/>
    <x v="420"/>
    <x v="0"/>
    <x v="100"/>
    <x v="420"/>
    <x v="1"/>
    <x v="1"/>
    <x v="401"/>
    <x v="404"/>
    <x v="0"/>
    <x v="0"/>
    <x v="7"/>
    <x v="1"/>
    <x v="7"/>
  </r>
  <r>
    <n v="425"/>
    <s v="Sullivan, Davis and Booth"/>
    <s v="Vision-oriented actuating hardware"/>
    <x v="50"/>
    <x v="419"/>
    <x v="421"/>
    <x v="1"/>
    <x v="45"/>
    <x v="421"/>
    <x v="1"/>
    <x v="1"/>
    <x v="402"/>
    <x v="405"/>
    <x v="0"/>
    <x v="0"/>
    <x v="14"/>
    <x v="7"/>
    <x v="14"/>
  </r>
  <r>
    <n v="426"/>
    <s v="Edwards-Kane"/>
    <s v="Virtual leadingedge framework"/>
    <x v="37"/>
    <x v="420"/>
    <x v="422"/>
    <x v="1"/>
    <x v="319"/>
    <x v="422"/>
    <x v="1"/>
    <x v="1"/>
    <x v="403"/>
    <x v="406"/>
    <x v="0"/>
    <x v="0"/>
    <x v="3"/>
    <x v="3"/>
    <x v="3"/>
  </r>
  <r>
    <n v="427"/>
    <s v="Hicks, Wall and Webb"/>
    <s v="Managed discrete framework"/>
    <x v="253"/>
    <x v="421"/>
    <x v="423"/>
    <x v="1"/>
    <x v="320"/>
    <x v="423"/>
    <x v="1"/>
    <x v="1"/>
    <x v="404"/>
    <x v="407"/>
    <x v="0"/>
    <x v="1"/>
    <x v="3"/>
    <x v="3"/>
    <x v="3"/>
  </r>
  <r>
    <n v="428"/>
    <s v="Mayer-Richmond"/>
    <s v="Progressive zero-defect capability"/>
    <x v="254"/>
    <x v="422"/>
    <x v="424"/>
    <x v="0"/>
    <x v="321"/>
    <x v="424"/>
    <x v="1"/>
    <x v="1"/>
    <x v="405"/>
    <x v="408"/>
    <x v="0"/>
    <x v="0"/>
    <x v="10"/>
    <x v="4"/>
    <x v="10"/>
  </r>
  <r>
    <n v="429"/>
    <s v="Robles Ltd"/>
    <s v="Right-sized demand-driven adapter"/>
    <x v="255"/>
    <x v="423"/>
    <x v="425"/>
    <x v="3"/>
    <x v="322"/>
    <x v="425"/>
    <x v="1"/>
    <x v="1"/>
    <x v="406"/>
    <x v="409"/>
    <x v="0"/>
    <x v="1"/>
    <x v="14"/>
    <x v="7"/>
    <x v="14"/>
  </r>
  <r>
    <n v="430"/>
    <s v="Cochran Ltd"/>
    <s v="Re-engineered attitude-oriented frame"/>
    <x v="32"/>
    <x v="424"/>
    <x v="426"/>
    <x v="0"/>
    <x v="286"/>
    <x v="426"/>
    <x v="1"/>
    <x v="1"/>
    <x v="407"/>
    <x v="410"/>
    <x v="0"/>
    <x v="0"/>
    <x v="3"/>
    <x v="3"/>
    <x v="3"/>
  </r>
  <r>
    <n v="431"/>
    <s v="Rosales LLC"/>
    <s v="Compatible multimedia utilization"/>
    <x v="135"/>
    <x v="425"/>
    <x v="427"/>
    <x v="1"/>
    <x v="115"/>
    <x v="427"/>
    <x v="1"/>
    <x v="1"/>
    <x v="408"/>
    <x v="312"/>
    <x v="1"/>
    <x v="0"/>
    <x v="3"/>
    <x v="3"/>
    <x v="3"/>
  </r>
  <r>
    <n v="432"/>
    <s v="Harper-Bryan"/>
    <s v="Re-contextualized dedicated hardware"/>
    <x v="106"/>
    <x v="426"/>
    <x v="428"/>
    <x v="0"/>
    <x v="222"/>
    <x v="428"/>
    <x v="1"/>
    <x v="1"/>
    <x v="409"/>
    <x v="411"/>
    <x v="0"/>
    <x v="0"/>
    <x v="3"/>
    <x v="3"/>
    <x v="3"/>
  </r>
  <r>
    <n v="433"/>
    <s v="Potter, Harper and Everett"/>
    <s v="Decentralized composite paradigm"/>
    <x v="256"/>
    <x v="427"/>
    <x v="429"/>
    <x v="0"/>
    <x v="323"/>
    <x v="429"/>
    <x v="1"/>
    <x v="1"/>
    <x v="410"/>
    <x v="412"/>
    <x v="0"/>
    <x v="1"/>
    <x v="4"/>
    <x v="4"/>
    <x v="4"/>
  </r>
  <r>
    <n v="434"/>
    <s v="Floyd-Sims"/>
    <s v="Cloned transitional hierarchy"/>
    <x v="91"/>
    <x v="315"/>
    <x v="430"/>
    <x v="3"/>
    <x v="234"/>
    <x v="430"/>
    <x v="0"/>
    <x v="0"/>
    <x v="411"/>
    <x v="413"/>
    <x v="1"/>
    <x v="0"/>
    <x v="3"/>
    <x v="3"/>
    <x v="3"/>
  </r>
  <r>
    <n v="435"/>
    <s v="Spence, Jackson and Kelly"/>
    <s v="Advanced discrete leverage"/>
    <x v="257"/>
    <x v="428"/>
    <x v="431"/>
    <x v="1"/>
    <x v="324"/>
    <x v="431"/>
    <x v="6"/>
    <x v="6"/>
    <x v="412"/>
    <x v="414"/>
    <x v="0"/>
    <x v="1"/>
    <x v="3"/>
    <x v="3"/>
    <x v="3"/>
  </r>
  <r>
    <n v="436"/>
    <s v="King-Nguyen"/>
    <s v="Open-source incremental throughput"/>
    <x v="81"/>
    <x v="429"/>
    <x v="432"/>
    <x v="1"/>
    <x v="61"/>
    <x v="432"/>
    <x v="1"/>
    <x v="1"/>
    <x v="413"/>
    <x v="354"/>
    <x v="0"/>
    <x v="0"/>
    <x v="17"/>
    <x v="1"/>
    <x v="17"/>
  </r>
  <r>
    <n v="437"/>
    <s v="Hansen Group"/>
    <s v="Centralized regional interface"/>
    <x v="32"/>
    <x v="430"/>
    <x v="433"/>
    <x v="1"/>
    <x v="325"/>
    <x v="433"/>
    <x v="1"/>
    <x v="1"/>
    <x v="414"/>
    <x v="415"/>
    <x v="0"/>
    <x v="1"/>
    <x v="10"/>
    <x v="4"/>
    <x v="10"/>
  </r>
  <r>
    <n v="438"/>
    <s v="Mathis, Hall and Hansen"/>
    <s v="Streamlined web-enabled knowledgebase"/>
    <x v="111"/>
    <x v="431"/>
    <x v="434"/>
    <x v="1"/>
    <x v="326"/>
    <x v="434"/>
    <x v="1"/>
    <x v="1"/>
    <x v="415"/>
    <x v="416"/>
    <x v="0"/>
    <x v="0"/>
    <x v="3"/>
    <x v="3"/>
    <x v="3"/>
  </r>
  <r>
    <n v="439"/>
    <s v="Cummings Inc"/>
    <s v="Digitized transitional monitoring"/>
    <x v="258"/>
    <x v="432"/>
    <x v="435"/>
    <x v="1"/>
    <x v="327"/>
    <x v="435"/>
    <x v="1"/>
    <x v="1"/>
    <x v="416"/>
    <x v="417"/>
    <x v="0"/>
    <x v="0"/>
    <x v="22"/>
    <x v="4"/>
    <x v="22"/>
  </r>
  <r>
    <n v="440"/>
    <s v="Miller-Poole"/>
    <s v="Networked optimal adapter"/>
    <x v="259"/>
    <x v="433"/>
    <x v="436"/>
    <x v="1"/>
    <x v="328"/>
    <x v="436"/>
    <x v="1"/>
    <x v="1"/>
    <x v="417"/>
    <x v="418"/>
    <x v="0"/>
    <x v="0"/>
    <x v="19"/>
    <x v="4"/>
    <x v="19"/>
  </r>
  <r>
    <n v="441"/>
    <s v="Rodriguez-West"/>
    <s v="Automated optimal function"/>
    <x v="260"/>
    <x v="434"/>
    <x v="437"/>
    <x v="0"/>
    <x v="235"/>
    <x v="437"/>
    <x v="1"/>
    <x v="1"/>
    <x v="418"/>
    <x v="419"/>
    <x v="0"/>
    <x v="0"/>
    <x v="8"/>
    <x v="2"/>
    <x v="8"/>
  </r>
  <r>
    <n v="442"/>
    <s v="Calderon, Bradford and Dean"/>
    <s v="Devolved system-worthy framework"/>
    <x v="91"/>
    <x v="435"/>
    <x v="438"/>
    <x v="1"/>
    <x v="182"/>
    <x v="438"/>
    <x v="6"/>
    <x v="6"/>
    <x v="419"/>
    <x v="420"/>
    <x v="0"/>
    <x v="0"/>
    <x v="3"/>
    <x v="3"/>
    <x v="3"/>
  </r>
  <r>
    <n v="443"/>
    <s v="Clark-Bowman"/>
    <s v="Stand-alone user-facing service-desk"/>
    <x v="29"/>
    <x v="436"/>
    <x v="439"/>
    <x v="3"/>
    <x v="329"/>
    <x v="439"/>
    <x v="1"/>
    <x v="1"/>
    <x v="420"/>
    <x v="421"/>
    <x v="0"/>
    <x v="0"/>
    <x v="3"/>
    <x v="3"/>
    <x v="3"/>
  </r>
  <r>
    <n v="444"/>
    <s v="Hensley Ltd"/>
    <s v="Versatile global attitude"/>
    <x v="8"/>
    <x v="437"/>
    <x v="440"/>
    <x v="1"/>
    <x v="102"/>
    <x v="440"/>
    <x v="1"/>
    <x v="1"/>
    <x v="421"/>
    <x v="422"/>
    <x v="0"/>
    <x v="1"/>
    <x v="7"/>
    <x v="1"/>
    <x v="7"/>
  </r>
  <r>
    <n v="445"/>
    <s v="Anderson-Pearson"/>
    <s v="Intuitive demand-driven Local Area Network"/>
    <x v="118"/>
    <x v="438"/>
    <x v="441"/>
    <x v="1"/>
    <x v="73"/>
    <x v="441"/>
    <x v="1"/>
    <x v="1"/>
    <x v="422"/>
    <x v="423"/>
    <x v="0"/>
    <x v="1"/>
    <x v="3"/>
    <x v="3"/>
    <x v="3"/>
  </r>
  <r>
    <n v="446"/>
    <s v="Martin, Martin and Solis"/>
    <s v="Assimilated uniform methodology"/>
    <x v="85"/>
    <x v="439"/>
    <x v="442"/>
    <x v="0"/>
    <x v="129"/>
    <x v="442"/>
    <x v="1"/>
    <x v="1"/>
    <x v="423"/>
    <x v="424"/>
    <x v="0"/>
    <x v="0"/>
    <x v="8"/>
    <x v="2"/>
    <x v="8"/>
  </r>
  <r>
    <n v="447"/>
    <s v="Harrington-Harper"/>
    <s v="Self-enabling next generation algorithm"/>
    <x v="261"/>
    <x v="440"/>
    <x v="443"/>
    <x v="3"/>
    <x v="330"/>
    <x v="443"/>
    <x v="4"/>
    <x v="4"/>
    <x v="424"/>
    <x v="425"/>
    <x v="0"/>
    <x v="0"/>
    <x v="19"/>
    <x v="4"/>
    <x v="19"/>
  </r>
  <r>
    <n v="448"/>
    <s v="Price and Sons"/>
    <s v="Object-based demand-driven strategy"/>
    <x v="262"/>
    <x v="441"/>
    <x v="444"/>
    <x v="0"/>
    <x v="331"/>
    <x v="444"/>
    <x v="1"/>
    <x v="1"/>
    <x v="425"/>
    <x v="426"/>
    <x v="0"/>
    <x v="1"/>
    <x v="11"/>
    <x v="6"/>
    <x v="11"/>
  </r>
  <r>
    <n v="449"/>
    <s v="Cuevas-Morales"/>
    <s v="Public-key coherent ability"/>
    <x v="79"/>
    <x v="442"/>
    <x v="445"/>
    <x v="1"/>
    <x v="99"/>
    <x v="445"/>
    <x v="3"/>
    <x v="3"/>
    <x v="426"/>
    <x v="427"/>
    <x v="0"/>
    <x v="0"/>
    <x v="11"/>
    <x v="6"/>
    <x v="11"/>
  </r>
  <r>
    <n v="450"/>
    <s v="Delgado-Hatfield"/>
    <s v="Up-sized composite success"/>
    <x v="0"/>
    <x v="443"/>
    <x v="446"/>
    <x v="0"/>
    <x v="49"/>
    <x v="446"/>
    <x v="0"/>
    <x v="0"/>
    <x v="427"/>
    <x v="428"/>
    <x v="0"/>
    <x v="0"/>
    <x v="10"/>
    <x v="4"/>
    <x v="10"/>
  </r>
  <r>
    <n v="451"/>
    <s v="Padilla-Porter"/>
    <s v="Innovative exuding matrix"/>
    <x v="263"/>
    <x v="444"/>
    <x v="447"/>
    <x v="1"/>
    <x v="332"/>
    <x v="447"/>
    <x v="1"/>
    <x v="1"/>
    <x v="428"/>
    <x v="429"/>
    <x v="0"/>
    <x v="0"/>
    <x v="1"/>
    <x v="1"/>
    <x v="1"/>
  </r>
  <r>
    <n v="452"/>
    <s v="Morris Group"/>
    <s v="Realigned impactful artificial intelligence"/>
    <x v="73"/>
    <x v="445"/>
    <x v="448"/>
    <x v="0"/>
    <x v="249"/>
    <x v="448"/>
    <x v="1"/>
    <x v="1"/>
    <x v="429"/>
    <x v="430"/>
    <x v="0"/>
    <x v="0"/>
    <x v="6"/>
    <x v="4"/>
    <x v="6"/>
  </r>
  <r>
    <n v="453"/>
    <s v="Saunders Ltd"/>
    <s v="Multi-layered multi-tasking secured line"/>
    <x v="264"/>
    <x v="446"/>
    <x v="449"/>
    <x v="0"/>
    <x v="333"/>
    <x v="449"/>
    <x v="1"/>
    <x v="1"/>
    <x v="411"/>
    <x v="431"/>
    <x v="0"/>
    <x v="0"/>
    <x v="22"/>
    <x v="4"/>
    <x v="22"/>
  </r>
  <r>
    <n v="454"/>
    <s v="Woods Inc"/>
    <s v="Upgradable upward-trending portal"/>
    <x v="220"/>
    <x v="447"/>
    <x v="450"/>
    <x v="0"/>
    <x v="334"/>
    <x v="450"/>
    <x v="1"/>
    <x v="1"/>
    <x v="430"/>
    <x v="432"/>
    <x v="0"/>
    <x v="1"/>
    <x v="6"/>
    <x v="4"/>
    <x v="6"/>
  </r>
  <r>
    <n v="455"/>
    <s v="Villanueva, Wright and Richardson"/>
    <s v="Profit-focused global product"/>
    <x v="265"/>
    <x v="448"/>
    <x v="451"/>
    <x v="1"/>
    <x v="335"/>
    <x v="451"/>
    <x v="1"/>
    <x v="1"/>
    <x v="431"/>
    <x v="433"/>
    <x v="0"/>
    <x v="0"/>
    <x v="3"/>
    <x v="3"/>
    <x v="3"/>
  </r>
  <r>
    <n v="456"/>
    <s v="Wilson, Brooks and Clark"/>
    <s v="Operative well-modulated data-warehouse"/>
    <x v="266"/>
    <x v="449"/>
    <x v="452"/>
    <x v="1"/>
    <x v="336"/>
    <x v="452"/>
    <x v="1"/>
    <x v="1"/>
    <x v="432"/>
    <x v="434"/>
    <x v="0"/>
    <x v="1"/>
    <x v="7"/>
    <x v="1"/>
    <x v="7"/>
  </r>
  <r>
    <n v="457"/>
    <s v="Sheppard, Smith and Spence"/>
    <s v="Cloned asymmetric functionalities"/>
    <x v="92"/>
    <x v="450"/>
    <x v="453"/>
    <x v="0"/>
    <x v="337"/>
    <x v="453"/>
    <x v="1"/>
    <x v="1"/>
    <x v="433"/>
    <x v="435"/>
    <x v="0"/>
    <x v="0"/>
    <x v="3"/>
    <x v="3"/>
    <x v="3"/>
  </r>
  <r>
    <n v="458"/>
    <s v="Wise, Thompson and Allen"/>
    <s v="Pre-emptive neutral portal"/>
    <x v="267"/>
    <x v="451"/>
    <x v="454"/>
    <x v="1"/>
    <x v="338"/>
    <x v="454"/>
    <x v="1"/>
    <x v="1"/>
    <x v="434"/>
    <x v="436"/>
    <x v="0"/>
    <x v="0"/>
    <x v="3"/>
    <x v="3"/>
    <x v="3"/>
  </r>
  <r>
    <n v="459"/>
    <s v="Lane, Ryan and Chapman"/>
    <s v="Switchable demand-driven help-desk"/>
    <x v="9"/>
    <x v="452"/>
    <x v="455"/>
    <x v="0"/>
    <x v="339"/>
    <x v="455"/>
    <x v="1"/>
    <x v="1"/>
    <x v="435"/>
    <x v="437"/>
    <x v="0"/>
    <x v="0"/>
    <x v="4"/>
    <x v="4"/>
    <x v="4"/>
  </r>
  <r>
    <n v="460"/>
    <s v="Rich, Alvarez and King"/>
    <s v="Business-focused static ability"/>
    <x v="166"/>
    <x v="453"/>
    <x v="456"/>
    <x v="1"/>
    <x v="126"/>
    <x v="456"/>
    <x v="1"/>
    <x v="1"/>
    <x v="8"/>
    <x v="438"/>
    <x v="0"/>
    <x v="0"/>
    <x v="3"/>
    <x v="3"/>
    <x v="3"/>
  </r>
  <r>
    <n v="461"/>
    <s v="Terry-Salinas"/>
    <s v="Networked secondary structure"/>
    <x v="268"/>
    <x v="454"/>
    <x v="457"/>
    <x v="1"/>
    <x v="340"/>
    <x v="457"/>
    <x v="1"/>
    <x v="1"/>
    <x v="436"/>
    <x v="439"/>
    <x v="0"/>
    <x v="0"/>
    <x v="6"/>
    <x v="4"/>
    <x v="6"/>
  </r>
  <r>
    <n v="462"/>
    <s v="Wang-Rodriguez"/>
    <s v="Total multimedia website"/>
    <x v="269"/>
    <x v="455"/>
    <x v="458"/>
    <x v="0"/>
    <x v="341"/>
    <x v="458"/>
    <x v="1"/>
    <x v="1"/>
    <x v="385"/>
    <x v="440"/>
    <x v="0"/>
    <x v="0"/>
    <x v="20"/>
    <x v="6"/>
    <x v="20"/>
  </r>
  <r>
    <n v="463"/>
    <s v="Mckee-Hill"/>
    <s v="Cross-platform upward-trending parallelism"/>
    <x v="270"/>
    <x v="456"/>
    <x v="459"/>
    <x v="1"/>
    <x v="342"/>
    <x v="459"/>
    <x v="1"/>
    <x v="1"/>
    <x v="437"/>
    <x v="441"/>
    <x v="0"/>
    <x v="0"/>
    <x v="10"/>
    <x v="4"/>
    <x v="10"/>
  </r>
  <r>
    <n v="464"/>
    <s v="Gomez LLC"/>
    <s v="Pre-emptive mission-critical hardware"/>
    <x v="271"/>
    <x v="457"/>
    <x v="460"/>
    <x v="1"/>
    <x v="343"/>
    <x v="460"/>
    <x v="1"/>
    <x v="1"/>
    <x v="438"/>
    <x v="442"/>
    <x v="0"/>
    <x v="0"/>
    <x v="3"/>
    <x v="3"/>
    <x v="3"/>
  </r>
  <r>
    <n v="465"/>
    <s v="Gonzalez-Robbins"/>
    <s v="Up-sized responsive protocol"/>
    <x v="53"/>
    <x v="458"/>
    <x v="461"/>
    <x v="1"/>
    <x v="175"/>
    <x v="461"/>
    <x v="1"/>
    <x v="1"/>
    <x v="439"/>
    <x v="443"/>
    <x v="0"/>
    <x v="0"/>
    <x v="18"/>
    <x v="5"/>
    <x v="18"/>
  </r>
  <r>
    <n v="466"/>
    <s v="Obrien and Sons"/>
    <s v="Pre-emptive transitional frame"/>
    <x v="272"/>
    <x v="459"/>
    <x v="462"/>
    <x v="1"/>
    <x v="344"/>
    <x v="462"/>
    <x v="1"/>
    <x v="1"/>
    <x v="440"/>
    <x v="444"/>
    <x v="0"/>
    <x v="1"/>
    <x v="8"/>
    <x v="2"/>
    <x v="8"/>
  </r>
  <r>
    <n v="467"/>
    <s v="Shaw Ltd"/>
    <s v="Profit-focused content-based application"/>
    <x v="1"/>
    <x v="460"/>
    <x v="463"/>
    <x v="1"/>
    <x v="279"/>
    <x v="463"/>
    <x v="0"/>
    <x v="0"/>
    <x v="441"/>
    <x v="445"/>
    <x v="0"/>
    <x v="1"/>
    <x v="2"/>
    <x v="2"/>
    <x v="2"/>
  </r>
  <r>
    <n v="468"/>
    <s v="Hughes Inc"/>
    <s v="Streamlined neutral analyzer"/>
    <x v="220"/>
    <x v="461"/>
    <x v="464"/>
    <x v="0"/>
    <x v="36"/>
    <x v="464"/>
    <x v="1"/>
    <x v="1"/>
    <x v="442"/>
    <x v="368"/>
    <x v="0"/>
    <x v="0"/>
    <x v="3"/>
    <x v="3"/>
    <x v="3"/>
  </r>
  <r>
    <n v="469"/>
    <s v="Olsen-Ryan"/>
    <s v="Assimilated neutral utilization"/>
    <x v="36"/>
    <x v="462"/>
    <x v="465"/>
    <x v="1"/>
    <x v="122"/>
    <x v="465"/>
    <x v="1"/>
    <x v="1"/>
    <x v="443"/>
    <x v="446"/>
    <x v="0"/>
    <x v="0"/>
    <x v="6"/>
    <x v="4"/>
    <x v="6"/>
  </r>
  <r>
    <n v="470"/>
    <s v="Grimes, Holland and Sloan"/>
    <s v="Extended dedicated archive"/>
    <x v="136"/>
    <x v="463"/>
    <x v="466"/>
    <x v="1"/>
    <x v="345"/>
    <x v="466"/>
    <x v="1"/>
    <x v="1"/>
    <x v="315"/>
    <x v="447"/>
    <x v="0"/>
    <x v="0"/>
    <x v="8"/>
    <x v="2"/>
    <x v="8"/>
  </r>
  <r>
    <n v="471"/>
    <s v="Perry and Sons"/>
    <s v="Configurable static help-desk"/>
    <x v="33"/>
    <x v="464"/>
    <x v="467"/>
    <x v="1"/>
    <x v="346"/>
    <x v="467"/>
    <x v="4"/>
    <x v="4"/>
    <x v="444"/>
    <x v="448"/>
    <x v="0"/>
    <x v="1"/>
    <x v="0"/>
    <x v="0"/>
    <x v="0"/>
  </r>
  <r>
    <n v="472"/>
    <s v="Turner, Young and Collins"/>
    <s v="Self-enabling clear-thinking framework"/>
    <x v="273"/>
    <x v="465"/>
    <x v="468"/>
    <x v="0"/>
    <x v="347"/>
    <x v="468"/>
    <x v="1"/>
    <x v="1"/>
    <x v="445"/>
    <x v="178"/>
    <x v="0"/>
    <x v="0"/>
    <x v="1"/>
    <x v="1"/>
    <x v="1"/>
  </r>
  <r>
    <n v="473"/>
    <s v="Richardson Inc"/>
    <s v="Assimilated fault-tolerant capacity"/>
    <x v="92"/>
    <x v="466"/>
    <x v="469"/>
    <x v="1"/>
    <x v="88"/>
    <x v="469"/>
    <x v="1"/>
    <x v="1"/>
    <x v="446"/>
    <x v="449"/>
    <x v="0"/>
    <x v="0"/>
    <x v="5"/>
    <x v="1"/>
    <x v="5"/>
  </r>
  <r>
    <n v="474"/>
    <s v="Santos-Young"/>
    <s v="Enhanced neutral ability"/>
    <x v="220"/>
    <x v="75"/>
    <x v="470"/>
    <x v="1"/>
    <x v="23"/>
    <x v="470"/>
    <x v="1"/>
    <x v="1"/>
    <x v="447"/>
    <x v="450"/>
    <x v="0"/>
    <x v="0"/>
    <x v="19"/>
    <x v="4"/>
    <x v="19"/>
  </r>
  <r>
    <n v="475"/>
    <s v="Nichols Ltd"/>
    <s v="Function-based attitude-oriented groupware"/>
    <x v="71"/>
    <x v="467"/>
    <x v="471"/>
    <x v="1"/>
    <x v="57"/>
    <x v="471"/>
    <x v="1"/>
    <x v="1"/>
    <x v="448"/>
    <x v="451"/>
    <x v="0"/>
    <x v="1"/>
    <x v="18"/>
    <x v="5"/>
    <x v="18"/>
  </r>
  <r>
    <n v="476"/>
    <s v="Murphy PLC"/>
    <s v="Optional solution-oriented instruction set"/>
    <x v="274"/>
    <x v="468"/>
    <x v="472"/>
    <x v="0"/>
    <x v="348"/>
    <x v="472"/>
    <x v="1"/>
    <x v="1"/>
    <x v="342"/>
    <x v="452"/>
    <x v="0"/>
    <x v="0"/>
    <x v="13"/>
    <x v="5"/>
    <x v="13"/>
  </r>
  <r>
    <n v="477"/>
    <s v="Hogan, Porter and Rivera"/>
    <s v="Organic object-oriented core"/>
    <x v="275"/>
    <x v="469"/>
    <x v="473"/>
    <x v="0"/>
    <x v="86"/>
    <x v="473"/>
    <x v="1"/>
    <x v="1"/>
    <x v="449"/>
    <x v="453"/>
    <x v="0"/>
    <x v="0"/>
    <x v="22"/>
    <x v="4"/>
    <x v="22"/>
  </r>
  <r>
    <n v="478"/>
    <s v="Lyons LLC"/>
    <s v="Balanced impactful circuit"/>
    <x v="276"/>
    <x v="470"/>
    <x v="474"/>
    <x v="1"/>
    <x v="349"/>
    <x v="474"/>
    <x v="1"/>
    <x v="1"/>
    <x v="450"/>
    <x v="454"/>
    <x v="0"/>
    <x v="0"/>
    <x v="8"/>
    <x v="2"/>
    <x v="8"/>
  </r>
  <r>
    <n v="479"/>
    <s v="Long-Greene"/>
    <s v="Future-proofed heuristic encryption"/>
    <x v="166"/>
    <x v="471"/>
    <x v="475"/>
    <x v="1"/>
    <x v="350"/>
    <x v="475"/>
    <x v="4"/>
    <x v="4"/>
    <x v="451"/>
    <x v="455"/>
    <x v="0"/>
    <x v="0"/>
    <x v="0"/>
    <x v="0"/>
    <x v="0"/>
  </r>
  <r>
    <n v="480"/>
    <s v="Robles-Hudson"/>
    <s v="Balanced bifurcated leverage"/>
    <x v="133"/>
    <x v="472"/>
    <x v="476"/>
    <x v="1"/>
    <x v="215"/>
    <x v="476"/>
    <x v="1"/>
    <x v="1"/>
    <x v="452"/>
    <x v="456"/>
    <x v="0"/>
    <x v="1"/>
    <x v="14"/>
    <x v="7"/>
    <x v="14"/>
  </r>
  <r>
    <n v="481"/>
    <s v="Mcclure LLC"/>
    <s v="Sharable discrete budgetary management"/>
    <x v="277"/>
    <x v="473"/>
    <x v="477"/>
    <x v="0"/>
    <x v="351"/>
    <x v="477"/>
    <x v="1"/>
    <x v="1"/>
    <x v="453"/>
    <x v="457"/>
    <x v="0"/>
    <x v="1"/>
    <x v="3"/>
    <x v="3"/>
    <x v="3"/>
  </r>
  <r>
    <n v="482"/>
    <s v="Martin, Russell and Baker"/>
    <s v="Focused solution-oriented instruction set"/>
    <x v="3"/>
    <x v="474"/>
    <x v="478"/>
    <x v="0"/>
    <x v="352"/>
    <x v="478"/>
    <x v="1"/>
    <x v="1"/>
    <x v="454"/>
    <x v="458"/>
    <x v="0"/>
    <x v="1"/>
    <x v="13"/>
    <x v="5"/>
    <x v="13"/>
  </r>
  <r>
    <n v="483"/>
    <s v="Rice-Parker"/>
    <s v="Down-sized actuating infrastructure"/>
    <x v="278"/>
    <x v="475"/>
    <x v="479"/>
    <x v="0"/>
    <x v="353"/>
    <x v="479"/>
    <x v="1"/>
    <x v="1"/>
    <x v="455"/>
    <x v="459"/>
    <x v="0"/>
    <x v="0"/>
    <x v="3"/>
    <x v="3"/>
    <x v="3"/>
  </r>
  <r>
    <n v="484"/>
    <s v="Landry Inc"/>
    <s v="Synergistic cohesive adapter"/>
    <x v="241"/>
    <x v="476"/>
    <x v="480"/>
    <x v="1"/>
    <x v="354"/>
    <x v="480"/>
    <x v="4"/>
    <x v="4"/>
    <x v="456"/>
    <x v="460"/>
    <x v="0"/>
    <x v="1"/>
    <x v="0"/>
    <x v="0"/>
    <x v="0"/>
  </r>
  <r>
    <n v="485"/>
    <s v="Richards-Davis"/>
    <s v="Quality-focused mission-critical structure"/>
    <x v="279"/>
    <x v="477"/>
    <x v="481"/>
    <x v="0"/>
    <x v="355"/>
    <x v="481"/>
    <x v="4"/>
    <x v="4"/>
    <x v="457"/>
    <x v="461"/>
    <x v="0"/>
    <x v="0"/>
    <x v="3"/>
    <x v="3"/>
    <x v="3"/>
  </r>
  <r>
    <n v="486"/>
    <s v="Davis, Cox and Fox"/>
    <s v="Compatible exuding Graphical User Interface"/>
    <x v="5"/>
    <x v="478"/>
    <x v="482"/>
    <x v="0"/>
    <x v="356"/>
    <x v="482"/>
    <x v="4"/>
    <x v="4"/>
    <x v="458"/>
    <x v="462"/>
    <x v="0"/>
    <x v="1"/>
    <x v="18"/>
    <x v="5"/>
    <x v="18"/>
  </r>
  <r>
    <n v="487"/>
    <s v="Smith-Wallace"/>
    <s v="Monitored 24/7 time-frame"/>
    <x v="280"/>
    <x v="479"/>
    <x v="483"/>
    <x v="1"/>
    <x v="357"/>
    <x v="483"/>
    <x v="1"/>
    <x v="1"/>
    <x v="459"/>
    <x v="463"/>
    <x v="0"/>
    <x v="0"/>
    <x v="3"/>
    <x v="3"/>
    <x v="3"/>
  </r>
  <r>
    <n v="488"/>
    <s v="Cordova, Shaw and Wang"/>
    <s v="Virtual secondary open architecture"/>
    <x v="98"/>
    <x v="480"/>
    <x v="484"/>
    <x v="1"/>
    <x v="127"/>
    <x v="484"/>
    <x v="1"/>
    <x v="1"/>
    <x v="460"/>
    <x v="464"/>
    <x v="0"/>
    <x v="0"/>
    <x v="3"/>
    <x v="3"/>
    <x v="3"/>
  </r>
  <r>
    <n v="489"/>
    <s v="Clark Inc"/>
    <s v="Down-sized mobile time-frame"/>
    <x v="243"/>
    <x v="481"/>
    <x v="485"/>
    <x v="1"/>
    <x v="72"/>
    <x v="485"/>
    <x v="6"/>
    <x v="6"/>
    <x v="461"/>
    <x v="465"/>
    <x v="0"/>
    <x v="0"/>
    <x v="8"/>
    <x v="2"/>
    <x v="8"/>
  </r>
  <r>
    <n v="490"/>
    <s v="Young and Sons"/>
    <s v="Innovative disintermediate encryption"/>
    <x v="166"/>
    <x v="482"/>
    <x v="486"/>
    <x v="1"/>
    <x v="358"/>
    <x v="486"/>
    <x v="1"/>
    <x v="1"/>
    <x v="462"/>
    <x v="466"/>
    <x v="0"/>
    <x v="0"/>
    <x v="23"/>
    <x v="8"/>
    <x v="23"/>
  </r>
  <r>
    <n v="491"/>
    <s v="Henson PLC"/>
    <s v="Universal contextually-based knowledgebase"/>
    <x v="281"/>
    <x v="483"/>
    <x v="487"/>
    <x v="1"/>
    <x v="120"/>
    <x v="487"/>
    <x v="1"/>
    <x v="1"/>
    <x v="463"/>
    <x v="467"/>
    <x v="0"/>
    <x v="1"/>
    <x v="0"/>
    <x v="0"/>
    <x v="0"/>
  </r>
  <r>
    <n v="492"/>
    <s v="Garcia Group"/>
    <s v="Persevering interactive matrix"/>
    <x v="255"/>
    <x v="484"/>
    <x v="488"/>
    <x v="3"/>
    <x v="359"/>
    <x v="488"/>
    <x v="1"/>
    <x v="1"/>
    <x v="464"/>
    <x v="468"/>
    <x v="1"/>
    <x v="1"/>
    <x v="12"/>
    <x v="4"/>
    <x v="12"/>
  </r>
  <r>
    <n v="493"/>
    <s v="Adams, Walker and Wong"/>
    <s v="Seamless background framework"/>
    <x v="79"/>
    <x v="485"/>
    <x v="489"/>
    <x v="1"/>
    <x v="251"/>
    <x v="489"/>
    <x v="1"/>
    <x v="1"/>
    <x v="465"/>
    <x v="469"/>
    <x v="0"/>
    <x v="0"/>
    <x v="14"/>
    <x v="7"/>
    <x v="14"/>
  </r>
  <r>
    <n v="494"/>
    <s v="Hopkins-Browning"/>
    <s v="Balanced upward-trending productivity"/>
    <x v="186"/>
    <x v="486"/>
    <x v="490"/>
    <x v="1"/>
    <x v="360"/>
    <x v="490"/>
    <x v="1"/>
    <x v="1"/>
    <x v="466"/>
    <x v="470"/>
    <x v="0"/>
    <x v="0"/>
    <x v="8"/>
    <x v="2"/>
    <x v="8"/>
  </r>
  <r>
    <n v="495"/>
    <s v="Bell, Edwards and Andersen"/>
    <s v="Centralized clear-thinking solution"/>
    <x v="170"/>
    <x v="487"/>
    <x v="491"/>
    <x v="1"/>
    <x v="135"/>
    <x v="491"/>
    <x v="3"/>
    <x v="3"/>
    <x v="467"/>
    <x v="471"/>
    <x v="0"/>
    <x v="0"/>
    <x v="3"/>
    <x v="3"/>
    <x v="3"/>
  </r>
  <r>
    <n v="496"/>
    <s v="Morales Group"/>
    <s v="Optimized bi-directional extranet"/>
    <x v="282"/>
    <x v="488"/>
    <x v="492"/>
    <x v="0"/>
    <x v="71"/>
    <x v="492"/>
    <x v="1"/>
    <x v="1"/>
    <x v="468"/>
    <x v="472"/>
    <x v="0"/>
    <x v="0"/>
    <x v="10"/>
    <x v="4"/>
    <x v="10"/>
  </r>
  <r>
    <n v="497"/>
    <s v="Lucero Group"/>
    <s v="Intuitive actuating benchmark"/>
    <x v="122"/>
    <x v="489"/>
    <x v="493"/>
    <x v="0"/>
    <x v="53"/>
    <x v="493"/>
    <x v="1"/>
    <x v="1"/>
    <x v="469"/>
    <x v="473"/>
    <x v="0"/>
    <x v="1"/>
    <x v="8"/>
    <x v="2"/>
    <x v="8"/>
  </r>
  <r>
    <n v="498"/>
    <s v="Smith, Brown and Davis"/>
    <s v="Devolved background project"/>
    <x v="283"/>
    <x v="490"/>
    <x v="494"/>
    <x v="0"/>
    <x v="361"/>
    <x v="494"/>
    <x v="3"/>
    <x v="3"/>
    <x v="470"/>
    <x v="474"/>
    <x v="0"/>
    <x v="0"/>
    <x v="2"/>
    <x v="2"/>
    <x v="2"/>
  </r>
  <r>
    <n v="499"/>
    <s v="Hunt Group"/>
    <s v="Reverse-engineered executive emulation"/>
    <x v="284"/>
    <x v="491"/>
    <x v="495"/>
    <x v="0"/>
    <x v="362"/>
    <x v="495"/>
    <x v="1"/>
    <x v="1"/>
    <x v="471"/>
    <x v="475"/>
    <x v="0"/>
    <x v="1"/>
    <x v="4"/>
    <x v="4"/>
    <x v="4"/>
  </r>
  <r>
    <n v="500"/>
    <s v="Valdez Ltd"/>
    <s v="Team-oriented clear-thinking matrix"/>
    <x v="0"/>
    <x v="0"/>
    <x v="0"/>
    <x v="0"/>
    <x v="0"/>
    <x v="0"/>
    <x v="1"/>
    <x v="1"/>
    <x v="472"/>
    <x v="380"/>
    <x v="0"/>
    <x v="1"/>
    <x v="3"/>
    <x v="3"/>
    <x v="3"/>
  </r>
  <r>
    <n v="501"/>
    <s v="Mccann-Le"/>
    <s v="Focused coherent methodology"/>
    <x v="285"/>
    <x v="492"/>
    <x v="496"/>
    <x v="0"/>
    <x v="363"/>
    <x v="496"/>
    <x v="1"/>
    <x v="1"/>
    <x v="473"/>
    <x v="353"/>
    <x v="0"/>
    <x v="0"/>
    <x v="4"/>
    <x v="4"/>
    <x v="4"/>
  </r>
  <r>
    <n v="502"/>
    <s v="Johnson Inc"/>
    <s v="Reduced context-sensitive complexity"/>
    <x v="81"/>
    <x v="493"/>
    <x v="497"/>
    <x v="1"/>
    <x v="129"/>
    <x v="497"/>
    <x v="2"/>
    <x v="2"/>
    <x v="474"/>
    <x v="476"/>
    <x v="0"/>
    <x v="1"/>
    <x v="11"/>
    <x v="6"/>
    <x v="11"/>
  </r>
  <r>
    <n v="503"/>
    <s v="Collins LLC"/>
    <s v="Decentralized 4thgeneration time-frame"/>
    <x v="286"/>
    <x v="494"/>
    <x v="498"/>
    <x v="1"/>
    <x v="364"/>
    <x v="498"/>
    <x v="1"/>
    <x v="1"/>
    <x v="72"/>
    <x v="477"/>
    <x v="0"/>
    <x v="0"/>
    <x v="6"/>
    <x v="4"/>
    <x v="6"/>
  </r>
  <r>
    <n v="504"/>
    <s v="Smith-Miller"/>
    <s v="De-engineered cohesive moderator"/>
    <x v="168"/>
    <x v="495"/>
    <x v="499"/>
    <x v="0"/>
    <x v="197"/>
    <x v="499"/>
    <x v="6"/>
    <x v="6"/>
    <x v="443"/>
    <x v="478"/>
    <x v="0"/>
    <x v="0"/>
    <x v="1"/>
    <x v="1"/>
    <x v="1"/>
  </r>
  <r>
    <n v="505"/>
    <s v="Jensen-Vargas"/>
    <s v="Ameliorated explicit parallelism"/>
    <x v="262"/>
    <x v="496"/>
    <x v="500"/>
    <x v="0"/>
    <x v="365"/>
    <x v="500"/>
    <x v="1"/>
    <x v="1"/>
    <x v="475"/>
    <x v="479"/>
    <x v="0"/>
    <x v="1"/>
    <x v="15"/>
    <x v="5"/>
    <x v="15"/>
  </r>
  <r>
    <n v="506"/>
    <s v="Robles, Bell and Gonzalez"/>
    <s v="Customizable background monitoring"/>
    <x v="287"/>
    <x v="497"/>
    <x v="501"/>
    <x v="1"/>
    <x v="366"/>
    <x v="501"/>
    <x v="1"/>
    <x v="1"/>
    <x v="81"/>
    <x v="480"/>
    <x v="0"/>
    <x v="1"/>
    <x v="3"/>
    <x v="3"/>
    <x v="3"/>
  </r>
  <r>
    <n v="507"/>
    <s v="Turner, Miller and Francis"/>
    <s v="Compatible well-modulated budgetary management"/>
    <x v="118"/>
    <x v="498"/>
    <x v="502"/>
    <x v="0"/>
    <x v="161"/>
    <x v="502"/>
    <x v="1"/>
    <x v="1"/>
    <x v="476"/>
    <x v="481"/>
    <x v="0"/>
    <x v="1"/>
    <x v="2"/>
    <x v="2"/>
    <x v="2"/>
  </r>
  <r>
    <n v="508"/>
    <s v="Roberts Group"/>
    <s v="Up-sized radical pricing structure"/>
    <x v="288"/>
    <x v="499"/>
    <x v="503"/>
    <x v="1"/>
    <x v="367"/>
    <x v="503"/>
    <x v="1"/>
    <x v="1"/>
    <x v="192"/>
    <x v="482"/>
    <x v="0"/>
    <x v="0"/>
    <x v="3"/>
    <x v="3"/>
    <x v="3"/>
  </r>
  <r>
    <n v="509"/>
    <s v="White LLC"/>
    <s v="Robust zero-defect project"/>
    <x v="172"/>
    <x v="500"/>
    <x v="504"/>
    <x v="0"/>
    <x v="368"/>
    <x v="504"/>
    <x v="1"/>
    <x v="1"/>
    <x v="477"/>
    <x v="483"/>
    <x v="0"/>
    <x v="0"/>
    <x v="3"/>
    <x v="3"/>
    <x v="3"/>
  </r>
  <r>
    <n v="510"/>
    <s v="Best, Miller and Thomas"/>
    <s v="Re-engineered mobile task-force"/>
    <x v="75"/>
    <x v="501"/>
    <x v="505"/>
    <x v="1"/>
    <x v="54"/>
    <x v="505"/>
    <x v="2"/>
    <x v="2"/>
    <x v="478"/>
    <x v="484"/>
    <x v="0"/>
    <x v="0"/>
    <x v="6"/>
    <x v="4"/>
    <x v="6"/>
  </r>
  <r>
    <n v="511"/>
    <s v="Smith-Mullins"/>
    <s v="User-centric intangible neural-net"/>
    <x v="252"/>
    <x v="502"/>
    <x v="506"/>
    <x v="0"/>
    <x v="369"/>
    <x v="506"/>
    <x v="1"/>
    <x v="1"/>
    <x v="479"/>
    <x v="265"/>
    <x v="0"/>
    <x v="0"/>
    <x v="3"/>
    <x v="3"/>
    <x v="3"/>
  </r>
  <r>
    <n v="512"/>
    <s v="Williams-Walsh"/>
    <s v="Organized explicit core"/>
    <x v="14"/>
    <x v="503"/>
    <x v="507"/>
    <x v="1"/>
    <x v="370"/>
    <x v="507"/>
    <x v="1"/>
    <x v="1"/>
    <x v="480"/>
    <x v="485"/>
    <x v="0"/>
    <x v="1"/>
    <x v="11"/>
    <x v="6"/>
    <x v="11"/>
  </r>
  <r>
    <n v="513"/>
    <s v="Harrison, Blackwell and Mendez"/>
    <s v="Synchronized 6thgeneration adapter"/>
    <x v="111"/>
    <x v="504"/>
    <x v="508"/>
    <x v="3"/>
    <x v="164"/>
    <x v="508"/>
    <x v="1"/>
    <x v="1"/>
    <x v="180"/>
    <x v="486"/>
    <x v="0"/>
    <x v="0"/>
    <x v="19"/>
    <x v="4"/>
    <x v="19"/>
  </r>
  <r>
    <n v="514"/>
    <s v="Sanchez, Bradley and Flores"/>
    <s v="Centralized motivating capacity"/>
    <x v="289"/>
    <x v="505"/>
    <x v="509"/>
    <x v="3"/>
    <x v="371"/>
    <x v="509"/>
    <x v="5"/>
    <x v="5"/>
    <x v="481"/>
    <x v="412"/>
    <x v="0"/>
    <x v="1"/>
    <x v="1"/>
    <x v="1"/>
    <x v="1"/>
  </r>
  <r>
    <n v="515"/>
    <s v="Cox LLC"/>
    <s v="Phased 24hour flexibility"/>
    <x v="133"/>
    <x v="506"/>
    <x v="510"/>
    <x v="0"/>
    <x v="221"/>
    <x v="510"/>
    <x v="0"/>
    <x v="0"/>
    <x v="482"/>
    <x v="487"/>
    <x v="0"/>
    <x v="1"/>
    <x v="3"/>
    <x v="3"/>
    <x v="3"/>
  </r>
  <r>
    <n v="516"/>
    <s v="Morales-Odonnell"/>
    <s v="Exclusive 5thgeneration structure"/>
    <x v="290"/>
    <x v="507"/>
    <x v="511"/>
    <x v="0"/>
    <x v="372"/>
    <x v="511"/>
    <x v="1"/>
    <x v="1"/>
    <x v="194"/>
    <x v="488"/>
    <x v="0"/>
    <x v="0"/>
    <x v="9"/>
    <x v="5"/>
    <x v="9"/>
  </r>
  <r>
    <n v="517"/>
    <s v="Ramirez LLC"/>
    <s v="Multi-tiered maximized orchestration"/>
    <x v="291"/>
    <x v="508"/>
    <x v="512"/>
    <x v="1"/>
    <x v="373"/>
    <x v="512"/>
    <x v="1"/>
    <x v="1"/>
    <x v="483"/>
    <x v="489"/>
    <x v="0"/>
    <x v="0"/>
    <x v="0"/>
    <x v="0"/>
    <x v="0"/>
  </r>
  <r>
    <n v="518"/>
    <s v="Ramirez Group"/>
    <s v="Open-architected uniform instruction set"/>
    <x v="35"/>
    <x v="509"/>
    <x v="513"/>
    <x v="0"/>
    <x v="234"/>
    <x v="513"/>
    <x v="1"/>
    <x v="1"/>
    <x v="484"/>
    <x v="442"/>
    <x v="0"/>
    <x v="1"/>
    <x v="10"/>
    <x v="4"/>
    <x v="10"/>
  </r>
  <r>
    <n v="519"/>
    <s v="Marsh-Coleman"/>
    <s v="Exclusive asymmetric analyzer"/>
    <x v="96"/>
    <x v="510"/>
    <x v="514"/>
    <x v="1"/>
    <x v="374"/>
    <x v="514"/>
    <x v="1"/>
    <x v="1"/>
    <x v="355"/>
    <x v="437"/>
    <x v="0"/>
    <x v="1"/>
    <x v="1"/>
    <x v="1"/>
    <x v="1"/>
  </r>
  <r>
    <n v="520"/>
    <s v="Frederick, Jenkins and Collins"/>
    <s v="Organic radical collaboration"/>
    <x v="126"/>
    <x v="511"/>
    <x v="515"/>
    <x v="1"/>
    <x v="235"/>
    <x v="515"/>
    <x v="1"/>
    <x v="1"/>
    <x v="485"/>
    <x v="490"/>
    <x v="0"/>
    <x v="0"/>
    <x v="3"/>
    <x v="3"/>
    <x v="3"/>
  </r>
  <r>
    <n v="521"/>
    <s v="Wilson Ltd"/>
    <s v="Function-based multi-state software"/>
    <x v="4"/>
    <x v="512"/>
    <x v="516"/>
    <x v="1"/>
    <x v="375"/>
    <x v="516"/>
    <x v="1"/>
    <x v="1"/>
    <x v="486"/>
    <x v="491"/>
    <x v="0"/>
    <x v="1"/>
    <x v="6"/>
    <x v="4"/>
    <x v="6"/>
  </r>
  <r>
    <n v="522"/>
    <s v="Cline, Peterson and Lowery"/>
    <s v="Innovative static budgetary management"/>
    <x v="292"/>
    <x v="513"/>
    <x v="517"/>
    <x v="0"/>
    <x v="271"/>
    <x v="517"/>
    <x v="1"/>
    <x v="1"/>
    <x v="487"/>
    <x v="163"/>
    <x v="0"/>
    <x v="0"/>
    <x v="12"/>
    <x v="4"/>
    <x v="12"/>
  </r>
  <r>
    <n v="523"/>
    <s v="Underwood, James and Jones"/>
    <s v="Triple-buffered holistic ability"/>
    <x v="79"/>
    <x v="514"/>
    <x v="518"/>
    <x v="1"/>
    <x v="121"/>
    <x v="518"/>
    <x v="1"/>
    <x v="1"/>
    <x v="488"/>
    <x v="492"/>
    <x v="0"/>
    <x v="0"/>
    <x v="12"/>
    <x v="4"/>
    <x v="12"/>
  </r>
  <r>
    <n v="524"/>
    <s v="Johnson-Contreras"/>
    <s v="Diverse scalable superstructure"/>
    <x v="127"/>
    <x v="515"/>
    <x v="519"/>
    <x v="0"/>
    <x v="376"/>
    <x v="519"/>
    <x v="1"/>
    <x v="1"/>
    <x v="489"/>
    <x v="493"/>
    <x v="0"/>
    <x v="0"/>
    <x v="3"/>
    <x v="3"/>
    <x v="3"/>
  </r>
  <r>
    <n v="525"/>
    <s v="Greene, Lloyd and Sims"/>
    <s v="Balanced leadingedge data-warehouse"/>
    <x v="118"/>
    <x v="516"/>
    <x v="520"/>
    <x v="0"/>
    <x v="377"/>
    <x v="520"/>
    <x v="1"/>
    <x v="1"/>
    <x v="490"/>
    <x v="494"/>
    <x v="0"/>
    <x v="0"/>
    <x v="8"/>
    <x v="2"/>
    <x v="8"/>
  </r>
  <r>
    <n v="526"/>
    <s v="Smith-Sparks"/>
    <s v="Digitized bandwidth-monitored open architecture"/>
    <x v="111"/>
    <x v="517"/>
    <x v="521"/>
    <x v="1"/>
    <x v="98"/>
    <x v="521"/>
    <x v="1"/>
    <x v="1"/>
    <x v="312"/>
    <x v="495"/>
    <x v="0"/>
    <x v="1"/>
    <x v="3"/>
    <x v="3"/>
    <x v="3"/>
  </r>
  <r>
    <n v="527"/>
    <s v="Rosario-Smith"/>
    <s v="Enterprise-wide intermediate portal"/>
    <x v="223"/>
    <x v="518"/>
    <x v="522"/>
    <x v="0"/>
    <x v="378"/>
    <x v="522"/>
    <x v="0"/>
    <x v="0"/>
    <x v="491"/>
    <x v="496"/>
    <x v="0"/>
    <x v="0"/>
    <x v="10"/>
    <x v="4"/>
    <x v="10"/>
  </r>
  <r>
    <n v="528"/>
    <s v="Avila, Ford and Welch"/>
    <s v="Focused leadingedge matrix"/>
    <x v="25"/>
    <x v="519"/>
    <x v="523"/>
    <x v="0"/>
    <x v="175"/>
    <x v="523"/>
    <x v="4"/>
    <x v="4"/>
    <x v="492"/>
    <x v="497"/>
    <x v="0"/>
    <x v="0"/>
    <x v="7"/>
    <x v="1"/>
    <x v="7"/>
  </r>
  <r>
    <n v="529"/>
    <s v="Gallegos Inc"/>
    <s v="Seamless logistical encryption"/>
    <x v="135"/>
    <x v="520"/>
    <x v="524"/>
    <x v="0"/>
    <x v="352"/>
    <x v="524"/>
    <x v="1"/>
    <x v="1"/>
    <x v="493"/>
    <x v="180"/>
    <x v="0"/>
    <x v="0"/>
    <x v="11"/>
    <x v="6"/>
    <x v="11"/>
  </r>
  <r>
    <n v="530"/>
    <s v="Morrow, Santiago and Soto"/>
    <s v="Stand-alone human-resource workforce"/>
    <x v="293"/>
    <x v="521"/>
    <x v="525"/>
    <x v="0"/>
    <x v="200"/>
    <x v="525"/>
    <x v="1"/>
    <x v="1"/>
    <x v="494"/>
    <x v="498"/>
    <x v="0"/>
    <x v="1"/>
    <x v="13"/>
    <x v="5"/>
    <x v="13"/>
  </r>
  <r>
    <n v="531"/>
    <s v="Berry-Richardson"/>
    <s v="Automated zero tolerance implementation"/>
    <x v="294"/>
    <x v="522"/>
    <x v="526"/>
    <x v="2"/>
    <x v="379"/>
    <x v="526"/>
    <x v="5"/>
    <x v="5"/>
    <x v="495"/>
    <x v="499"/>
    <x v="0"/>
    <x v="0"/>
    <x v="11"/>
    <x v="6"/>
    <x v="11"/>
  </r>
  <r>
    <n v="532"/>
    <s v="Cordova-Torres"/>
    <s v="Pre-emptive grid-enabled contingency"/>
    <x v="39"/>
    <x v="523"/>
    <x v="527"/>
    <x v="1"/>
    <x v="105"/>
    <x v="527"/>
    <x v="0"/>
    <x v="0"/>
    <x v="496"/>
    <x v="500"/>
    <x v="0"/>
    <x v="0"/>
    <x v="3"/>
    <x v="3"/>
    <x v="3"/>
  </r>
  <r>
    <n v="533"/>
    <s v="Holt, Bernard and Johnson"/>
    <s v="Multi-lateral didactic encoding"/>
    <x v="295"/>
    <x v="524"/>
    <x v="528"/>
    <x v="1"/>
    <x v="380"/>
    <x v="528"/>
    <x v="4"/>
    <x v="4"/>
    <x v="497"/>
    <x v="50"/>
    <x v="0"/>
    <x v="0"/>
    <x v="7"/>
    <x v="1"/>
    <x v="7"/>
  </r>
  <r>
    <n v="534"/>
    <s v="Clark, Mccormick and Mendoza"/>
    <s v="Self-enabling didactic orchestration"/>
    <x v="296"/>
    <x v="525"/>
    <x v="529"/>
    <x v="0"/>
    <x v="166"/>
    <x v="529"/>
    <x v="1"/>
    <x v="1"/>
    <x v="498"/>
    <x v="501"/>
    <x v="0"/>
    <x v="1"/>
    <x v="6"/>
    <x v="4"/>
    <x v="6"/>
  </r>
  <r>
    <n v="535"/>
    <s v="Garrison LLC"/>
    <s v="Profit-focused 24/7 data-warehouse"/>
    <x v="97"/>
    <x v="526"/>
    <x v="530"/>
    <x v="1"/>
    <x v="381"/>
    <x v="530"/>
    <x v="6"/>
    <x v="6"/>
    <x v="499"/>
    <x v="502"/>
    <x v="0"/>
    <x v="1"/>
    <x v="3"/>
    <x v="3"/>
    <x v="3"/>
  </r>
  <r>
    <n v="536"/>
    <s v="Shannon-Olson"/>
    <s v="Enhanced methodical middleware"/>
    <x v="122"/>
    <x v="527"/>
    <x v="531"/>
    <x v="1"/>
    <x v="382"/>
    <x v="531"/>
    <x v="6"/>
    <x v="6"/>
    <x v="500"/>
    <x v="52"/>
    <x v="0"/>
    <x v="0"/>
    <x v="13"/>
    <x v="5"/>
    <x v="13"/>
  </r>
  <r>
    <n v="537"/>
    <s v="Murillo-Mcfarland"/>
    <s v="Synchronized client-driven projection"/>
    <x v="197"/>
    <x v="528"/>
    <x v="532"/>
    <x v="1"/>
    <x v="383"/>
    <x v="532"/>
    <x v="3"/>
    <x v="3"/>
    <x v="501"/>
    <x v="503"/>
    <x v="1"/>
    <x v="1"/>
    <x v="4"/>
    <x v="4"/>
    <x v="4"/>
  </r>
  <r>
    <n v="538"/>
    <s v="Young, Gilbert and Escobar"/>
    <s v="Networked didactic time-frame"/>
    <x v="297"/>
    <x v="529"/>
    <x v="533"/>
    <x v="0"/>
    <x v="384"/>
    <x v="533"/>
    <x v="1"/>
    <x v="1"/>
    <x v="502"/>
    <x v="504"/>
    <x v="0"/>
    <x v="0"/>
    <x v="20"/>
    <x v="6"/>
    <x v="20"/>
  </r>
  <r>
    <n v="539"/>
    <s v="Thomas, Welch and Santana"/>
    <s v="Assimilated exuding toolset"/>
    <x v="122"/>
    <x v="530"/>
    <x v="534"/>
    <x v="0"/>
    <x v="385"/>
    <x v="534"/>
    <x v="1"/>
    <x v="1"/>
    <x v="503"/>
    <x v="505"/>
    <x v="0"/>
    <x v="1"/>
    <x v="0"/>
    <x v="0"/>
    <x v="0"/>
  </r>
  <r>
    <n v="540"/>
    <s v="Brown-Pena"/>
    <s v="Front-line client-server secured line"/>
    <x v="98"/>
    <x v="531"/>
    <x v="535"/>
    <x v="1"/>
    <x v="326"/>
    <x v="535"/>
    <x v="1"/>
    <x v="1"/>
    <x v="504"/>
    <x v="506"/>
    <x v="0"/>
    <x v="0"/>
    <x v="14"/>
    <x v="7"/>
    <x v="14"/>
  </r>
  <r>
    <n v="541"/>
    <s v="Holder, Caldwell and Vance"/>
    <s v="Polarized systemic Internet solution"/>
    <x v="298"/>
    <x v="532"/>
    <x v="536"/>
    <x v="0"/>
    <x v="386"/>
    <x v="536"/>
    <x v="6"/>
    <x v="6"/>
    <x v="505"/>
    <x v="507"/>
    <x v="0"/>
    <x v="0"/>
    <x v="20"/>
    <x v="6"/>
    <x v="20"/>
  </r>
  <r>
    <n v="542"/>
    <s v="Harrison-Bridges"/>
    <s v="Profit-focused exuding moderator"/>
    <x v="299"/>
    <x v="533"/>
    <x v="537"/>
    <x v="0"/>
    <x v="240"/>
    <x v="537"/>
    <x v="4"/>
    <x v="4"/>
    <x v="506"/>
    <x v="508"/>
    <x v="0"/>
    <x v="0"/>
    <x v="7"/>
    <x v="1"/>
    <x v="7"/>
  </r>
  <r>
    <n v="543"/>
    <s v="Johnson, Murphy and Peterson"/>
    <s v="Cross-group high-level moderator"/>
    <x v="300"/>
    <x v="534"/>
    <x v="538"/>
    <x v="0"/>
    <x v="80"/>
    <x v="538"/>
    <x v="1"/>
    <x v="1"/>
    <x v="507"/>
    <x v="509"/>
    <x v="0"/>
    <x v="0"/>
    <x v="11"/>
    <x v="6"/>
    <x v="11"/>
  </r>
  <r>
    <n v="544"/>
    <s v="Taylor Inc"/>
    <s v="Public-key 3rdgeneration system engine"/>
    <x v="54"/>
    <x v="535"/>
    <x v="539"/>
    <x v="1"/>
    <x v="286"/>
    <x v="539"/>
    <x v="1"/>
    <x v="1"/>
    <x v="508"/>
    <x v="510"/>
    <x v="0"/>
    <x v="0"/>
    <x v="1"/>
    <x v="1"/>
    <x v="1"/>
  </r>
  <r>
    <n v="545"/>
    <s v="Deleon and Sons"/>
    <s v="Organized value-added access"/>
    <x v="301"/>
    <x v="536"/>
    <x v="540"/>
    <x v="0"/>
    <x v="387"/>
    <x v="540"/>
    <x v="1"/>
    <x v="1"/>
    <x v="509"/>
    <x v="511"/>
    <x v="0"/>
    <x v="0"/>
    <x v="3"/>
    <x v="3"/>
    <x v="3"/>
  </r>
  <r>
    <n v="546"/>
    <s v="Benjamin, Paul and Ferguson"/>
    <s v="Cloned global Graphical User Interface"/>
    <x v="3"/>
    <x v="537"/>
    <x v="541"/>
    <x v="1"/>
    <x v="39"/>
    <x v="541"/>
    <x v="1"/>
    <x v="1"/>
    <x v="510"/>
    <x v="512"/>
    <x v="0"/>
    <x v="1"/>
    <x v="3"/>
    <x v="3"/>
    <x v="3"/>
  </r>
  <r>
    <n v="547"/>
    <s v="Hardin-Dixon"/>
    <s v="Focused solution-oriented matrix"/>
    <x v="81"/>
    <x v="538"/>
    <x v="542"/>
    <x v="1"/>
    <x v="388"/>
    <x v="542"/>
    <x v="1"/>
    <x v="1"/>
    <x v="511"/>
    <x v="513"/>
    <x v="0"/>
    <x v="0"/>
    <x v="6"/>
    <x v="4"/>
    <x v="6"/>
  </r>
  <r>
    <n v="548"/>
    <s v="York-Pitts"/>
    <s v="Monitored discrete toolset"/>
    <x v="302"/>
    <x v="539"/>
    <x v="543"/>
    <x v="1"/>
    <x v="389"/>
    <x v="543"/>
    <x v="1"/>
    <x v="1"/>
    <x v="512"/>
    <x v="514"/>
    <x v="0"/>
    <x v="0"/>
    <x v="3"/>
    <x v="3"/>
    <x v="3"/>
  </r>
  <r>
    <n v="549"/>
    <s v="Jarvis and Sons"/>
    <s v="Business-focused intermediate system engine"/>
    <x v="303"/>
    <x v="540"/>
    <x v="544"/>
    <x v="1"/>
    <x v="390"/>
    <x v="544"/>
    <x v="1"/>
    <x v="1"/>
    <x v="513"/>
    <x v="515"/>
    <x v="0"/>
    <x v="0"/>
    <x v="8"/>
    <x v="2"/>
    <x v="8"/>
  </r>
  <r>
    <n v="550"/>
    <s v="Morrison-Henderson"/>
    <s v="De-engineered disintermediate encoding"/>
    <x v="0"/>
    <x v="443"/>
    <x v="446"/>
    <x v="3"/>
    <x v="49"/>
    <x v="446"/>
    <x v="5"/>
    <x v="5"/>
    <x v="514"/>
    <x v="516"/>
    <x v="0"/>
    <x v="0"/>
    <x v="7"/>
    <x v="1"/>
    <x v="7"/>
  </r>
  <r>
    <n v="551"/>
    <s v="Martin-James"/>
    <s v="Streamlined upward-trending analyzer"/>
    <x v="304"/>
    <x v="541"/>
    <x v="545"/>
    <x v="0"/>
    <x v="391"/>
    <x v="545"/>
    <x v="2"/>
    <x v="2"/>
    <x v="515"/>
    <x v="517"/>
    <x v="0"/>
    <x v="1"/>
    <x v="2"/>
    <x v="2"/>
    <x v="2"/>
  </r>
  <r>
    <n v="552"/>
    <s v="Mercer, Solomon and Singleton"/>
    <s v="Distributed human-resource policy"/>
    <x v="25"/>
    <x v="542"/>
    <x v="546"/>
    <x v="0"/>
    <x v="45"/>
    <x v="546"/>
    <x v="1"/>
    <x v="1"/>
    <x v="516"/>
    <x v="518"/>
    <x v="0"/>
    <x v="0"/>
    <x v="3"/>
    <x v="3"/>
    <x v="3"/>
  </r>
  <r>
    <n v="553"/>
    <s v="Dougherty, Austin and Mills"/>
    <s v="De-engineered 5thgeneration contingency"/>
    <x v="305"/>
    <x v="543"/>
    <x v="547"/>
    <x v="0"/>
    <x v="392"/>
    <x v="547"/>
    <x v="1"/>
    <x v="1"/>
    <x v="517"/>
    <x v="519"/>
    <x v="0"/>
    <x v="0"/>
    <x v="1"/>
    <x v="1"/>
    <x v="1"/>
  </r>
  <r>
    <n v="554"/>
    <s v="Ritter PLC"/>
    <s v="Multi-channeled upward-trending application"/>
    <x v="40"/>
    <x v="544"/>
    <x v="548"/>
    <x v="1"/>
    <x v="353"/>
    <x v="548"/>
    <x v="0"/>
    <x v="0"/>
    <x v="518"/>
    <x v="520"/>
    <x v="0"/>
    <x v="0"/>
    <x v="7"/>
    <x v="1"/>
    <x v="7"/>
  </r>
  <r>
    <n v="555"/>
    <s v="Anderson Group"/>
    <s v="Organic maximized database"/>
    <x v="9"/>
    <x v="545"/>
    <x v="549"/>
    <x v="1"/>
    <x v="18"/>
    <x v="549"/>
    <x v="3"/>
    <x v="3"/>
    <x v="519"/>
    <x v="219"/>
    <x v="0"/>
    <x v="0"/>
    <x v="1"/>
    <x v="1"/>
    <x v="1"/>
  </r>
  <r>
    <n v="556"/>
    <s v="Smith and Sons"/>
    <s v="Grass-roots 24/7 attitude"/>
    <x v="5"/>
    <x v="546"/>
    <x v="550"/>
    <x v="1"/>
    <x v="393"/>
    <x v="550"/>
    <x v="1"/>
    <x v="1"/>
    <x v="520"/>
    <x v="521"/>
    <x v="0"/>
    <x v="1"/>
    <x v="18"/>
    <x v="5"/>
    <x v="18"/>
  </r>
  <r>
    <n v="557"/>
    <s v="Lam-Hamilton"/>
    <s v="Team-oriented global strategy"/>
    <x v="46"/>
    <x v="547"/>
    <x v="551"/>
    <x v="1"/>
    <x v="394"/>
    <x v="551"/>
    <x v="1"/>
    <x v="1"/>
    <x v="521"/>
    <x v="522"/>
    <x v="0"/>
    <x v="1"/>
    <x v="22"/>
    <x v="4"/>
    <x v="22"/>
  </r>
  <r>
    <n v="558"/>
    <s v="Ho Ltd"/>
    <s v="Enhanced client-driven capacity"/>
    <x v="306"/>
    <x v="548"/>
    <x v="552"/>
    <x v="1"/>
    <x v="105"/>
    <x v="552"/>
    <x v="1"/>
    <x v="1"/>
    <x v="522"/>
    <x v="523"/>
    <x v="0"/>
    <x v="0"/>
    <x v="3"/>
    <x v="3"/>
    <x v="3"/>
  </r>
  <r>
    <n v="559"/>
    <s v="Brown, Estrada and Jensen"/>
    <s v="Exclusive systematic productivity"/>
    <x v="307"/>
    <x v="549"/>
    <x v="553"/>
    <x v="1"/>
    <x v="395"/>
    <x v="553"/>
    <x v="1"/>
    <x v="1"/>
    <x v="523"/>
    <x v="524"/>
    <x v="0"/>
    <x v="0"/>
    <x v="3"/>
    <x v="3"/>
    <x v="3"/>
  </r>
  <r>
    <n v="560"/>
    <s v="Hunt LLC"/>
    <s v="Re-engineered radical policy"/>
    <x v="77"/>
    <x v="550"/>
    <x v="554"/>
    <x v="1"/>
    <x v="396"/>
    <x v="554"/>
    <x v="1"/>
    <x v="1"/>
    <x v="524"/>
    <x v="348"/>
    <x v="0"/>
    <x v="0"/>
    <x v="10"/>
    <x v="4"/>
    <x v="10"/>
  </r>
  <r>
    <n v="561"/>
    <s v="Fowler-Smith"/>
    <s v="Down-sized logistical adapter"/>
    <x v="162"/>
    <x v="551"/>
    <x v="555"/>
    <x v="1"/>
    <x v="40"/>
    <x v="555"/>
    <x v="5"/>
    <x v="5"/>
    <x v="525"/>
    <x v="280"/>
    <x v="0"/>
    <x v="0"/>
    <x v="3"/>
    <x v="3"/>
    <x v="3"/>
  </r>
  <r>
    <n v="562"/>
    <s v="Blair Inc"/>
    <s v="Configurable bandwidth-monitored throughput"/>
    <x v="34"/>
    <x v="314"/>
    <x v="556"/>
    <x v="0"/>
    <x v="150"/>
    <x v="556"/>
    <x v="5"/>
    <x v="5"/>
    <x v="188"/>
    <x v="525"/>
    <x v="0"/>
    <x v="0"/>
    <x v="1"/>
    <x v="1"/>
    <x v="1"/>
  </r>
  <r>
    <n v="563"/>
    <s v="Kelley, Stanton and Sanchez"/>
    <s v="Optional tangible pricing structure"/>
    <x v="41"/>
    <x v="552"/>
    <x v="557"/>
    <x v="1"/>
    <x v="72"/>
    <x v="557"/>
    <x v="2"/>
    <x v="2"/>
    <x v="526"/>
    <x v="526"/>
    <x v="0"/>
    <x v="0"/>
    <x v="4"/>
    <x v="4"/>
    <x v="4"/>
  </r>
  <r>
    <n v="564"/>
    <s v="Hernandez-Macdonald"/>
    <s v="Organic high-level implementation"/>
    <x v="308"/>
    <x v="553"/>
    <x v="558"/>
    <x v="0"/>
    <x v="397"/>
    <x v="558"/>
    <x v="1"/>
    <x v="1"/>
    <x v="527"/>
    <x v="527"/>
    <x v="0"/>
    <x v="0"/>
    <x v="3"/>
    <x v="3"/>
    <x v="3"/>
  </r>
  <r>
    <n v="565"/>
    <s v="Joseph LLC"/>
    <s v="Decentralized logistical collaboration"/>
    <x v="309"/>
    <x v="554"/>
    <x v="559"/>
    <x v="1"/>
    <x v="398"/>
    <x v="559"/>
    <x v="1"/>
    <x v="1"/>
    <x v="528"/>
    <x v="528"/>
    <x v="0"/>
    <x v="0"/>
    <x v="3"/>
    <x v="3"/>
    <x v="3"/>
  </r>
  <r>
    <n v="566"/>
    <s v="Webb-Smith"/>
    <s v="Advanced content-based installation"/>
    <x v="29"/>
    <x v="555"/>
    <x v="560"/>
    <x v="0"/>
    <x v="95"/>
    <x v="560"/>
    <x v="1"/>
    <x v="1"/>
    <x v="522"/>
    <x v="529"/>
    <x v="0"/>
    <x v="1"/>
    <x v="5"/>
    <x v="1"/>
    <x v="5"/>
  </r>
  <r>
    <n v="567"/>
    <s v="Johns PLC"/>
    <s v="Distributed high-level open architecture"/>
    <x v="85"/>
    <x v="556"/>
    <x v="561"/>
    <x v="1"/>
    <x v="146"/>
    <x v="561"/>
    <x v="1"/>
    <x v="1"/>
    <x v="529"/>
    <x v="360"/>
    <x v="0"/>
    <x v="0"/>
    <x v="1"/>
    <x v="1"/>
    <x v="1"/>
  </r>
  <r>
    <n v="568"/>
    <s v="Hardin-Foley"/>
    <s v="Synergized zero tolerance help-desk"/>
    <x v="310"/>
    <x v="557"/>
    <x v="562"/>
    <x v="1"/>
    <x v="399"/>
    <x v="562"/>
    <x v="1"/>
    <x v="1"/>
    <x v="530"/>
    <x v="254"/>
    <x v="0"/>
    <x v="0"/>
    <x v="3"/>
    <x v="3"/>
    <x v="3"/>
  </r>
  <r>
    <n v="569"/>
    <s v="Fischer, Fowler and Arnold"/>
    <s v="Extended multi-tasking definition"/>
    <x v="311"/>
    <x v="558"/>
    <x v="563"/>
    <x v="1"/>
    <x v="400"/>
    <x v="563"/>
    <x v="6"/>
    <x v="6"/>
    <x v="531"/>
    <x v="530"/>
    <x v="0"/>
    <x v="0"/>
    <x v="10"/>
    <x v="4"/>
    <x v="10"/>
  </r>
  <r>
    <n v="570"/>
    <s v="Martinez-Juarez"/>
    <s v="Realigned uniform knowledge user"/>
    <x v="312"/>
    <x v="559"/>
    <x v="564"/>
    <x v="1"/>
    <x v="401"/>
    <x v="564"/>
    <x v="1"/>
    <x v="1"/>
    <x v="515"/>
    <x v="531"/>
    <x v="0"/>
    <x v="1"/>
    <x v="1"/>
    <x v="1"/>
    <x v="1"/>
  </r>
  <r>
    <n v="571"/>
    <s v="Wilson and Sons"/>
    <s v="Monitored grid-enabled model"/>
    <x v="26"/>
    <x v="560"/>
    <x v="565"/>
    <x v="0"/>
    <x v="164"/>
    <x v="565"/>
    <x v="6"/>
    <x v="6"/>
    <x v="532"/>
    <x v="532"/>
    <x v="0"/>
    <x v="0"/>
    <x v="12"/>
    <x v="4"/>
    <x v="12"/>
  </r>
  <r>
    <n v="572"/>
    <s v="Clements Group"/>
    <s v="Assimilated actuating policy"/>
    <x v="25"/>
    <x v="561"/>
    <x v="566"/>
    <x v="3"/>
    <x v="115"/>
    <x v="566"/>
    <x v="1"/>
    <x v="1"/>
    <x v="533"/>
    <x v="533"/>
    <x v="0"/>
    <x v="1"/>
    <x v="1"/>
    <x v="1"/>
    <x v="1"/>
  </r>
  <r>
    <n v="573"/>
    <s v="Valenzuela-Cook"/>
    <s v="Total incremental productivity"/>
    <x v="313"/>
    <x v="562"/>
    <x v="567"/>
    <x v="1"/>
    <x v="402"/>
    <x v="567"/>
    <x v="1"/>
    <x v="1"/>
    <x v="409"/>
    <x v="534"/>
    <x v="0"/>
    <x v="0"/>
    <x v="23"/>
    <x v="8"/>
    <x v="23"/>
  </r>
  <r>
    <n v="574"/>
    <s v="Parker, Haley and Foster"/>
    <s v="Adaptive local task-force"/>
    <x v="50"/>
    <x v="563"/>
    <x v="568"/>
    <x v="1"/>
    <x v="358"/>
    <x v="568"/>
    <x v="1"/>
    <x v="1"/>
    <x v="534"/>
    <x v="535"/>
    <x v="0"/>
    <x v="1"/>
    <x v="0"/>
    <x v="0"/>
    <x v="0"/>
  </r>
  <r>
    <n v="575"/>
    <s v="Fuentes LLC"/>
    <s v="Universal zero-defect concept"/>
    <x v="314"/>
    <x v="564"/>
    <x v="569"/>
    <x v="0"/>
    <x v="21"/>
    <x v="569"/>
    <x v="1"/>
    <x v="1"/>
    <x v="53"/>
    <x v="536"/>
    <x v="0"/>
    <x v="1"/>
    <x v="3"/>
    <x v="3"/>
    <x v="3"/>
  </r>
  <r>
    <n v="576"/>
    <s v="Moran and Sons"/>
    <s v="Object-based bottom-line superstructure"/>
    <x v="62"/>
    <x v="565"/>
    <x v="570"/>
    <x v="0"/>
    <x v="251"/>
    <x v="570"/>
    <x v="1"/>
    <x v="1"/>
    <x v="535"/>
    <x v="537"/>
    <x v="0"/>
    <x v="0"/>
    <x v="3"/>
    <x v="3"/>
    <x v="3"/>
  </r>
  <r>
    <n v="577"/>
    <s v="Stevens Inc"/>
    <s v="Adaptive 24hour projection"/>
    <x v="139"/>
    <x v="566"/>
    <x v="571"/>
    <x v="3"/>
    <x v="95"/>
    <x v="571"/>
    <x v="1"/>
    <x v="1"/>
    <x v="536"/>
    <x v="538"/>
    <x v="0"/>
    <x v="0"/>
    <x v="17"/>
    <x v="1"/>
    <x v="17"/>
  </r>
  <r>
    <n v="578"/>
    <s v="Martinez-Johnson"/>
    <s v="Sharable radical toolset"/>
    <x v="315"/>
    <x v="567"/>
    <x v="572"/>
    <x v="0"/>
    <x v="242"/>
    <x v="572"/>
    <x v="1"/>
    <x v="1"/>
    <x v="537"/>
    <x v="539"/>
    <x v="0"/>
    <x v="0"/>
    <x v="22"/>
    <x v="4"/>
    <x v="22"/>
  </r>
  <r>
    <n v="579"/>
    <s v="Franklin Inc"/>
    <s v="Focused multimedia knowledgebase"/>
    <x v="8"/>
    <x v="568"/>
    <x v="573"/>
    <x v="1"/>
    <x v="215"/>
    <x v="573"/>
    <x v="1"/>
    <x v="1"/>
    <x v="538"/>
    <x v="540"/>
    <x v="0"/>
    <x v="0"/>
    <x v="17"/>
    <x v="1"/>
    <x v="17"/>
  </r>
  <r>
    <n v="580"/>
    <s v="Perez PLC"/>
    <s v="Seamless 6thgeneration extranet"/>
    <x v="316"/>
    <x v="569"/>
    <x v="574"/>
    <x v="1"/>
    <x v="403"/>
    <x v="574"/>
    <x v="1"/>
    <x v="1"/>
    <x v="539"/>
    <x v="541"/>
    <x v="0"/>
    <x v="0"/>
    <x v="3"/>
    <x v="3"/>
    <x v="3"/>
  </r>
  <r>
    <n v="581"/>
    <s v="Sanchez, Cross and Savage"/>
    <s v="Sharable mobile knowledgebase"/>
    <x v="46"/>
    <x v="570"/>
    <x v="575"/>
    <x v="0"/>
    <x v="83"/>
    <x v="575"/>
    <x v="1"/>
    <x v="1"/>
    <x v="540"/>
    <x v="542"/>
    <x v="0"/>
    <x v="0"/>
    <x v="2"/>
    <x v="2"/>
    <x v="2"/>
  </r>
  <r>
    <n v="582"/>
    <s v="Pineda Ltd"/>
    <s v="Cross-group global system engine"/>
    <x v="251"/>
    <x v="571"/>
    <x v="576"/>
    <x v="0"/>
    <x v="344"/>
    <x v="576"/>
    <x v="1"/>
    <x v="1"/>
    <x v="505"/>
    <x v="543"/>
    <x v="0"/>
    <x v="1"/>
    <x v="11"/>
    <x v="6"/>
    <x v="11"/>
  </r>
  <r>
    <n v="583"/>
    <s v="Powell and Sons"/>
    <s v="Centralized clear-thinking conglomeration"/>
    <x v="317"/>
    <x v="572"/>
    <x v="577"/>
    <x v="1"/>
    <x v="404"/>
    <x v="577"/>
    <x v="1"/>
    <x v="1"/>
    <x v="541"/>
    <x v="544"/>
    <x v="0"/>
    <x v="0"/>
    <x v="4"/>
    <x v="4"/>
    <x v="4"/>
  </r>
  <r>
    <n v="584"/>
    <s v="Nunez-Richards"/>
    <s v="De-engineered cohesive system engine"/>
    <x v="318"/>
    <x v="573"/>
    <x v="578"/>
    <x v="1"/>
    <x v="405"/>
    <x v="578"/>
    <x v="1"/>
    <x v="1"/>
    <x v="542"/>
    <x v="545"/>
    <x v="0"/>
    <x v="0"/>
    <x v="2"/>
    <x v="2"/>
    <x v="2"/>
  </r>
  <r>
    <n v="585"/>
    <s v="Pugh LLC"/>
    <s v="Reactive analyzing function"/>
    <x v="200"/>
    <x v="574"/>
    <x v="579"/>
    <x v="1"/>
    <x v="158"/>
    <x v="579"/>
    <x v="1"/>
    <x v="1"/>
    <x v="543"/>
    <x v="546"/>
    <x v="0"/>
    <x v="0"/>
    <x v="18"/>
    <x v="5"/>
    <x v="18"/>
  </r>
  <r>
    <n v="586"/>
    <s v="Rowe-Wong"/>
    <s v="Robust hybrid budgetary management"/>
    <x v="31"/>
    <x v="575"/>
    <x v="580"/>
    <x v="1"/>
    <x v="406"/>
    <x v="580"/>
    <x v="1"/>
    <x v="1"/>
    <x v="544"/>
    <x v="547"/>
    <x v="0"/>
    <x v="0"/>
    <x v="1"/>
    <x v="1"/>
    <x v="1"/>
  </r>
  <r>
    <n v="587"/>
    <s v="Williams-Santos"/>
    <s v="Open-source analyzing monitoring"/>
    <x v="151"/>
    <x v="576"/>
    <x v="581"/>
    <x v="0"/>
    <x v="388"/>
    <x v="581"/>
    <x v="0"/>
    <x v="0"/>
    <x v="35"/>
    <x v="548"/>
    <x v="0"/>
    <x v="1"/>
    <x v="0"/>
    <x v="0"/>
    <x v="0"/>
  </r>
  <r>
    <n v="588"/>
    <s v="Weber Inc"/>
    <s v="Up-sized discrete firmware"/>
    <x v="215"/>
    <x v="577"/>
    <x v="582"/>
    <x v="0"/>
    <x v="407"/>
    <x v="582"/>
    <x v="4"/>
    <x v="4"/>
    <x v="152"/>
    <x v="298"/>
    <x v="0"/>
    <x v="0"/>
    <x v="3"/>
    <x v="3"/>
    <x v="3"/>
  </r>
  <r>
    <n v="589"/>
    <s v="Avery, Brown and Parker"/>
    <s v="Exclusive intangible extranet"/>
    <x v="58"/>
    <x v="578"/>
    <x v="583"/>
    <x v="0"/>
    <x v="408"/>
    <x v="583"/>
    <x v="1"/>
    <x v="1"/>
    <x v="545"/>
    <x v="549"/>
    <x v="0"/>
    <x v="0"/>
    <x v="4"/>
    <x v="4"/>
    <x v="4"/>
  </r>
  <r>
    <n v="590"/>
    <s v="Cox Group"/>
    <s v="Synergized analyzing process improvement"/>
    <x v="143"/>
    <x v="579"/>
    <x v="584"/>
    <x v="0"/>
    <x v="99"/>
    <x v="584"/>
    <x v="2"/>
    <x v="2"/>
    <x v="546"/>
    <x v="550"/>
    <x v="0"/>
    <x v="0"/>
    <x v="15"/>
    <x v="5"/>
    <x v="15"/>
  </r>
  <r>
    <n v="591"/>
    <s v="Jensen LLC"/>
    <s v="Realigned dedicated system engine"/>
    <x v="60"/>
    <x v="580"/>
    <x v="585"/>
    <x v="1"/>
    <x v="408"/>
    <x v="585"/>
    <x v="1"/>
    <x v="1"/>
    <x v="547"/>
    <x v="551"/>
    <x v="0"/>
    <x v="0"/>
    <x v="11"/>
    <x v="6"/>
    <x v="11"/>
  </r>
  <r>
    <n v="592"/>
    <s v="Brown Inc"/>
    <s v="Object-based bandwidth-monitored concept"/>
    <x v="154"/>
    <x v="581"/>
    <x v="586"/>
    <x v="0"/>
    <x v="259"/>
    <x v="586"/>
    <x v="1"/>
    <x v="1"/>
    <x v="548"/>
    <x v="552"/>
    <x v="0"/>
    <x v="0"/>
    <x v="3"/>
    <x v="3"/>
    <x v="3"/>
  </r>
  <r>
    <n v="593"/>
    <s v="Hale-Hayes"/>
    <s v="Ameliorated client-driven open system"/>
    <x v="319"/>
    <x v="582"/>
    <x v="587"/>
    <x v="1"/>
    <x v="409"/>
    <x v="587"/>
    <x v="1"/>
    <x v="1"/>
    <x v="549"/>
    <x v="238"/>
    <x v="0"/>
    <x v="0"/>
    <x v="10"/>
    <x v="4"/>
    <x v="10"/>
  </r>
  <r>
    <n v="594"/>
    <s v="Mcbride PLC"/>
    <s v="Upgradable leadingedge Local Area Network"/>
    <x v="320"/>
    <x v="583"/>
    <x v="588"/>
    <x v="0"/>
    <x v="144"/>
    <x v="588"/>
    <x v="1"/>
    <x v="1"/>
    <x v="550"/>
    <x v="553"/>
    <x v="0"/>
    <x v="1"/>
    <x v="3"/>
    <x v="3"/>
    <x v="3"/>
  </r>
  <r>
    <n v="595"/>
    <s v="Harris-Jennings"/>
    <s v="Customizable intermediate data-warehouse"/>
    <x v="321"/>
    <x v="584"/>
    <x v="589"/>
    <x v="1"/>
    <x v="410"/>
    <x v="589"/>
    <x v="1"/>
    <x v="1"/>
    <x v="551"/>
    <x v="554"/>
    <x v="0"/>
    <x v="1"/>
    <x v="3"/>
    <x v="3"/>
    <x v="3"/>
  </r>
  <r>
    <n v="596"/>
    <s v="Becker-Scott"/>
    <s v="Managed optimizing archive"/>
    <x v="58"/>
    <x v="585"/>
    <x v="590"/>
    <x v="0"/>
    <x v="236"/>
    <x v="590"/>
    <x v="1"/>
    <x v="1"/>
    <x v="552"/>
    <x v="496"/>
    <x v="0"/>
    <x v="1"/>
    <x v="6"/>
    <x v="4"/>
    <x v="6"/>
  </r>
  <r>
    <n v="597"/>
    <s v="Todd, Freeman and Henry"/>
    <s v="Diverse systematic projection"/>
    <x v="322"/>
    <x v="586"/>
    <x v="591"/>
    <x v="1"/>
    <x v="411"/>
    <x v="591"/>
    <x v="1"/>
    <x v="1"/>
    <x v="462"/>
    <x v="555"/>
    <x v="0"/>
    <x v="0"/>
    <x v="3"/>
    <x v="3"/>
    <x v="3"/>
  </r>
  <r>
    <n v="598"/>
    <s v="Martinez, Garza and Young"/>
    <s v="Up-sized web-enabled info-mediaries"/>
    <x v="323"/>
    <x v="587"/>
    <x v="592"/>
    <x v="1"/>
    <x v="412"/>
    <x v="592"/>
    <x v="6"/>
    <x v="6"/>
    <x v="553"/>
    <x v="556"/>
    <x v="0"/>
    <x v="0"/>
    <x v="1"/>
    <x v="1"/>
    <x v="1"/>
  </r>
  <r>
    <n v="599"/>
    <s v="Smith-Ramos"/>
    <s v="Persevering optimizing Graphical User Interface"/>
    <x v="324"/>
    <x v="588"/>
    <x v="593"/>
    <x v="0"/>
    <x v="172"/>
    <x v="593"/>
    <x v="3"/>
    <x v="3"/>
    <x v="554"/>
    <x v="557"/>
    <x v="0"/>
    <x v="0"/>
    <x v="4"/>
    <x v="4"/>
    <x v="4"/>
  </r>
  <r>
    <n v="600"/>
    <s v="Brown-George"/>
    <s v="Cross-platform tertiary array"/>
    <x v="0"/>
    <x v="297"/>
    <x v="298"/>
    <x v="0"/>
    <x v="49"/>
    <x v="298"/>
    <x v="4"/>
    <x v="4"/>
    <x v="555"/>
    <x v="558"/>
    <x v="0"/>
    <x v="0"/>
    <x v="0"/>
    <x v="0"/>
    <x v="0"/>
  </r>
  <r>
    <n v="601"/>
    <s v="Waters and Sons"/>
    <s v="Inverse neutral structure"/>
    <x v="9"/>
    <x v="589"/>
    <x v="594"/>
    <x v="1"/>
    <x v="346"/>
    <x v="594"/>
    <x v="1"/>
    <x v="1"/>
    <x v="548"/>
    <x v="559"/>
    <x v="1"/>
    <x v="0"/>
    <x v="8"/>
    <x v="2"/>
    <x v="8"/>
  </r>
  <r>
    <n v="602"/>
    <s v="Brown Ltd"/>
    <s v="Quality-focused system-worthy support"/>
    <x v="325"/>
    <x v="590"/>
    <x v="595"/>
    <x v="1"/>
    <x v="413"/>
    <x v="595"/>
    <x v="1"/>
    <x v="1"/>
    <x v="62"/>
    <x v="560"/>
    <x v="0"/>
    <x v="0"/>
    <x v="3"/>
    <x v="3"/>
    <x v="3"/>
  </r>
  <r>
    <n v="603"/>
    <s v="Christian, Yates and Greer"/>
    <s v="Vision-oriented 5thgeneration array"/>
    <x v="98"/>
    <x v="591"/>
    <x v="596"/>
    <x v="1"/>
    <x v="408"/>
    <x v="596"/>
    <x v="1"/>
    <x v="1"/>
    <x v="556"/>
    <x v="561"/>
    <x v="0"/>
    <x v="0"/>
    <x v="3"/>
    <x v="3"/>
    <x v="3"/>
  </r>
  <r>
    <n v="604"/>
    <s v="Cole, Hernandez and Rodriguez"/>
    <s v="Cross-platform logistical circuit"/>
    <x v="326"/>
    <x v="592"/>
    <x v="597"/>
    <x v="1"/>
    <x v="414"/>
    <x v="597"/>
    <x v="1"/>
    <x v="1"/>
    <x v="557"/>
    <x v="562"/>
    <x v="0"/>
    <x v="0"/>
    <x v="3"/>
    <x v="3"/>
    <x v="3"/>
  </r>
  <r>
    <n v="605"/>
    <s v="Ortiz, Valenzuela and Collins"/>
    <s v="Profound solution-oriented matrix"/>
    <x v="88"/>
    <x v="593"/>
    <x v="598"/>
    <x v="1"/>
    <x v="37"/>
    <x v="598"/>
    <x v="1"/>
    <x v="1"/>
    <x v="27"/>
    <x v="563"/>
    <x v="0"/>
    <x v="0"/>
    <x v="9"/>
    <x v="5"/>
    <x v="9"/>
  </r>
  <r>
    <n v="606"/>
    <s v="Valencia PLC"/>
    <s v="Extended asynchronous initiative"/>
    <x v="74"/>
    <x v="594"/>
    <x v="599"/>
    <x v="1"/>
    <x v="415"/>
    <x v="599"/>
    <x v="4"/>
    <x v="4"/>
    <x v="558"/>
    <x v="529"/>
    <x v="0"/>
    <x v="0"/>
    <x v="1"/>
    <x v="1"/>
    <x v="1"/>
  </r>
  <r>
    <n v="607"/>
    <s v="Gordon, Mendez and Johnson"/>
    <s v="Fundamental needs-based frame"/>
    <x v="327"/>
    <x v="595"/>
    <x v="600"/>
    <x v="1"/>
    <x v="416"/>
    <x v="600"/>
    <x v="1"/>
    <x v="1"/>
    <x v="559"/>
    <x v="564"/>
    <x v="0"/>
    <x v="0"/>
    <x v="0"/>
    <x v="0"/>
    <x v="0"/>
  </r>
  <r>
    <n v="608"/>
    <s v="Johnson Group"/>
    <s v="Compatible full-range leverage"/>
    <x v="61"/>
    <x v="416"/>
    <x v="601"/>
    <x v="1"/>
    <x v="417"/>
    <x v="601"/>
    <x v="1"/>
    <x v="1"/>
    <x v="426"/>
    <x v="565"/>
    <x v="0"/>
    <x v="1"/>
    <x v="17"/>
    <x v="1"/>
    <x v="17"/>
  </r>
  <r>
    <n v="609"/>
    <s v="Rose-Fuller"/>
    <s v="Upgradable holistic system engine"/>
    <x v="83"/>
    <x v="596"/>
    <x v="602"/>
    <x v="1"/>
    <x v="124"/>
    <x v="602"/>
    <x v="1"/>
    <x v="1"/>
    <x v="560"/>
    <x v="566"/>
    <x v="0"/>
    <x v="0"/>
    <x v="22"/>
    <x v="4"/>
    <x v="22"/>
  </r>
  <r>
    <n v="610"/>
    <s v="Hughes, Mendez and Patterson"/>
    <s v="Stand-alone multi-state data-warehouse"/>
    <x v="328"/>
    <x v="597"/>
    <x v="603"/>
    <x v="1"/>
    <x v="418"/>
    <x v="603"/>
    <x v="1"/>
    <x v="1"/>
    <x v="561"/>
    <x v="567"/>
    <x v="0"/>
    <x v="0"/>
    <x v="3"/>
    <x v="3"/>
    <x v="3"/>
  </r>
  <r>
    <n v="611"/>
    <s v="Brady, Cortez and Rodriguez"/>
    <s v="Multi-lateral maximized core"/>
    <x v="139"/>
    <x v="598"/>
    <x v="604"/>
    <x v="3"/>
    <x v="27"/>
    <x v="604"/>
    <x v="1"/>
    <x v="1"/>
    <x v="562"/>
    <x v="568"/>
    <x v="0"/>
    <x v="0"/>
    <x v="3"/>
    <x v="3"/>
    <x v="3"/>
  </r>
  <r>
    <n v="612"/>
    <s v="Wang, Nguyen and Horton"/>
    <s v="Innovative holistic hub"/>
    <x v="8"/>
    <x v="599"/>
    <x v="605"/>
    <x v="1"/>
    <x v="325"/>
    <x v="605"/>
    <x v="1"/>
    <x v="1"/>
    <x v="563"/>
    <x v="569"/>
    <x v="0"/>
    <x v="0"/>
    <x v="5"/>
    <x v="1"/>
    <x v="5"/>
  </r>
  <r>
    <n v="613"/>
    <s v="Santos, Williams and Brown"/>
    <s v="Reverse-engineered 24/7 methodology"/>
    <x v="65"/>
    <x v="600"/>
    <x v="606"/>
    <x v="1"/>
    <x v="150"/>
    <x v="606"/>
    <x v="0"/>
    <x v="0"/>
    <x v="564"/>
    <x v="570"/>
    <x v="0"/>
    <x v="0"/>
    <x v="3"/>
    <x v="3"/>
    <x v="3"/>
  </r>
  <r>
    <n v="614"/>
    <s v="Barnett and Sons"/>
    <s v="Business-focused dynamic info-mediaries"/>
    <x v="329"/>
    <x v="601"/>
    <x v="607"/>
    <x v="1"/>
    <x v="419"/>
    <x v="607"/>
    <x v="1"/>
    <x v="1"/>
    <x v="565"/>
    <x v="571"/>
    <x v="0"/>
    <x v="0"/>
    <x v="3"/>
    <x v="3"/>
    <x v="3"/>
  </r>
  <r>
    <n v="615"/>
    <s v="Petersen-Rodriguez"/>
    <s v="Digitized clear-thinking installation"/>
    <x v="275"/>
    <x v="602"/>
    <x v="608"/>
    <x v="1"/>
    <x v="73"/>
    <x v="608"/>
    <x v="6"/>
    <x v="6"/>
    <x v="566"/>
    <x v="572"/>
    <x v="0"/>
    <x v="0"/>
    <x v="3"/>
    <x v="3"/>
    <x v="3"/>
  </r>
  <r>
    <n v="616"/>
    <s v="Burnett-Mora"/>
    <s v="Quality-focused 24/7 superstructure"/>
    <x v="330"/>
    <x v="402"/>
    <x v="609"/>
    <x v="1"/>
    <x v="202"/>
    <x v="609"/>
    <x v="4"/>
    <x v="4"/>
    <x v="567"/>
    <x v="573"/>
    <x v="0"/>
    <x v="1"/>
    <x v="7"/>
    <x v="1"/>
    <x v="7"/>
  </r>
  <r>
    <n v="617"/>
    <s v="King LLC"/>
    <s v="Multi-channeled local intranet"/>
    <x v="1"/>
    <x v="203"/>
    <x v="610"/>
    <x v="1"/>
    <x v="12"/>
    <x v="610"/>
    <x v="1"/>
    <x v="1"/>
    <x v="568"/>
    <x v="471"/>
    <x v="0"/>
    <x v="0"/>
    <x v="3"/>
    <x v="3"/>
    <x v="3"/>
  </r>
  <r>
    <n v="618"/>
    <s v="Miller Ltd"/>
    <s v="Open-architected mobile emulation"/>
    <x v="331"/>
    <x v="603"/>
    <x v="611"/>
    <x v="0"/>
    <x v="420"/>
    <x v="611"/>
    <x v="1"/>
    <x v="1"/>
    <x v="569"/>
    <x v="574"/>
    <x v="0"/>
    <x v="0"/>
    <x v="9"/>
    <x v="5"/>
    <x v="9"/>
  </r>
  <r>
    <n v="619"/>
    <s v="Case LLC"/>
    <s v="Ameliorated foreground methodology"/>
    <x v="332"/>
    <x v="604"/>
    <x v="612"/>
    <x v="0"/>
    <x v="355"/>
    <x v="612"/>
    <x v="1"/>
    <x v="1"/>
    <x v="570"/>
    <x v="575"/>
    <x v="1"/>
    <x v="1"/>
    <x v="3"/>
    <x v="3"/>
    <x v="3"/>
  </r>
  <r>
    <n v="620"/>
    <s v="Swanson, Wilson and Baker"/>
    <s v="Synergized well-modulated project"/>
    <x v="333"/>
    <x v="605"/>
    <x v="613"/>
    <x v="1"/>
    <x v="58"/>
    <x v="613"/>
    <x v="2"/>
    <x v="2"/>
    <x v="571"/>
    <x v="576"/>
    <x v="0"/>
    <x v="0"/>
    <x v="14"/>
    <x v="7"/>
    <x v="14"/>
  </r>
  <r>
    <n v="621"/>
    <s v="Dean, Fox and Phillips"/>
    <s v="Extended context-sensitive forecast"/>
    <x v="334"/>
    <x v="606"/>
    <x v="614"/>
    <x v="1"/>
    <x v="421"/>
    <x v="614"/>
    <x v="1"/>
    <x v="1"/>
    <x v="572"/>
    <x v="577"/>
    <x v="0"/>
    <x v="0"/>
    <x v="3"/>
    <x v="3"/>
    <x v="3"/>
  </r>
  <r>
    <n v="622"/>
    <s v="Smith-Smith"/>
    <s v="Total leadingedge neural-net"/>
    <x v="335"/>
    <x v="607"/>
    <x v="615"/>
    <x v="0"/>
    <x v="251"/>
    <x v="615"/>
    <x v="1"/>
    <x v="1"/>
    <x v="573"/>
    <x v="578"/>
    <x v="0"/>
    <x v="0"/>
    <x v="7"/>
    <x v="1"/>
    <x v="7"/>
  </r>
  <r>
    <n v="623"/>
    <s v="Smith, Scott and Rodriguez"/>
    <s v="Organic actuating protocol"/>
    <x v="336"/>
    <x v="608"/>
    <x v="616"/>
    <x v="1"/>
    <x v="422"/>
    <x v="616"/>
    <x v="4"/>
    <x v="4"/>
    <x v="574"/>
    <x v="477"/>
    <x v="0"/>
    <x v="0"/>
    <x v="3"/>
    <x v="3"/>
    <x v="3"/>
  </r>
  <r>
    <n v="624"/>
    <s v="White, Robertson and Roberts"/>
    <s v="Down-sized national software"/>
    <x v="135"/>
    <x v="609"/>
    <x v="617"/>
    <x v="1"/>
    <x v="423"/>
    <x v="617"/>
    <x v="1"/>
    <x v="1"/>
    <x v="511"/>
    <x v="579"/>
    <x v="0"/>
    <x v="0"/>
    <x v="14"/>
    <x v="7"/>
    <x v="14"/>
  </r>
  <r>
    <n v="625"/>
    <s v="Martinez Inc"/>
    <s v="Organic upward-trending Graphical User Interface"/>
    <x v="168"/>
    <x v="377"/>
    <x v="618"/>
    <x v="0"/>
    <x v="197"/>
    <x v="618"/>
    <x v="1"/>
    <x v="1"/>
    <x v="575"/>
    <x v="580"/>
    <x v="0"/>
    <x v="0"/>
    <x v="3"/>
    <x v="3"/>
    <x v="3"/>
  </r>
  <r>
    <n v="626"/>
    <s v="Tucker, Mccoy and Marquez"/>
    <s v="Synergistic tertiary budgetary management"/>
    <x v="330"/>
    <x v="610"/>
    <x v="619"/>
    <x v="1"/>
    <x v="288"/>
    <x v="619"/>
    <x v="1"/>
    <x v="1"/>
    <x v="576"/>
    <x v="581"/>
    <x v="0"/>
    <x v="1"/>
    <x v="3"/>
    <x v="3"/>
    <x v="3"/>
  </r>
  <r>
    <n v="627"/>
    <s v="Martin, Lee and Armstrong"/>
    <s v="Open-architected incremental ability"/>
    <x v="39"/>
    <x v="611"/>
    <x v="620"/>
    <x v="1"/>
    <x v="110"/>
    <x v="620"/>
    <x v="4"/>
    <x v="4"/>
    <x v="577"/>
    <x v="582"/>
    <x v="1"/>
    <x v="0"/>
    <x v="0"/>
    <x v="0"/>
    <x v="0"/>
  </r>
  <r>
    <n v="628"/>
    <s v="Dunn, Moreno and Green"/>
    <s v="Intuitive object-oriented task-force"/>
    <x v="89"/>
    <x v="612"/>
    <x v="621"/>
    <x v="1"/>
    <x v="87"/>
    <x v="621"/>
    <x v="1"/>
    <x v="1"/>
    <x v="578"/>
    <x v="581"/>
    <x v="0"/>
    <x v="0"/>
    <x v="7"/>
    <x v="1"/>
    <x v="7"/>
  </r>
  <r>
    <n v="629"/>
    <s v="Jackson, Martinez and Ray"/>
    <s v="Multi-tiered executive toolset"/>
    <x v="337"/>
    <x v="613"/>
    <x v="622"/>
    <x v="0"/>
    <x v="424"/>
    <x v="622"/>
    <x v="1"/>
    <x v="1"/>
    <x v="579"/>
    <x v="583"/>
    <x v="0"/>
    <x v="1"/>
    <x v="3"/>
    <x v="3"/>
    <x v="3"/>
  </r>
  <r>
    <n v="630"/>
    <s v="Patterson-Johnson"/>
    <s v="Grass-roots directional workforce"/>
    <x v="40"/>
    <x v="614"/>
    <x v="623"/>
    <x v="3"/>
    <x v="215"/>
    <x v="623"/>
    <x v="1"/>
    <x v="1"/>
    <x v="580"/>
    <x v="584"/>
    <x v="0"/>
    <x v="1"/>
    <x v="3"/>
    <x v="3"/>
    <x v="3"/>
  </r>
  <r>
    <n v="631"/>
    <s v="Carlson-Hernandez"/>
    <s v="Quality-focused real-time solution"/>
    <x v="338"/>
    <x v="615"/>
    <x v="624"/>
    <x v="1"/>
    <x v="425"/>
    <x v="624"/>
    <x v="1"/>
    <x v="1"/>
    <x v="581"/>
    <x v="585"/>
    <x v="0"/>
    <x v="0"/>
    <x v="3"/>
    <x v="3"/>
    <x v="3"/>
  </r>
  <r>
    <n v="632"/>
    <s v="Parker PLC"/>
    <s v="Reduced interactive matrix"/>
    <x v="339"/>
    <x v="616"/>
    <x v="625"/>
    <x v="2"/>
    <x v="426"/>
    <x v="625"/>
    <x v="1"/>
    <x v="1"/>
    <x v="582"/>
    <x v="586"/>
    <x v="0"/>
    <x v="0"/>
    <x v="3"/>
    <x v="3"/>
    <x v="3"/>
  </r>
  <r>
    <n v="633"/>
    <s v="Yu and Sons"/>
    <s v="Adaptive context-sensitive architecture"/>
    <x v="313"/>
    <x v="617"/>
    <x v="626"/>
    <x v="0"/>
    <x v="339"/>
    <x v="626"/>
    <x v="1"/>
    <x v="1"/>
    <x v="336"/>
    <x v="587"/>
    <x v="0"/>
    <x v="0"/>
    <x v="10"/>
    <x v="4"/>
    <x v="10"/>
  </r>
  <r>
    <n v="634"/>
    <s v="Taylor, Johnson and Hernandez"/>
    <s v="Polarized incremental portal"/>
    <x v="195"/>
    <x v="618"/>
    <x v="627"/>
    <x v="3"/>
    <x v="427"/>
    <x v="627"/>
    <x v="1"/>
    <x v="1"/>
    <x v="583"/>
    <x v="588"/>
    <x v="0"/>
    <x v="0"/>
    <x v="19"/>
    <x v="4"/>
    <x v="19"/>
  </r>
  <r>
    <n v="635"/>
    <s v="Mack Ltd"/>
    <s v="Reactive regional access"/>
    <x v="340"/>
    <x v="619"/>
    <x v="628"/>
    <x v="1"/>
    <x v="428"/>
    <x v="628"/>
    <x v="1"/>
    <x v="1"/>
    <x v="584"/>
    <x v="589"/>
    <x v="0"/>
    <x v="0"/>
    <x v="19"/>
    <x v="4"/>
    <x v="19"/>
  </r>
  <r>
    <n v="636"/>
    <s v="Lamb-Sanders"/>
    <s v="Stand-alone reciprocal frame"/>
    <x v="341"/>
    <x v="620"/>
    <x v="629"/>
    <x v="0"/>
    <x v="429"/>
    <x v="629"/>
    <x v="3"/>
    <x v="3"/>
    <x v="585"/>
    <x v="590"/>
    <x v="0"/>
    <x v="1"/>
    <x v="10"/>
    <x v="4"/>
    <x v="10"/>
  </r>
  <r>
    <n v="637"/>
    <s v="Williams-Ramirez"/>
    <s v="Open-architected 24/7 throughput"/>
    <x v="275"/>
    <x v="621"/>
    <x v="630"/>
    <x v="0"/>
    <x v="167"/>
    <x v="630"/>
    <x v="1"/>
    <x v="1"/>
    <x v="586"/>
    <x v="591"/>
    <x v="0"/>
    <x v="0"/>
    <x v="3"/>
    <x v="3"/>
    <x v="3"/>
  </r>
  <r>
    <n v="638"/>
    <s v="Weaver Ltd"/>
    <s v="Monitored 24/7 approach"/>
    <x v="342"/>
    <x v="622"/>
    <x v="631"/>
    <x v="0"/>
    <x v="115"/>
    <x v="631"/>
    <x v="1"/>
    <x v="1"/>
    <x v="587"/>
    <x v="592"/>
    <x v="0"/>
    <x v="1"/>
    <x v="3"/>
    <x v="3"/>
    <x v="3"/>
  </r>
  <r>
    <n v="639"/>
    <s v="Barnes-Williams"/>
    <s v="Upgradable explicit forecast"/>
    <x v="133"/>
    <x v="623"/>
    <x v="632"/>
    <x v="2"/>
    <x v="430"/>
    <x v="632"/>
    <x v="1"/>
    <x v="1"/>
    <x v="588"/>
    <x v="593"/>
    <x v="0"/>
    <x v="1"/>
    <x v="6"/>
    <x v="4"/>
    <x v="6"/>
  </r>
  <r>
    <n v="640"/>
    <s v="Richardson, Woodward and Hansen"/>
    <s v="Pre-emptive context-sensitive support"/>
    <x v="343"/>
    <x v="624"/>
    <x v="633"/>
    <x v="0"/>
    <x v="431"/>
    <x v="633"/>
    <x v="1"/>
    <x v="1"/>
    <x v="589"/>
    <x v="510"/>
    <x v="0"/>
    <x v="0"/>
    <x v="3"/>
    <x v="3"/>
    <x v="3"/>
  </r>
  <r>
    <n v="641"/>
    <s v="Hunt, Barker and Baker"/>
    <s v="Business-focused leadingedge instruction set"/>
    <x v="151"/>
    <x v="625"/>
    <x v="634"/>
    <x v="1"/>
    <x v="346"/>
    <x v="634"/>
    <x v="5"/>
    <x v="5"/>
    <x v="590"/>
    <x v="594"/>
    <x v="0"/>
    <x v="0"/>
    <x v="3"/>
    <x v="3"/>
    <x v="3"/>
  </r>
  <r>
    <n v="642"/>
    <s v="Ramos, Moreno and Lewis"/>
    <s v="Extended multi-state knowledge user"/>
    <x v="243"/>
    <x v="626"/>
    <x v="635"/>
    <x v="1"/>
    <x v="30"/>
    <x v="635"/>
    <x v="0"/>
    <x v="0"/>
    <x v="591"/>
    <x v="595"/>
    <x v="0"/>
    <x v="0"/>
    <x v="8"/>
    <x v="2"/>
    <x v="8"/>
  </r>
  <r>
    <n v="643"/>
    <s v="Harris Inc"/>
    <s v="Future-proofed modular groupware"/>
    <x v="344"/>
    <x v="627"/>
    <x v="636"/>
    <x v="1"/>
    <x v="432"/>
    <x v="636"/>
    <x v="1"/>
    <x v="1"/>
    <x v="592"/>
    <x v="596"/>
    <x v="0"/>
    <x v="0"/>
    <x v="3"/>
    <x v="3"/>
    <x v="3"/>
  </r>
  <r>
    <n v="644"/>
    <s v="Peters-Nelson"/>
    <s v="Distributed real-time algorithm"/>
    <x v="345"/>
    <x v="628"/>
    <x v="637"/>
    <x v="0"/>
    <x v="433"/>
    <x v="637"/>
    <x v="0"/>
    <x v="0"/>
    <x v="593"/>
    <x v="597"/>
    <x v="0"/>
    <x v="0"/>
    <x v="3"/>
    <x v="3"/>
    <x v="3"/>
  </r>
  <r>
    <n v="645"/>
    <s v="Ferguson, Murphy and Bright"/>
    <s v="Multi-lateral heuristic throughput"/>
    <x v="346"/>
    <x v="629"/>
    <x v="638"/>
    <x v="0"/>
    <x v="434"/>
    <x v="638"/>
    <x v="1"/>
    <x v="1"/>
    <x v="594"/>
    <x v="598"/>
    <x v="0"/>
    <x v="1"/>
    <x v="1"/>
    <x v="1"/>
    <x v="1"/>
  </r>
  <r>
    <n v="646"/>
    <s v="Robinson Group"/>
    <s v="Switchable reciprocal middleware"/>
    <x v="201"/>
    <x v="630"/>
    <x v="639"/>
    <x v="0"/>
    <x v="435"/>
    <x v="639"/>
    <x v="1"/>
    <x v="1"/>
    <x v="595"/>
    <x v="599"/>
    <x v="0"/>
    <x v="0"/>
    <x v="11"/>
    <x v="6"/>
    <x v="11"/>
  </r>
  <r>
    <n v="647"/>
    <s v="Jordan-Wolfe"/>
    <s v="Inverse multimedia Graphic Interface"/>
    <x v="6"/>
    <x v="631"/>
    <x v="640"/>
    <x v="0"/>
    <x v="6"/>
    <x v="640"/>
    <x v="1"/>
    <x v="1"/>
    <x v="596"/>
    <x v="600"/>
    <x v="0"/>
    <x v="0"/>
    <x v="18"/>
    <x v="5"/>
    <x v="18"/>
  </r>
  <r>
    <n v="648"/>
    <s v="Vargas-Cox"/>
    <s v="Vision-oriented local contingency"/>
    <x v="347"/>
    <x v="632"/>
    <x v="641"/>
    <x v="3"/>
    <x v="419"/>
    <x v="641"/>
    <x v="1"/>
    <x v="1"/>
    <x v="597"/>
    <x v="601"/>
    <x v="1"/>
    <x v="0"/>
    <x v="0"/>
    <x v="0"/>
    <x v="0"/>
  </r>
  <r>
    <n v="649"/>
    <s v="Yang and Sons"/>
    <s v="Reactive 6thgeneration hub"/>
    <x v="155"/>
    <x v="633"/>
    <x v="642"/>
    <x v="0"/>
    <x v="436"/>
    <x v="642"/>
    <x v="5"/>
    <x v="5"/>
    <x v="598"/>
    <x v="602"/>
    <x v="1"/>
    <x v="1"/>
    <x v="3"/>
    <x v="3"/>
    <x v="3"/>
  </r>
  <r>
    <n v="650"/>
    <s v="Wilson, Wilson and Mathis"/>
    <s v="Optional asymmetric success"/>
    <x v="0"/>
    <x v="50"/>
    <x v="50"/>
    <x v="0"/>
    <x v="49"/>
    <x v="50"/>
    <x v="1"/>
    <x v="1"/>
    <x v="599"/>
    <x v="603"/>
    <x v="0"/>
    <x v="0"/>
    <x v="17"/>
    <x v="1"/>
    <x v="17"/>
  </r>
  <r>
    <n v="651"/>
    <s v="Wang, Koch and Weaver"/>
    <s v="Digitized analyzing capacity"/>
    <x v="348"/>
    <x v="634"/>
    <x v="643"/>
    <x v="0"/>
    <x v="437"/>
    <x v="643"/>
    <x v="6"/>
    <x v="6"/>
    <x v="600"/>
    <x v="604"/>
    <x v="0"/>
    <x v="0"/>
    <x v="12"/>
    <x v="4"/>
    <x v="12"/>
  </r>
  <r>
    <n v="652"/>
    <s v="Cisneros Ltd"/>
    <s v="Vision-oriented regional hub"/>
    <x v="83"/>
    <x v="635"/>
    <x v="644"/>
    <x v="1"/>
    <x v="438"/>
    <x v="644"/>
    <x v="1"/>
    <x v="1"/>
    <x v="601"/>
    <x v="292"/>
    <x v="0"/>
    <x v="0"/>
    <x v="2"/>
    <x v="2"/>
    <x v="2"/>
  </r>
  <r>
    <n v="653"/>
    <s v="Williams-Jones"/>
    <s v="Monitored incremental info-mediaries"/>
    <x v="60"/>
    <x v="636"/>
    <x v="645"/>
    <x v="1"/>
    <x v="439"/>
    <x v="645"/>
    <x v="1"/>
    <x v="1"/>
    <x v="602"/>
    <x v="605"/>
    <x v="0"/>
    <x v="0"/>
    <x v="2"/>
    <x v="2"/>
    <x v="2"/>
  </r>
  <r>
    <n v="654"/>
    <s v="Roberts, Hinton and Williams"/>
    <s v="Programmable static middleware"/>
    <x v="349"/>
    <x v="637"/>
    <x v="646"/>
    <x v="1"/>
    <x v="440"/>
    <x v="646"/>
    <x v="1"/>
    <x v="1"/>
    <x v="335"/>
    <x v="606"/>
    <x v="0"/>
    <x v="0"/>
    <x v="16"/>
    <x v="1"/>
    <x v="16"/>
  </r>
  <r>
    <n v="655"/>
    <s v="Gonzalez, Williams and Benson"/>
    <s v="Multi-layered bottom-line encryption"/>
    <x v="350"/>
    <x v="638"/>
    <x v="647"/>
    <x v="1"/>
    <x v="441"/>
    <x v="647"/>
    <x v="1"/>
    <x v="1"/>
    <x v="603"/>
    <x v="607"/>
    <x v="1"/>
    <x v="0"/>
    <x v="14"/>
    <x v="7"/>
    <x v="14"/>
  </r>
  <r>
    <n v="656"/>
    <s v="Hobbs, Brown and Lee"/>
    <s v="Vision-oriented systematic Graphical User Interface"/>
    <x v="351"/>
    <x v="639"/>
    <x v="648"/>
    <x v="0"/>
    <x v="442"/>
    <x v="648"/>
    <x v="2"/>
    <x v="2"/>
    <x v="604"/>
    <x v="608"/>
    <x v="0"/>
    <x v="0"/>
    <x v="0"/>
    <x v="0"/>
    <x v="0"/>
  </r>
  <r>
    <n v="657"/>
    <s v="Russo, Kim and Mccoy"/>
    <s v="Balanced optimal hardware"/>
    <x v="83"/>
    <x v="640"/>
    <x v="649"/>
    <x v="0"/>
    <x v="443"/>
    <x v="649"/>
    <x v="1"/>
    <x v="1"/>
    <x v="605"/>
    <x v="609"/>
    <x v="0"/>
    <x v="0"/>
    <x v="22"/>
    <x v="4"/>
    <x v="22"/>
  </r>
  <r>
    <n v="658"/>
    <s v="Howell, Myers and Olson"/>
    <s v="Self-enabling mission-critical success"/>
    <x v="352"/>
    <x v="641"/>
    <x v="650"/>
    <x v="3"/>
    <x v="444"/>
    <x v="650"/>
    <x v="1"/>
    <x v="1"/>
    <x v="606"/>
    <x v="610"/>
    <x v="0"/>
    <x v="0"/>
    <x v="1"/>
    <x v="1"/>
    <x v="1"/>
  </r>
  <r>
    <n v="659"/>
    <s v="Bailey and Sons"/>
    <s v="Grass-roots dynamic emulation"/>
    <x v="353"/>
    <x v="642"/>
    <x v="651"/>
    <x v="0"/>
    <x v="424"/>
    <x v="651"/>
    <x v="4"/>
    <x v="4"/>
    <x v="65"/>
    <x v="611"/>
    <x v="0"/>
    <x v="0"/>
    <x v="4"/>
    <x v="4"/>
    <x v="4"/>
  </r>
  <r>
    <n v="660"/>
    <s v="Jensen-Brown"/>
    <s v="Fundamental disintermediate matrix"/>
    <x v="14"/>
    <x v="643"/>
    <x v="652"/>
    <x v="0"/>
    <x v="385"/>
    <x v="652"/>
    <x v="1"/>
    <x v="1"/>
    <x v="607"/>
    <x v="612"/>
    <x v="1"/>
    <x v="0"/>
    <x v="3"/>
    <x v="3"/>
    <x v="3"/>
  </r>
  <r>
    <n v="661"/>
    <s v="Smith Group"/>
    <s v="Right-sized secondary challenge"/>
    <x v="354"/>
    <x v="644"/>
    <x v="653"/>
    <x v="0"/>
    <x v="445"/>
    <x v="653"/>
    <x v="3"/>
    <x v="3"/>
    <x v="608"/>
    <x v="613"/>
    <x v="0"/>
    <x v="0"/>
    <x v="17"/>
    <x v="1"/>
    <x v="17"/>
  </r>
  <r>
    <n v="662"/>
    <s v="Murphy-Farrell"/>
    <s v="Implemented exuding software"/>
    <x v="14"/>
    <x v="645"/>
    <x v="654"/>
    <x v="0"/>
    <x v="54"/>
    <x v="654"/>
    <x v="1"/>
    <x v="1"/>
    <x v="609"/>
    <x v="614"/>
    <x v="0"/>
    <x v="0"/>
    <x v="3"/>
    <x v="3"/>
    <x v="3"/>
  </r>
  <r>
    <n v="663"/>
    <s v="Everett-Wolfe"/>
    <s v="Total optimizing software"/>
    <x v="83"/>
    <x v="646"/>
    <x v="655"/>
    <x v="0"/>
    <x v="215"/>
    <x v="655"/>
    <x v="1"/>
    <x v="1"/>
    <x v="610"/>
    <x v="615"/>
    <x v="0"/>
    <x v="0"/>
    <x v="3"/>
    <x v="3"/>
    <x v="3"/>
  </r>
  <r>
    <n v="664"/>
    <s v="Young PLC"/>
    <s v="Optional maximized attitude"/>
    <x v="355"/>
    <x v="647"/>
    <x v="656"/>
    <x v="0"/>
    <x v="446"/>
    <x v="656"/>
    <x v="1"/>
    <x v="1"/>
    <x v="541"/>
    <x v="616"/>
    <x v="0"/>
    <x v="0"/>
    <x v="17"/>
    <x v="1"/>
    <x v="17"/>
  </r>
  <r>
    <n v="665"/>
    <s v="Park-Goodman"/>
    <s v="Customer-focused impactful extranet"/>
    <x v="135"/>
    <x v="648"/>
    <x v="657"/>
    <x v="1"/>
    <x v="447"/>
    <x v="657"/>
    <x v="1"/>
    <x v="1"/>
    <x v="611"/>
    <x v="453"/>
    <x v="0"/>
    <x v="1"/>
    <x v="4"/>
    <x v="4"/>
    <x v="4"/>
  </r>
  <r>
    <n v="666"/>
    <s v="York, Barr and Grant"/>
    <s v="Cloned bottom-line success"/>
    <x v="33"/>
    <x v="649"/>
    <x v="658"/>
    <x v="3"/>
    <x v="270"/>
    <x v="658"/>
    <x v="1"/>
    <x v="1"/>
    <x v="612"/>
    <x v="617"/>
    <x v="0"/>
    <x v="1"/>
    <x v="3"/>
    <x v="3"/>
    <x v="3"/>
  </r>
  <r>
    <n v="667"/>
    <s v="Little Ltd"/>
    <s v="Decentralized bandwidth-monitored ability"/>
    <x v="350"/>
    <x v="650"/>
    <x v="659"/>
    <x v="1"/>
    <x v="448"/>
    <x v="659"/>
    <x v="1"/>
    <x v="1"/>
    <x v="613"/>
    <x v="618"/>
    <x v="0"/>
    <x v="0"/>
    <x v="23"/>
    <x v="8"/>
    <x v="23"/>
  </r>
  <r>
    <n v="668"/>
    <s v="Brown and Sons"/>
    <s v="Programmable leadingedge budgetary management"/>
    <x v="356"/>
    <x v="651"/>
    <x v="660"/>
    <x v="0"/>
    <x v="70"/>
    <x v="660"/>
    <x v="1"/>
    <x v="1"/>
    <x v="614"/>
    <x v="619"/>
    <x v="0"/>
    <x v="0"/>
    <x v="3"/>
    <x v="3"/>
    <x v="3"/>
  </r>
  <r>
    <n v="669"/>
    <s v="Payne, Garrett and Thomas"/>
    <s v="Upgradable bi-directional concept"/>
    <x v="357"/>
    <x v="652"/>
    <x v="661"/>
    <x v="1"/>
    <x v="449"/>
    <x v="661"/>
    <x v="6"/>
    <x v="6"/>
    <x v="615"/>
    <x v="620"/>
    <x v="0"/>
    <x v="0"/>
    <x v="3"/>
    <x v="3"/>
    <x v="3"/>
  </r>
  <r>
    <n v="670"/>
    <s v="Robinson Group"/>
    <s v="Re-contextualized homogeneous flexibility"/>
    <x v="358"/>
    <x v="653"/>
    <x v="662"/>
    <x v="1"/>
    <x v="450"/>
    <x v="662"/>
    <x v="1"/>
    <x v="1"/>
    <x v="90"/>
    <x v="621"/>
    <x v="0"/>
    <x v="0"/>
    <x v="7"/>
    <x v="1"/>
    <x v="7"/>
  </r>
  <r>
    <n v="671"/>
    <s v="Robinson-Kelly"/>
    <s v="Monitored bi-directional standardization"/>
    <x v="359"/>
    <x v="654"/>
    <x v="663"/>
    <x v="1"/>
    <x v="451"/>
    <x v="663"/>
    <x v="1"/>
    <x v="1"/>
    <x v="616"/>
    <x v="622"/>
    <x v="0"/>
    <x v="1"/>
    <x v="3"/>
    <x v="3"/>
    <x v="3"/>
  </r>
  <r>
    <n v="672"/>
    <s v="Kelly-Colon"/>
    <s v="Stand-alone grid-enabled leverage"/>
    <x v="360"/>
    <x v="655"/>
    <x v="664"/>
    <x v="0"/>
    <x v="452"/>
    <x v="664"/>
    <x v="2"/>
    <x v="2"/>
    <x v="617"/>
    <x v="623"/>
    <x v="0"/>
    <x v="0"/>
    <x v="3"/>
    <x v="3"/>
    <x v="3"/>
  </r>
  <r>
    <n v="673"/>
    <s v="Turner, Scott and Gentry"/>
    <s v="Assimilated regional groupware"/>
    <x v="36"/>
    <x v="656"/>
    <x v="665"/>
    <x v="0"/>
    <x v="125"/>
    <x v="665"/>
    <x v="6"/>
    <x v="6"/>
    <x v="618"/>
    <x v="624"/>
    <x v="0"/>
    <x v="0"/>
    <x v="7"/>
    <x v="1"/>
    <x v="7"/>
  </r>
  <r>
    <n v="674"/>
    <s v="Sanchez Ltd"/>
    <s v="Up-sized 24hour instruction set"/>
    <x v="361"/>
    <x v="657"/>
    <x v="666"/>
    <x v="3"/>
    <x v="453"/>
    <x v="666"/>
    <x v="1"/>
    <x v="1"/>
    <x v="619"/>
    <x v="625"/>
    <x v="0"/>
    <x v="0"/>
    <x v="14"/>
    <x v="7"/>
    <x v="14"/>
  </r>
  <r>
    <n v="675"/>
    <s v="Giles-Smith"/>
    <s v="Right-sized web-enabled intranet"/>
    <x v="62"/>
    <x v="658"/>
    <x v="667"/>
    <x v="1"/>
    <x v="269"/>
    <x v="667"/>
    <x v="1"/>
    <x v="1"/>
    <x v="620"/>
    <x v="626"/>
    <x v="0"/>
    <x v="0"/>
    <x v="23"/>
    <x v="8"/>
    <x v="23"/>
  </r>
  <r>
    <n v="676"/>
    <s v="Thompson-Moreno"/>
    <s v="Expanded needs-based orchestration"/>
    <x v="362"/>
    <x v="659"/>
    <x v="668"/>
    <x v="1"/>
    <x v="454"/>
    <x v="668"/>
    <x v="1"/>
    <x v="1"/>
    <x v="621"/>
    <x v="627"/>
    <x v="0"/>
    <x v="0"/>
    <x v="14"/>
    <x v="7"/>
    <x v="14"/>
  </r>
  <r>
    <n v="677"/>
    <s v="Murphy-Fox"/>
    <s v="Organic system-worthy orchestration"/>
    <x v="98"/>
    <x v="660"/>
    <x v="669"/>
    <x v="0"/>
    <x v="41"/>
    <x v="669"/>
    <x v="1"/>
    <x v="1"/>
    <x v="622"/>
    <x v="491"/>
    <x v="0"/>
    <x v="0"/>
    <x v="13"/>
    <x v="5"/>
    <x v="13"/>
  </r>
  <r>
    <n v="678"/>
    <s v="Rodriguez-Patterson"/>
    <s v="Inverse static standardization"/>
    <x v="105"/>
    <x v="661"/>
    <x v="670"/>
    <x v="3"/>
    <x v="455"/>
    <x v="670"/>
    <x v="1"/>
    <x v="1"/>
    <x v="35"/>
    <x v="628"/>
    <x v="0"/>
    <x v="0"/>
    <x v="6"/>
    <x v="4"/>
    <x v="6"/>
  </r>
  <r>
    <n v="679"/>
    <s v="Davis Ltd"/>
    <s v="Synchronized motivating solution"/>
    <x v="1"/>
    <x v="662"/>
    <x v="671"/>
    <x v="1"/>
    <x v="456"/>
    <x v="671"/>
    <x v="1"/>
    <x v="1"/>
    <x v="623"/>
    <x v="629"/>
    <x v="0"/>
    <x v="1"/>
    <x v="0"/>
    <x v="0"/>
    <x v="0"/>
  </r>
  <r>
    <n v="680"/>
    <s v="Nelson-Valdez"/>
    <s v="Open-source 4thgeneration open system"/>
    <x v="363"/>
    <x v="663"/>
    <x v="672"/>
    <x v="0"/>
    <x v="457"/>
    <x v="672"/>
    <x v="1"/>
    <x v="1"/>
    <x v="624"/>
    <x v="630"/>
    <x v="0"/>
    <x v="1"/>
    <x v="20"/>
    <x v="6"/>
    <x v="20"/>
  </r>
  <r>
    <n v="681"/>
    <s v="Kelly PLC"/>
    <s v="Decentralized context-sensitive superstructure"/>
    <x v="364"/>
    <x v="664"/>
    <x v="673"/>
    <x v="0"/>
    <x v="458"/>
    <x v="673"/>
    <x v="1"/>
    <x v="1"/>
    <x v="625"/>
    <x v="631"/>
    <x v="0"/>
    <x v="0"/>
    <x v="3"/>
    <x v="3"/>
    <x v="3"/>
  </r>
  <r>
    <n v="682"/>
    <s v="Nguyen and Sons"/>
    <s v="Compatible 5thgeneration concept"/>
    <x v="91"/>
    <x v="665"/>
    <x v="674"/>
    <x v="1"/>
    <x v="459"/>
    <x v="674"/>
    <x v="1"/>
    <x v="1"/>
    <x v="626"/>
    <x v="632"/>
    <x v="0"/>
    <x v="0"/>
    <x v="3"/>
    <x v="3"/>
    <x v="3"/>
  </r>
  <r>
    <n v="683"/>
    <s v="Jones PLC"/>
    <s v="Virtual systemic intranet"/>
    <x v="173"/>
    <x v="666"/>
    <x v="675"/>
    <x v="1"/>
    <x v="98"/>
    <x v="675"/>
    <x v="1"/>
    <x v="1"/>
    <x v="627"/>
    <x v="633"/>
    <x v="0"/>
    <x v="0"/>
    <x v="3"/>
    <x v="3"/>
    <x v="3"/>
  </r>
  <r>
    <n v="684"/>
    <s v="Gilmore LLC"/>
    <s v="Optimized systemic algorithm"/>
    <x v="1"/>
    <x v="667"/>
    <x v="676"/>
    <x v="1"/>
    <x v="460"/>
    <x v="676"/>
    <x v="0"/>
    <x v="0"/>
    <x v="628"/>
    <x v="634"/>
    <x v="0"/>
    <x v="0"/>
    <x v="9"/>
    <x v="5"/>
    <x v="9"/>
  </r>
  <r>
    <n v="685"/>
    <s v="Lee-Cobb"/>
    <s v="Customizable homogeneous firmware"/>
    <x v="365"/>
    <x v="668"/>
    <x v="677"/>
    <x v="0"/>
    <x v="461"/>
    <x v="677"/>
    <x v="0"/>
    <x v="0"/>
    <x v="629"/>
    <x v="415"/>
    <x v="0"/>
    <x v="0"/>
    <x v="3"/>
    <x v="3"/>
    <x v="3"/>
  </r>
  <r>
    <n v="686"/>
    <s v="Jones, Wiley and Robbins"/>
    <s v="Front-line cohesive extranet"/>
    <x v="168"/>
    <x v="669"/>
    <x v="678"/>
    <x v="1"/>
    <x v="38"/>
    <x v="678"/>
    <x v="1"/>
    <x v="1"/>
    <x v="630"/>
    <x v="635"/>
    <x v="0"/>
    <x v="0"/>
    <x v="8"/>
    <x v="2"/>
    <x v="8"/>
  </r>
  <r>
    <n v="687"/>
    <s v="Martin, Gates and Holt"/>
    <s v="Distributed holistic neural-net"/>
    <x v="42"/>
    <x v="670"/>
    <x v="679"/>
    <x v="1"/>
    <x v="462"/>
    <x v="679"/>
    <x v="1"/>
    <x v="1"/>
    <x v="631"/>
    <x v="607"/>
    <x v="0"/>
    <x v="0"/>
    <x v="3"/>
    <x v="3"/>
    <x v="3"/>
  </r>
  <r>
    <n v="688"/>
    <s v="Bowen, Davies and Burns"/>
    <s v="Devolved client-server monitoring"/>
    <x v="49"/>
    <x v="671"/>
    <x v="680"/>
    <x v="1"/>
    <x v="463"/>
    <x v="680"/>
    <x v="1"/>
    <x v="1"/>
    <x v="632"/>
    <x v="636"/>
    <x v="0"/>
    <x v="1"/>
    <x v="19"/>
    <x v="4"/>
    <x v="19"/>
  </r>
  <r>
    <n v="689"/>
    <s v="Nguyen Inc"/>
    <s v="Seamless directional capacity"/>
    <x v="190"/>
    <x v="672"/>
    <x v="681"/>
    <x v="1"/>
    <x v="464"/>
    <x v="681"/>
    <x v="1"/>
    <x v="1"/>
    <x v="633"/>
    <x v="637"/>
    <x v="0"/>
    <x v="0"/>
    <x v="2"/>
    <x v="2"/>
    <x v="2"/>
  </r>
  <r>
    <n v="690"/>
    <s v="Walsh-Watts"/>
    <s v="Polarized actuating implementation"/>
    <x v="136"/>
    <x v="673"/>
    <x v="682"/>
    <x v="1"/>
    <x v="257"/>
    <x v="682"/>
    <x v="1"/>
    <x v="1"/>
    <x v="634"/>
    <x v="638"/>
    <x v="0"/>
    <x v="1"/>
    <x v="4"/>
    <x v="4"/>
    <x v="4"/>
  </r>
  <r>
    <n v="691"/>
    <s v="Ray, Li and Li"/>
    <s v="Front-line disintermediate hub"/>
    <x v="92"/>
    <x v="674"/>
    <x v="683"/>
    <x v="1"/>
    <x v="465"/>
    <x v="683"/>
    <x v="1"/>
    <x v="1"/>
    <x v="635"/>
    <x v="639"/>
    <x v="1"/>
    <x v="1"/>
    <x v="4"/>
    <x v="4"/>
    <x v="4"/>
  </r>
  <r>
    <n v="692"/>
    <s v="Murray Ltd"/>
    <s v="Decentralized 4thgeneration challenge"/>
    <x v="46"/>
    <x v="675"/>
    <x v="684"/>
    <x v="0"/>
    <x v="385"/>
    <x v="684"/>
    <x v="4"/>
    <x v="4"/>
    <x v="636"/>
    <x v="640"/>
    <x v="0"/>
    <x v="0"/>
    <x v="1"/>
    <x v="1"/>
    <x v="1"/>
  </r>
  <r>
    <n v="693"/>
    <s v="Bradford-Silva"/>
    <s v="Reverse-engineered composite hierarchy"/>
    <x v="366"/>
    <x v="676"/>
    <x v="685"/>
    <x v="0"/>
    <x v="466"/>
    <x v="685"/>
    <x v="1"/>
    <x v="1"/>
    <x v="637"/>
    <x v="641"/>
    <x v="0"/>
    <x v="0"/>
    <x v="3"/>
    <x v="3"/>
    <x v="3"/>
  </r>
  <r>
    <n v="694"/>
    <s v="Mora-Bradley"/>
    <s v="Programmable tangible ability"/>
    <x v="14"/>
    <x v="677"/>
    <x v="686"/>
    <x v="0"/>
    <x v="467"/>
    <x v="686"/>
    <x v="1"/>
    <x v="1"/>
    <x v="638"/>
    <x v="642"/>
    <x v="0"/>
    <x v="0"/>
    <x v="3"/>
    <x v="3"/>
    <x v="3"/>
  </r>
  <r>
    <n v="695"/>
    <s v="Cardenas, Thompson and Carey"/>
    <s v="Configurable full-range emulation"/>
    <x v="243"/>
    <x v="678"/>
    <x v="687"/>
    <x v="1"/>
    <x v="468"/>
    <x v="687"/>
    <x v="6"/>
    <x v="6"/>
    <x v="639"/>
    <x v="445"/>
    <x v="1"/>
    <x v="0"/>
    <x v="1"/>
    <x v="1"/>
    <x v="1"/>
  </r>
  <r>
    <n v="696"/>
    <s v="Lopez, Reid and Johnson"/>
    <s v="Total real-time hardware"/>
    <x v="367"/>
    <x v="679"/>
    <x v="688"/>
    <x v="0"/>
    <x v="469"/>
    <x v="688"/>
    <x v="1"/>
    <x v="1"/>
    <x v="640"/>
    <x v="116"/>
    <x v="0"/>
    <x v="1"/>
    <x v="3"/>
    <x v="3"/>
    <x v="3"/>
  </r>
  <r>
    <n v="697"/>
    <s v="Fox-Williams"/>
    <s v="Profound system-worthy functionalities"/>
    <x v="368"/>
    <x v="680"/>
    <x v="689"/>
    <x v="1"/>
    <x v="470"/>
    <x v="689"/>
    <x v="1"/>
    <x v="1"/>
    <x v="641"/>
    <x v="643"/>
    <x v="0"/>
    <x v="0"/>
    <x v="5"/>
    <x v="1"/>
    <x v="5"/>
  </r>
  <r>
    <n v="698"/>
    <s v="Taylor, Wood and Taylor"/>
    <s v="Cloned hybrid focus group"/>
    <x v="369"/>
    <x v="681"/>
    <x v="690"/>
    <x v="1"/>
    <x v="471"/>
    <x v="690"/>
    <x v="0"/>
    <x v="0"/>
    <x v="642"/>
    <x v="644"/>
    <x v="0"/>
    <x v="0"/>
    <x v="8"/>
    <x v="2"/>
    <x v="8"/>
  </r>
  <r>
    <n v="699"/>
    <s v="King Inc"/>
    <s v="Ergonomic dedicated focus group"/>
    <x v="71"/>
    <x v="682"/>
    <x v="691"/>
    <x v="0"/>
    <x v="75"/>
    <x v="691"/>
    <x v="1"/>
    <x v="1"/>
    <x v="230"/>
    <x v="645"/>
    <x v="0"/>
    <x v="0"/>
    <x v="6"/>
    <x v="4"/>
    <x v="6"/>
  </r>
  <r>
    <n v="700"/>
    <s v="Cole, Petty and Cameron"/>
    <s v="Realigned zero administration paradigm"/>
    <x v="0"/>
    <x v="247"/>
    <x v="248"/>
    <x v="0"/>
    <x v="49"/>
    <x v="248"/>
    <x v="1"/>
    <x v="1"/>
    <x v="67"/>
    <x v="646"/>
    <x v="0"/>
    <x v="0"/>
    <x v="8"/>
    <x v="2"/>
    <x v="8"/>
  </r>
  <r>
    <n v="701"/>
    <s v="Mcclain LLC"/>
    <s v="Open-source multi-tasking methodology"/>
    <x v="370"/>
    <x v="683"/>
    <x v="692"/>
    <x v="1"/>
    <x v="472"/>
    <x v="692"/>
    <x v="1"/>
    <x v="1"/>
    <x v="643"/>
    <x v="647"/>
    <x v="1"/>
    <x v="0"/>
    <x v="3"/>
    <x v="3"/>
    <x v="3"/>
  </r>
  <r>
    <n v="702"/>
    <s v="Sims-Gross"/>
    <s v="Object-based attitude-oriented analyzer"/>
    <x v="251"/>
    <x v="684"/>
    <x v="693"/>
    <x v="0"/>
    <x v="100"/>
    <x v="693"/>
    <x v="1"/>
    <x v="1"/>
    <x v="644"/>
    <x v="467"/>
    <x v="0"/>
    <x v="0"/>
    <x v="8"/>
    <x v="2"/>
    <x v="8"/>
  </r>
  <r>
    <n v="703"/>
    <s v="Perez Group"/>
    <s v="Cross-platform tertiary hub"/>
    <x v="371"/>
    <x v="685"/>
    <x v="694"/>
    <x v="1"/>
    <x v="473"/>
    <x v="694"/>
    <x v="1"/>
    <x v="1"/>
    <x v="645"/>
    <x v="648"/>
    <x v="1"/>
    <x v="1"/>
    <x v="18"/>
    <x v="5"/>
    <x v="18"/>
  </r>
  <r>
    <n v="704"/>
    <s v="Haynes-Williams"/>
    <s v="Seamless clear-thinking artificial intelligence"/>
    <x v="251"/>
    <x v="686"/>
    <x v="695"/>
    <x v="1"/>
    <x v="220"/>
    <x v="695"/>
    <x v="1"/>
    <x v="1"/>
    <x v="646"/>
    <x v="649"/>
    <x v="0"/>
    <x v="0"/>
    <x v="10"/>
    <x v="4"/>
    <x v="10"/>
  </r>
  <r>
    <n v="705"/>
    <s v="Ford LLC"/>
    <s v="Centralized tangible success"/>
    <x v="372"/>
    <x v="687"/>
    <x v="696"/>
    <x v="0"/>
    <x v="474"/>
    <x v="696"/>
    <x v="4"/>
    <x v="4"/>
    <x v="626"/>
    <x v="650"/>
    <x v="0"/>
    <x v="0"/>
    <x v="9"/>
    <x v="5"/>
    <x v="9"/>
  </r>
  <r>
    <n v="706"/>
    <s v="Moreno Ltd"/>
    <s v="Customer-focused multimedia methodology"/>
    <x v="2"/>
    <x v="688"/>
    <x v="697"/>
    <x v="1"/>
    <x v="475"/>
    <x v="697"/>
    <x v="2"/>
    <x v="2"/>
    <x v="647"/>
    <x v="651"/>
    <x v="0"/>
    <x v="1"/>
    <x v="2"/>
    <x v="2"/>
    <x v="2"/>
  </r>
  <r>
    <n v="707"/>
    <s v="Moore, Cook and Wright"/>
    <s v="Visionary maximized Local Area Network"/>
    <x v="190"/>
    <x v="689"/>
    <x v="698"/>
    <x v="1"/>
    <x v="170"/>
    <x v="698"/>
    <x v="1"/>
    <x v="1"/>
    <x v="159"/>
    <x v="652"/>
    <x v="0"/>
    <x v="0"/>
    <x v="6"/>
    <x v="4"/>
    <x v="6"/>
  </r>
  <r>
    <n v="708"/>
    <s v="Ortega LLC"/>
    <s v="Secured bifurcated intranet"/>
    <x v="12"/>
    <x v="690"/>
    <x v="699"/>
    <x v="1"/>
    <x v="231"/>
    <x v="699"/>
    <x v="5"/>
    <x v="5"/>
    <x v="648"/>
    <x v="653"/>
    <x v="0"/>
    <x v="0"/>
    <x v="3"/>
    <x v="3"/>
    <x v="3"/>
  </r>
  <r>
    <n v="709"/>
    <s v="Silva, Walker and Martin"/>
    <s v="Grass-roots 4thgeneration product"/>
    <x v="122"/>
    <x v="691"/>
    <x v="700"/>
    <x v="1"/>
    <x v="129"/>
    <x v="700"/>
    <x v="6"/>
    <x v="6"/>
    <x v="267"/>
    <x v="654"/>
    <x v="0"/>
    <x v="0"/>
    <x v="3"/>
    <x v="3"/>
    <x v="3"/>
  </r>
  <r>
    <n v="710"/>
    <s v="Huynh, Gallegos and Mills"/>
    <s v="Reduced next generation info-mediaries"/>
    <x v="333"/>
    <x v="692"/>
    <x v="701"/>
    <x v="1"/>
    <x v="476"/>
    <x v="701"/>
    <x v="1"/>
    <x v="1"/>
    <x v="649"/>
    <x v="655"/>
    <x v="0"/>
    <x v="1"/>
    <x v="3"/>
    <x v="3"/>
    <x v="3"/>
  </r>
  <r>
    <n v="711"/>
    <s v="Anderson LLC"/>
    <s v="Customizable full-range artificial intelligence"/>
    <x v="8"/>
    <x v="693"/>
    <x v="702"/>
    <x v="0"/>
    <x v="443"/>
    <x v="702"/>
    <x v="6"/>
    <x v="6"/>
    <x v="248"/>
    <x v="656"/>
    <x v="1"/>
    <x v="1"/>
    <x v="3"/>
    <x v="3"/>
    <x v="3"/>
  </r>
  <r>
    <n v="712"/>
    <s v="Garza-Bryant"/>
    <s v="Programmable leadingedge contingency"/>
    <x v="126"/>
    <x v="694"/>
    <x v="703"/>
    <x v="1"/>
    <x v="381"/>
    <x v="703"/>
    <x v="1"/>
    <x v="1"/>
    <x v="571"/>
    <x v="657"/>
    <x v="0"/>
    <x v="0"/>
    <x v="3"/>
    <x v="3"/>
    <x v="3"/>
  </r>
  <r>
    <n v="713"/>
    <s v="Mays LLC"/>
    <s v="Multi-layered global groupware"/>
    <x v="350"/>
    <x v="695"/>
    <x v="704"/>
    <x v="1"/>
    <x v="459"/>
    <x v="704"/>
    <x v="1"/>
    <x v="1"/>
    <x v="650"/>
    <x v="89"/>
    <x v="0"/>
    <x v="0"/>
    <x v="15"/>
    <x v="5"/>
    <x v="15"/>
  </r>
  <r>
    <n v="714"/>
    <s v="Evans-Jones"/>
    <s v="Switchable methodical superstructure"/>
    <x v="373"/>
    <x v="696"/>
    <x v="705"/>
    <x v="1"/>
    <x v="477"/>
    <x v="705"/>
    <x v="1"/>
    <x v="1"/>
    <x v="1"/>
    <x v="658"/>
    <x v="0"/>
    <x v="0"/>
    <x v="1"/>
    <x v="1"/>
    <x v="1"/>
  </r>
  <r>
    <n v="715"/>
    <s v="Fischer, Torres and Walker"/>
    <s v="Expanded even-keeled portal"/>
    <x v="374"/>
    <x v="697"/>
    <x v="706"/>
    <x v="0"/>
    <x v="478"/>
    <x v="706"/>
    <x v="1"/>
    <x v="1"/>
    <x v="651"/>
    <x v="438"/>
    <x v="0"/>
    <x v="0"/>
    <x v="20"/>
    <x v="6"/>
    <x v="20"/>
  </r>
  <r>
    <n v="716"/>
    <s v="Tapia, Kramer and Hicks"/>
    <s v="Advanced modular moderator"/>
    <x v="22"/>
    <x v="698"/>
    <x v="707"/>
    <x v="1"/>
    <x v="144"/>
    <x v="707"/>
    <x v="1"/>
    <x v="1"/>
    <x v="652"/>
    <x v="659"/>
    <x v="0"/>
    <x v="1"/>
    <x v="3"/>
    <x v="3"/>
    <x v="3"/>
  </r>
  <r>
    <n v="717"/>
    <s v="Barnes, Wilcox and Riley"/>
    <s v="Reverse-engineered well-modulated ability"/>
    <x v="36"/>
    <x v="699"/>
    <x v="708"/>
    <x v="1"/>
    <x v="479"/>
    <x v="708"/>
    <x v="1"/>
    <x v="1"/>
    <x v="653"/>
    <x v="660"/>
    <x v="0"/>
    <x v="0"/>
    <x v="4"/>
    <x v="4"/>
    <x v="4"/>
  </r>
  <r>
    <n v="718"/>
    <s v="Reyes PLC"/>
    <s v="Expanded optimal pricing structure"/>
    <x v="111"/>
    <x v="700"/>
    <x v="709"/>
    <x v="1"/>
    <x v="480"/>
    <x v="709"/>
    <x v="1"/>
    <x v="1"/>
    <x v="654"/>
    <x v="661"/>
    <x v="0"/>
    <x v="0"/>
    <x v="8"/>
    <x v="2"/>
    <x v="8"/>
  </r>
  <r>
    <n v="719"/>
    <s v="Pace, Simpson and Watkins"/>
    <s v="Down-sized uniform ability"/>
    <x v="350"/>
    <x v="701"/>
    <x v="710"/>
    <x v="1"/>
    <x v="300"/>
    <x v="710"/>
    <x v="1"/>
    <x v="1"/>
    <x v="655"/>
    <x v="662"/>
    <x v="0"/>
    <x v="0"/>
    <x v="13"/>
    <x v="5"/>
    <x v="13"/>
  </r>
  <r>
    <n v="720"/>
    <s v="Valenzuela, Davidson and Castro"/>
    <s v="Multi-layered upward-trending conglomeration"/>
    <x v="251"/>
    <x v="702"/>
    <x v="711"/>
    <x v="3"/>
    <x v="63"/>
    <x v="711"/>
    <x v="3"/>
    <x v="3"/>
    <x v="656"/>
    <x v="236"/>
    <x v="0"/>
    <x v="1"/>
    <x v="3"/>
    <x v="3"/>
    <x v="3"/>
  </r>
  <r>
    <n v="721"/>
    <s v="Dominguez-Owens"/>
    <s v="Open-architected systematic intranet"/>
    <x v="375"/>
    <x v="703"/>
    <x v="712"/>
    <x v="3"/>
    <x v="101"/>
    <x v="712"/>
    <x v="1"/>
    <x v="1"/>
    <x v="657"/>
    <x v="663"/>
    <x v="0"/>
    <x v="0"/>
    <x v="1"/>
    <x v="1"/>
    <x v="1"/>
  </r>
  <r>
    <n v="722"/>
    <s v="Thomas-Simmons"/>
    <s v="Proactive 24hour frame"/>
    <x v="376"/>
    <x v="704"/>
    <x v="713"/>
    <x v="1"/>
    <x v="481"/>
    <x v="713"/>
    <x v="1"/>
    <x v="1"/>
    <x v="265"/>
    <x v="202"/>
    <x v="0"/>
    <x v="0"/>
    <x v="4"/>
    <x v="4"/>
    <x v="4"/>
  </r>
  <r>
    <n v="723"/>
    <s v="Beck-Knight"/>
    <s v="Exclusive fresh-thinking model"/>
    <x v="70"/>
    <x v="705"/>
    <x v="714"/>
    <x v="1"/>
    <x v="358"/>
    <x v="714"/>
    <x v="2"/>
    <x v="2"/>
    <x v="658"/>
    <x v="664"/>
    <x v="0"/>
    <x v="0"/>
    <x v="3"/>
    <x v="3"/>
    <x v="3"/>
  </r>
  <r>
    <n v="724"/>
    <s v="Mccoy Ltd"/>
    <s v="Business-focused encompassing intranet"/>
    <x v="141"/>
    <x v="706"/>
    <x v="715"/>
    <x v="1"/>
    <x v="246"/>
    <x v="715"/>
    <x v="4"/>
    <x v="4"/>
    <x v="659"/>
    <x v="665"/>
    <x v="0"/>
    <x v="1"/>
    <x v="3"/>
    <x v="3"/>
    <x v="3"/>
  </r>
  <r>
    <n v="725"/>
    <s v="Dawson-Tyler"/>
    <s v="Optional 6thgeneration access"/>
    <x v="377"/>
    <x v="707"/>
    <x v="716"/>
    <x v="0"/>
    <x v="482"/>
    <x v="716"/>
    <x v="1"/>
    <x v="1"/>
    <x v="660"/>
    <x v="666"/>
    <x v="0"/>
    <x v="0"/>
    <x v="20"/>
    <x v="6"/>
    <x v="20"/>
  </r>
  <r>
    <n v="726"/>
    <s v="Johns-Thomas"/>
    <s v="Realigned web-enabled functionalities"/>
    <x v="378"/>
    <x v="708"/>
    <x v="717"/>
    <x v="3"/>
    <x v="168"/>
    <x v="717"/>
    <x v="1"/>
    <x v="1"/>
    <x v="661"/>
    <x v="602"/>
    <x v="0"/>
    <x v="1"/>
    <x v="3"/>
    <x v="3"/>
    <x v="3"/>
  </r>
  <r>
    <n v="727"/>
    <s v="Quinn, Cruz and Schmidt"/>
    <s v="Enterprise-wide multimedia software"/>
    <x v="200"/>
    <x v="709"/>
    <x v="718"/>
    <x v="1"/>
    <x v="483"/>
    <x v="718"/>
    <x v="1"/>
    <x v="1"/>
    <x v="4"/>
    <x v="667"/>
    <x v="0"/>
    <x v="0"/>
    <x v="2"/>
    <x v="2"/>
    <x v="2"/>
  </r>
  <r>
    <n v="728"/>
    <s v="Stewart Inc"/>
    <s v="Versatile mission-critical knowledgebase"/>
    <x v="3"/>
    <x v="710"/>
    <x v="719"/>
    <x v="0"/>
    <x v="234"/>
    <x v="719"/>
    <x v="1"/>
    <x v="1"/>
    <x v="662"/>
    <x v="668"/>
    <x v="0"/>
    <x v="0"/>
    <x v="3"/>
    <x v="3"/>
    <x v="3"/>
  </r>
  <r>
    <n v="729"/>
    <s v="Moore Group"/>
    <s v="Multi-lateral object-oriented open system"/>
    <x v="36"/>
    <x v="711"/>
    <x v="720"/>
    <x v="1"/>
    <x v="393"/>
    <x v="720"/>
    <x v="1"/>
    <x v="1"/>
    <x v="663"/>
    <x v="669"/>
    <x v="0"/>
    <x v="0"/>
    <x v="6"/>
    <x v="4"/>
    <x v="6"/>
  </r>
  <r>
    <n v="730"/>
    <s v="Carson PLC"/>
    <s v="Visionary system-worthy attitude"/>
    <x v="379"/>
    <x v="712"/>
    <x v="721"/>
    <x v="1"/>
    <x v="130"/>
    <x v="721"/>
    <x v="0"/>
    <x v="0"/>
    <x v="664"/>
    <x v="670"/>
    <x v="0"/>
    <x v="0"/>
    <x v="8"/>
    <x v="2"/>
    <x v="8"/>
  </r>
  <r>
    <n v="731"/>
    <s v="Cruz, Hall and Mason"/>
    <s v="Synergized content-based hierarchy"/>
    <x v="48"/>
    <x v="713"/>
    <x v="722"/>
    <x v="3"/>
    <x v="319"/>
    <x v="722"/>
    <x v="1"/>
    <x v="1"/>
    <x v="665"/>
    <x v="601"/>
    <x v="0"/>
    <x v="0"/>
    <x v="2"/>
    <x v="2"/>
    <x v="2"/>
  </r>
  <r>
    <n v="732"/>
    <s v="Glass, Baker and Jones"/>
    <s v="Business-focused 24hour access"/>
    <x v="380"/>
    <x v="714"/>
    <x v="723"/>
    <x v="0"/>
    <x v="484"/>
    <x v="723"/>
    <x v="1"/>
    <x v="1"/>
    <x v="666"/>
    <x v="671"/>
    <x v="0"/>
    <x v="1"/>
    <x v="1"/>
    <x v="1"/>
    <x v="1"/>
  </r>
  <r>
    <n v="733"/>
    <s v="Marquez-Kerr"/>
    <s v="Automated hybrid orchestration"/>
    <x v="144"/>
    <x v="715"/>
    <x v="724"/>
    <x v="1"/>
    <x v="485"/>
    <x v="724"/>
    <x v="1"/>
    <x v="1"/>
    <x v="43"/>
    <x v="672"/>
    <x v="0"/>
    <x v="0"/>
    <x v="16"/>
    <x v="1"/>
    <x v="16"/>
  </r>
  <r>
    <n v="734"/>
    <s v="Stone PLC"/>
    <s v="Exclusive 5thgeneration leverage"/>
    <x v="3"/>
    <x v="716"/>
    <x v="725"/>
    <x v="1"/>
    <x v="486"/>
    <x v="725"/>
    <x v="1"/>
    <x v="1"/>
    <x v="667"/>
    <x v="673"/>
    <x v="0"/>
    <x v="1"/>
    <x v="3"/>
    <x v="3"/>
    <x v="3"/>
  </r>
  <r>
    <n v="735"/>
    <s v="Caldwell PLC"/>
    <s v="Grass-roots zero administration alliance"/>
    <x v="211"/>
    <x v="717"/>
    <x v="726"/>
    <x v="1"/>
    <x v="487"/>
    <x v="726"/>
    <x v="1"/>
    <x v="1"/>
    <x v="668"/>
    <x v="674"/>
    <x v="0"/>
    <x v="0"/>
    <x v="14"/>
    <x v="7"/>
    <x v="14"/>
  </r>
  <r>
    <n v="736"/>
    <s v="Silva-Hawkins"/>
    <s v="Proactive heuristic orchestration"/>
    <x v="106"/>
    <x v="718"/>
    <x v="727"/>
    <x v="3"/>
    <x v="226"/>
    <x v="727"/>
    <x v="1"/>
    <x v="1"/>
    <x v="669"/>
    <x v="675"/>
    <x v="0"/>
    <x v="0"/>
    <x v="9"/>
    <x v="5"/>
    <x v="9"/>
  </r>
  <r>
    <n v="737"/>
    <s v="Gardner Inc"/>
    <s v="Function-based systematic Graphical User Interface"/>
    <x v="41"/>
    <x v="719"/>
    <x v="728"/>
    <x v="1"/>
    <x v="80"/>
    <x v="728"/>
    <x v="1"/>
    <x v="1"/>
    <x v="670"/>
    <x v="676"/>
    <x v="0"/>
    <x v="0"/>
    <x v="7"/>
    <x v="1"/>
    <x v="7"/>
  </r>
  <r>
    <n v="738"/>
    <s v="Garcia Group"/>
    <s v="Extended zero administration software"/>
    <x v="381"/>
    <x v="720"/>
    <x v="729"/>
    <x v="0"/>
    <x v="27"/>
    <x v="729"/>
    <x v="1"/>
    <x v="1"/>
    <x v="671"/>
    <x v="677"/>
    <x v="0"/>
    <x v="1"/>
    <x v="3"/>
    <x v="3"/>
    <x v="3"/>
  </r>
  <r>
    <n v="739"/>
    <s v="Meyer-Avila"/>
    <s v="Multi-tiered discrete support"/>
    <x v="83"/>
    <x v="721"/>
    <x v="730"/>
    <x v="0"/>
    <x v="271"/>
    <x v="730"/>
    <x v="1"/>
    <x v="1"/>
    <x v="672"/>
    <x v="678"/>
    <x v="0"/>
    <x v="0"/>
    <x v="7"/>
    <x v="1"/>
    <x v="7"/>
  </r>
  <r>
    <n v="740"/>
    <s v="Nelson, Smith and Graham"/>
    <s v="Phased system-worthy conglomeration"/>
    <x v="98"/>
    <x v="722"/>
    <x v="731"/>
    <x v="0"/>
    <x v="36"/>
    <x v="731"/>
    <x v="1"/>
    <x v="1"/>
    <x v="673"/>
    <x v="679"/>
    <x v="0"/>
    <x v="0"/>
    <x v="3"/>
    <x v="3"/>
    <x v="3"/>
  </r>
  <r>
    <n v="741"/>
    <s v="Garcia Ltd"/>
    <s v="Balanced mobile alliance"/>
    <x v="272"/>
    <x v="723"/>
    <x v="732"/>
    <x v="1"/>
    <x v="406"/>
    <x v="732"/>
    <x v="1"/>
    <x v="1"/>
    <x v="674"/>
    <x v="680"/>
    <x v="0"/>
    <x v="0"/>
    <x v="3"/>
    <x v="3"/>
    <x v="3"/>
  </r>
  <r>
    <n v="742"/>
    <s v="West-Stevens"/>
    <s v="Reactive solution-oriented groupware"/>
    <x v="272"/>
    <x v="724"/>
    <x v="733"/>
    <x v="1"/>
    <x v="393"/>
    <x v="733"/>
    <x v="1"/>
    <x v="1"/>
    <x v="675"/>
    <x v="681"/>
    <x v="0"/>
    <x v="0"/>
    <x v="5"/>
    <x v="1"/>
    <x v="5"/>
  </r>
  <r>
    <n v="743"/>
    <s v="Clark-Conrad"/>
    <s v="Exclusive bandwidth-monitored orchestration"/>
    <x v="61"/>
    <x v="725"/>
    <x v="734"/>
    <x v="0"/>
    <x v="68"/>
    <x v="734"/>
    <x v="1"/>
    <x v="1"/>
    <x v="676"/>
    <x v="682"/>
    <x v="0"/>
    <x v="1"/>
    <x v="3"/>
    <x v="3"/>
    <x v="3"/>
  </r>
  <r>
    <n v="744"/>
    <s v="Fitzgerald Group"/>
    <s v="Intuitive exuding initiative"/>
    <x v="22"/>
    <x v="726"/>
    <x v="735"/>
    <x v="1"/>
    <x v="382"/>
    <x v="735"/>
    <x v="1"/>
    <x v="1"/>
    <x v="342"/>
    <x v="683"/>
    <x v="0"/>
    <x v="1"/>
    <x v="3"/>
    <x v="3"/>
    <x v="3"/>
  </r>
  <r>
    <n v="745"/>
    <s v="Hill, Mccann and Moore"/>
    <s v="Streamlined needs-based knowledge user"/>
    <x v="350"/>
    <x v="727"/>
    <x v="736"/>
    <x v="0"/>
    <x v="298"/>
    <x v="736"/>
    <x v="1"/>
    <x v="1"/>
    <x v="677"/>
    <x v="684"/>
    <x v="0"/>
    <x v="0"/>
    <x v="8"/>
    <x v="2"/>
    <x v="8"/>
  </r>
  <r>
    <n v="746"/>
    <s v="Edwards LLC"/>
    <s v="Automated system-worthy structure"/>
    <x v="382"/>
    <x v="728"/>
    <x v="737"/>
    <x v="1"/>
    <x v="488"/>
    <x v="112"/>
    <x v="1"/>
    <x v="1"/>
    <x v="678"/>
    <x v="685"/>
    <x v="0"/>
    <x v="0"/>
    <x v="2"/>
    <x v="2"/>
    <x v="2"/>
  </r>
  <r>
    <n v="747"/>
    <s v="Greer and Sons"/>
    <s v="Secured clear-thinking intranet"/>
    <x v="70"/>
    <x v="729"/>
    <x v="738"/>
    <x v="1"/>
    <x v="489"/>
    <x v="737"/>
    <x v="1"/>
    <x v="1"/>
    <x v="679"/>
    <x v="488"/>
    <x v="0"/>
    <x v="0"/>
    <x v="3"/>
    <x v="3"/>
    <x v="3"/>
  </r>
  <r>
    <n v="748"/>
    <s v="Martinez PLC"/>
    <s v="Cloned actuating architecture"/>
    <x v="383"/>
    <x v="730"/>
    <x v="739"/>
    <x v="3"/>
    <x v="490"/>
    <x v="738"/>
    <x v="1"/>
    <x v="1"/>
    <x v="680"/>
    <x v="686"/>
    <x v="0"/>
    <x v="1"/>
    <x v="10"/>
    <x v="4"/>
    <x v="10"/>
  </r>
  <r>
    <n v="749"/>
    <s v="Hunter-Logan"/>
    <s v="Down-sized needs-based task-force"/>
    <x v="133"/>
    <x v="731"/>
    <x v="740"/>
    <x v="1"/>
    <x v="491"/>
    <x v="739"/>
    <x v="6"/>
    <x v="6"/>
    <x v="681"/>
    <x v="687"/>
    <x v="0"/>
    <x v="1"/>
    <x v="8"/>
    <x v="2"/>
    <x v="8"/>
  </r>
  <r>
    <n v="750"/>
    <s v="Ramos and Sons"/>
    <s v="Extended responsive Internet solution"/>
    <x v="0"/>
    <x v="99"/>
    <x v="100"/>
    <x v="0"/>
    <x v="49"/>
    <x v="100"/>
    <x v="4"/>
    <x v="4"/>
    <x v="682"/>
    <x v="688"/>
    <x v="0"/>
    <x v="0"/>
    <x v="5"/>
    <x v="1"/>
    <x v="5"/>
  </r>
  <r>
    <n v="751"/>
    <s v="Lane-Barber"/>
    <s v="Universal value-added moderator"/>
    <x v="136"/>
    <x v="732"/>
    <x v="741"/>
    <x v="1"/>
    <x v="492"/>
    <x v="740"/>
    <x v="1"/>
    <x v="1"/>
    <x v="683"/>
    <x v="689"/>
    <x v="1"/>
    <x v="1"/>
    <x v="9"/>
    <x v="5"/>
    <x v="9"/>
  </r>
  <r>
    <n v="752"/>
    <s v="Lowery Group"/>
    <s v="Sharable motivating emulation"/>
    <x v="306"/>
    <x v="733"/>
    <x v="742"/>
    <x v="3"/>
    <x v="493"/>
    <x v="741"/>
    <x v="1"/>
    <x v="1"/>
    <x v="684"/>
    <x v="690"/>
    <x v="0"/>
    <x v="1"/>
    <x v="3"/>
    <x v="3"/>
    <x v="3"/>
  </r>
  <r>
    <n v="753"/>
    <s v="Guerrero-Griffin"/>
    <s v="Networked web-enabled product"/>
    <x v="53"/>
    <x v="734"/>
    <x v="743"/>
    <x v="1"/>
    <x v="231"/>
    <x v="742"/>
    <x v="1"/>
    <x v="1"/>
    <x v="674"/>
    <x v="691"/>
    <x v="0"/>
    <x v="0"/>
    <x v="14"/>
    <x v="7"/>
    <x v="14"/>
  </r>
  <r>
    <n v="754"/>
    <s v="Perez, Reed and Lee"/>
    <s v="Advanced dedicated encoding"/>
    <x v="384"/>
    <x v="735"/>
    <x v="744"/>
    <x v="1"/>
    <x v="494"/>
    <x v="743"/>
    <x v="1"/>
    <x v="1"/>
    <x v="685"/>
    <x v="424"/>
    <x v="0"/>
    <x v="0"/>
    <x v="3"/>
    <x v="3"/>
    <x v="3"/>
  </r>
  <r>
    <n v="755"/>
    <s v="Chen, Pollard and Clarke"/>
    <s v="Stand-alone multi-state project"/>
    <x v="6"/>
    <x v="562"/>
    <x v="745"/>
    <x v="1"/>
    <x v="495"/>
    <x v="744"/>
    <x v="3"/>
    <x v="3"/>
    <x v="605"/>
    <x v="231"/>
    <x v="0"/>
    <x v="1"/>
    <x v="3"/>
    <x v="3"/>
    <x v="3"/>
  </r>
  <r>
    <n v="756"/>
    <s v="Serrano, Gallagher and Griffith"/>
    <s v="Customizable bi-directional monitoring"/>
    <x v="81"/>
    <x v="736"/>
    <x v="746"/>
    <x v="1"/>
    <x v="496"/>
    <x v="745"/>
    <x v="1"/>
    <x v="1"/>
    <x v="686"/>
    <x v="692"/>
    <x v="0"/>
    <x v="0"/>
    <x v="3"/>
    <x v="3"/>
    <x v="3"/>
  </r>
  <r>
    <n v="757"/>
    <s v="Callahan-Gilbert"/>
    <s v="Profit-focused motivating function"/>
    <x v="1"/>
    <x v="737"/>
    <x v="747"/>
    <x v="1"/>
    <x v="493"/>
    <x v="746"/>
    <x v="1"/>
    <x v="1"/>
    <x v="687"/>
    <x v="693"/>
    <x v="0"/>
    <x v="0"/>
    <x v="6"/>
    <x v="4"/>
    <x v="6"/>
  </r>
  <r>
    <n v="758"/>
    <s v="Logan-Miranda"/>
    <s v="Proactive systemic firmware"/>
    <x v="241"/>
    <x v="738"/>
    <x v="748"/>
    <x v="1"/>
    <x v="497"/>
    <x v="747"/>
    <x v="0"/>
    <x v="0"/>
    <x v="688"/>
    <x v="694"/>
    <x v="0"/>
    <x v="0"/>
    <x v="1"/>
    <x v="1"/>
    <x v="1"/>
  </r>
  <r>
    <n v="759"/>
    <s v="Rodriguez PLC"/>
    <s v="Grass-roots upward-trending installation"/>
    <x v="385"/>
    <x v="739"/>
    <x v="749"/>
    <x v="0"/>
    <x v="498"/>
    <x v="748"/>
    <x v="1"/>
    <x v="1"/>
    <x v="689"/>
    <x v="236"/>
    <x v="0"/>
    <x v="0"/>
    <x v="5"/>
    <x v="1"/>
    <x v="5"/>
  </r>
  <r>
    <n v="760"/>
    <s v="Smith-Kennedy"/>
    <s v="Virtual heuristic hub"/>
    <x v="386"/>
    <x v="740"/>
    <x v="750"/>
    <x v="0"/>
    <x v="155"/>
    <x v="749"/>
    <x v="6"/>
    <x v="6"/>
    <x v="690"/>
    <x v="695"/>
    <x v="0"/>
    <x v="1"/>
    <x v="11"/>
    <x v="6"/>
    <x v="11"/>
  </r>
  <r>
    <n v="761"/>
    <s v="Mitchell-Lee"/>
    <s v="Customizable leadingedge model"/>
    <x v="196"/>
    <x v="741"/>
    <x v="751"/>
    <x v="1"/>
    <x v="499"/>
    <x v="750"/>
    <x v="1"/>
    <x v="1"/>
    <x v="691"/>
    <x v="696"/>
    <x v="0"/>
    <x v="0"/>
    <x v="1"/>
    <x v="1"/>
    <x v="1"/>
  </r>
  <r>
    <n v="762"/>
    <s v="Davis Ltd"/>
    <s v="Upgradable uniform service-desk"/>
    <x v="26"/>
    <x v="742"/>
    <x v="752"/>
    <x v="1"/>
    <x v="16"/>
    <x v="751"/>
    <x v="2"/>
    <x v="2"/>
    <x v="692"/>
    <x v="697"/>
    <x v="0"/>
    <x v="0"/>
    <x v="17"/>
    <x v="1"/>
    <x v="17"/>
  </r>
  <r>
    <n v="763"/>
    <s v="Rowland PLC"/>
    <s v="Inverse client-driven product"/>
    <x v="36"/>
    <x v="207"/>
    <x v="753"/>
    <x v="1"/>
    <x v="500"/>
    <x v="752"/>
    <x v="1"/>
    <x v="1"/>
    <x v="693"/>
    <x v="698"/>
    <x v="0"/>
    <x v="1"/>
    <x v="3"/>
    <x v="3"/>
    <x v="3"/>
  </r>
  <r>
    <n v="764"/>
    <s v="Shaffer-Mason"/>
    <s v="Managed bandwidth-monitored system engine"/>
    <x v="65"/>
    <x v="743"/>
    <x v="754"/>
    <x v="1"/>
    <x v="496"/>
    <x v="753"/>
    <x v="1"/>
    <x v="1"/>
    <x v="694"/>
    <x v="699"/>
    <x v="0"/>
    <x v="0"/>
    <x v="1"/>
    <x v="1"/>
    <x v="1"/>
  </r>
  <r>
    <n v="765"/>
    <s v="Matthews LLC"/>
    <s v="Advanced transitional help-desk"/>
    <x v="61"/>
    <x v="744"/>
    <x v="755"/>
    <x v="1"/>
    <x v="40"/>
    <x v="754"/>
    <x v="1"/>
    <x v="1"/>
    <x v="695"/>
    <x v="489"/>
    <x v="1"/>
    <x v="1"/>
    <x v="7"/>
    <x v="1"/>
    <x v="7"/>
  </r>
  <r>
    <n v="766"/>
    <s v="Montgomery-Castro"/>
    <s v="De-engineered disintermediate encryption"/>
    <x v="316"/>
    <x v="49"/>
    <x v="756"/>
    <x v="0"/>
    <x v="501"/>
    <x v="755"/>
    <x v="2"/>
    <x v="2"/>
    <x v="123"/>
    <x v="512"/>
    <x v="0"/>
    <x v="0"/>
    <x v="22"/>
    <x v="4"/>
    <x v="22"/>
  </r>
  <r>
    <n v="767"/>
    <s v="Hale, Pearson and Jenkins"/>
    <s v="Upgradable attitude-oriented project"/>
    <x v="387"/>
    <x v="745"/>
    <x v="757"/>
    <x v="0"/>
    <x v="502"/>
    <x v="756"/>
    <x v="1"/>
    <x v="1"/>
    <x v="696"/>
    <x v="700"/>
    <x v="0"/>
    <x v="0"/>
    <x v="18"/>
    <x v="5"/>
    <x v="18"/>
  </r>
  <r>
    <n v="768"/>
    <s v="Ramirez-Calderon"/>
    <s v="Fundamental zero tolerance alliance"/>
    <x v="73"/>
    <x v="746"/>
    <x v="758"/>
    <x v="1"/>
    <x v="503"/>
    <x v="757"/>
    <x v="1"/>
    <x v="1"/>
    <x v="626"/>
    <x v="701"/>
    <x v="0"/>
    <x v="0"/>
    <x v="3"/>
    <x v="3"/>
    <x v="3"/>
  </r>
  <r>
    <n v="769"/>
    <s v="Johnson-Morales"/>
    <s v="Devolved 24hour forecast"/>
    <x v="388"/>
    <x v="747"/>
    <x v="759"/>
    <x v="0"/>
    <x v="504"/>
    <x v="758"/>
    <x v="1"/>
    <x v="1"/>
    <x v="697"/>
    <x v="340"/>
    <x v="0"/>
    <x v="0"/>
    <x v="11"/>
    <x v="6"/>
    <x v="11"/>
  </r>
  <r>
    <n v="770"/>
    <s v="Mathis-Rodriguez"/>
    <s v="User-centric attitude-oriented intranet"/>
    <x v="333"/>
    <x v="748"/>
    <x v="760"/>
    <x v="1"/>
    <x v="505"/>
    <x v="759"/>
    <x v="6"/>
    <x v="6"/>
    <x v="698"/>
    <x v="702"/>
    <x v="0"/>
    <x v="1"/>
    <x v="3"/>
    <x v="3"/>
    <x v="3"/>
  </r>
  <r>
    <n v="771"/>
    <s v="Smith, Mack and Williams"/>
    <s v="Self-enabling 5thgeneration paradigm"/>
    <x v="36"/>
    <x v="749"/>
    <x v="761"/>
    <x v="3"/>
    <x v="150"/>
    <x v="760"/>
    <x v="1"/>
    <x v="1"/>
    <x v="699"/>
    <x v="703"/>
    <x v="0"/>
    <x v="0"/>
    <x v="3"/>
    <x v="3"/>
    <x v="3"/>
  </r>
  <r>
    <n v="772"/>
    <s v="Johnson-Pace"/>
    <s v="Persistent 3rdgeneration moratorium"/>
    <x v="389"/>
    <x v="750"/>
    <x v="762"/>
    <x v="1"/>
    <x v="506"/>
    <x v="761"/>
    <x v="1"/>
    <x v="1"/>
    <x v="700"/>
    <x v="704"/>
    <x v="0"/>
    <x v="0"/>
    <x v="7"/>
    <x v="1"/>
    <x v="7"/>
  </r>
  <r>
    <n v="773"/>
    <s v="Meza, Kirby and Patel"/>
    <s v="Cross-platform empowering project"/>
    <x v="390"/>
    <x v="751"/>
    <x v="763"/>
    <x v="1"/>
    <x v="507"/>
    <x v="762"/>
    <x v="1"/>
    <x v="1"/>
    <x v="701"/>
    <x v="705"/>
    <x v="0"/>
    <x v="0"/>
    <x v="3"/>
    <x v="3"/>
    <x v="3"/>
  </r>
  <r>
    <n v="774"/>
    <s v="Gonzalez-Snow"/>
    <s v="Polarized user-facing interface"/>
    <x v="92"/>
    <x v="752"/>
    <x v="764"/>
    <x v="1"/>
    <x v="373"/>
    <x v="763"/>
    <x v="6"/>
    <x v="6"/>
    <x v="702"/>
    <x v="706"/>
    <x v="0"/>
    <x v="0"/>
    <x v="2"/>
    <x v="2"/>
    <x v="2"/>
  </r>
  <r>
    <n v="775"/>
    <s v="Murphy LLC"/>
    <s v="Customer-focused non-volatile framework"/>
    <x v="151"/>
    <x v="197"/>
    <x v="765"/>
    <x v="0"/>
    <x v="234"/>
    <x v="764"/>
    <x v="1"/>
    <x v="1"/>
    <x v="703"/>
    <x v="707"/>
    <x v="0"/>
    <x v="0"/>
    <x v="1"/>
    <x v="1"/>
    <x v="1"/>
  </r>
  <r>
    <n v="776"/>
    <s v="Taylor-Rowe"/>
    <s v="Synchronized multimedia frame"/>
    <x v="391"/>
    <x v="753"/>
    <x v="766"/>
    <x v="0"/>
    <x v="508"/>
    <x v="765"/>
    <x v="1"/>
    <x v="1"/>
    <x v="704"/>
    <x v="708"/>
    <x v="0"/>
    <x v="0"/>
    <x v="3"/>
    <x v="3"/>
    <x v="3"/>
  </r>
  <r>
    <n v="777"/>
    <s v="Henderson Ltd"/>
    <s v="Open-architected stable algorithm"/>
    <x v="202"/>
    <x v="754"/>
    <x v="767"/>
    <x v="0"/>
    <x v="103"/>
    <x v="766"/>
    <x v="1"/>
    <x v="1"/>
    <x v="431"/>
    <x v="709"/>
    <x v="0"/>
    <x v="0"/>
    <x v="3"/>
    <x v="3"/>
    <x v="3"/>
  </r>
  <r>
    <n v="778"/>
    <s v="Moss-Guzman"/>
    <s v="Cross-platform optimizing website"/>
    <x v="81"/>
    <x v="755"/>
    <x v="768"/>
    <x v="1"/>
    <x v="5"/>
    <x v="767"/>
    <x v="5"/>
    <x v="5"/>
    <x v="705"/>
    <x v="710"/>
    <x v="0"/>
    <x v="0"/>
    <x v="10"/>
    <x v="4"/>
    <x v="10"/>
  </r>
  <r>
    <n v="779"/>
    <s v="Webb Group"/>
    <s v="Public-key actuating projection"/>
    <x v="392"/>
    <x v="756"/>
    <x v="769"/>
    <x v="0"/>
    <x v="509"/>
    <x v="768"/>
    <x v="1"/>
    <x v="1"/>
    <x v="706"/>
    <x v="711"/>
    <x v="0"/>
    <x v="1"/>
    <x v="3"/>
    <x v="3"/>
    <x v="3"/>
  </r>
  <r>
    <n v="780"/>
    <s v="Brooks-Rodriguez"/>
    <s v="Implemented intangible instruction set"/>
    <x v="135"/>
    <x v="757"/>
    <x v="770"/>
    <x v="1"/>
    <x v="55"/>
    <x v="769"/>
    <x v="1"/>
    <x v="1"/>
    <x v="707"/>
    <x v="712"/>
    <x v="0"/>
    <x v="1"/>
    <x v="6"/>
    <x v="4"/>
    <x v="6"/>
  </r>
  <r>
    <n v="781"/>
    <s v="Thomas Ltd"/>
    <s v="Cross-group interactive architecture"/>
    <x v="251"/>
    <x v="758"/>
    <x v="771"/>
    <x v="3"/>
    <x v="75"/>
    <x v="770"/>
    <x v="5"/>
    <x v="5"/>
    <x v="708"/>
    <x v="70"/>
    <x v="0"/>
    <x v="0"/>
    <x v="3"/>
    <x v="3"/>
    <x v="3"/>
  </r>
  <r>
    <n v="782"/>
    <s v="Williams and Sons"/>
    <s v="Centralized asymmetric framework"/>
    <x v="135"/>
    <x v="759"/>
    <x v="772"/>
    <x v="1"/>
    <x v="510"/>
    <x v="771"/>
    <x v="1"/>
    <x v="1"/>
    <x v="709"/>
    <x v="713"/>
    <x v="0"/>
    <x v="1"/>
    <x v="10"/>
    <x v="4"/>
    <x v="10"/>
  </r>
  <r>
    <n v="783"/>
    <s v="Vega, Chan and Carney"/>
    <s v="Down-sized systematic utilization"/>
    <x v="71"/>
    <x v="760"/>
    <x v="773"/>
    <x v="1"/>
    <x v="188"/>
    <x v="772"/>
    <x v="1"/>
    <x v="1"/>
    <x v="710"/>
    <x v="714"/>
    <x v="0"/>
    <x v="0"/>
    <x v="1"/>
    <x v="1"/>
    <x v="1"/>
  </r>
  <r>
    <n v="784"/>
    <s v="Byrd Group"/>
    <s v="Profound fault-tolerant model"/>
    <x v="393"/>
    <x v="761"/>
    <x v="774"/>
    <x v="1"/>
    <x v="511"/>
    <x v="773"/>
    <x v="1"/>
    <x v="1"/>
    <x v="711"/>
    <x v="715"/>
    <x v="0"/>
    <x v="0"/>
    <x v="2"/>
    <x v="2"/>
    <x v="2"/>
  </r>
  <r>
    <n v="785"/>
    <s v="Peterson, Fletcher and Sanchez"/>
    <s v="Multi-channeled bi-directional moratorium"/>
    <x v="313"/>
    <x v="762"/>
    <x v="775"/>
    <x v="1"/>
    <x v="78"/>
    <x v="774"/>
    <x v="2"/>
    <x v="2"/>
    <x v="157"/>
    <x v="716"/>
    <x v="0"/>
    <x v="1"/>
    <x v="10"/>
    <x v="4"/>
    <x v="10"/>
  </r>
  <r>
    <n v="786"/>
    <s v="Smith-Brown"/>
    <s v="Object-based content-based ability"/>
    <x v="42"/>
    <x v="763"/>
    <x v="776"/>
    <x v="1"/>
    <x v="512"/>
    <x v="775"/>
    <x v="6"/>
    <x v="6"/>
    <x v="630"/>
    <x v="717"/>
    <x v="0"/>
    <x v="1"/>
    <x v="17"/>
    <x v="1"/>
    <x v="17"/>
  </r>
  <r>
    <n v="787"/>
    <s v="Vance-Glover"/>
    <s v="Progressive coherent secured line"/>
    <x v="394"/>
    <x v="764"/>
    <x v="777"/>
    <x v="0"/>
    <x v="513"/>
    <x v="776"/>
    <x v="0"/>
    <x v="0"/>
    <x v="712"/>
    <x v="718"/>
    <x v="0"/>
    <x v="0"/>
    <x v="1"/>
    <x v="1"/>
    <x v="1"/>
  </r>
  <r>
    <n v="788"/>
    <s v="Joyce PLC"/>
    <s v="Synchronized directional capability"/>
    <x v="136"/>
    <x v="765"/>
    <x v="778"/>
    <x v="2"/>
    <x v="249"/>
    <x v="777"/>
    <x v="1"/>
    <x v="1"/>
    <x v="93"/>
    <x v="719"/>
    <x v="0"/>
    <x v="0"/>
    <x v="10"/>
    <x v="4"/>
    <x v="10"/>
  </r>
  <r>
    <n v="789"/>
    <s v="Kennedy-Miller"/>
    <s v="Cross-platform composite migration"/>
    <x v="25"/>
    <x v="766"/>
    <x v="779"/>
    <x v="0"/>
    <x v="430"/>
    <x v="778"/>
    <x v="1"/>
    <x v="1"/>
    <x v="713"/>
    <x v="115"/>
    <x v="0"/>
    <x v="0"/>
    <x v="3"/>
    <x v="3"/>
    <x v="3"/>
  </r>
  <r>
    <n v="790"/>
    <s v="White-Obrien"/>
    <s v="Operative local pricing structure"/>
    <x v="395"/>
    <x v="767"/>
    <x v="780"/>
    <x v="3"/>
    <x v="260"/>
    <x v="779"/>
    <x v="1"/>
    <x v="1"/>
    <x v="714"/>
    <x v="720"/>
    <x v="0"/>
    <x v="0"/>
    <x v="3"/>
    <x v="3"/>
    <x v="3"/>
  </r>
  <r>
    <n v="791"/>
    <s v="Stafford, Hess and Raymond"/>
    <s v="Optional web-enabled extranet"/>
    <x v="118"/>
    <x v="768"/>
    <x v="781"/>
    <x v="0"/>
    <x v="514"/>
    <x v="702"/>
    <x v="1"/>
    <x v="1"/>
    <x v="715"/>
    <x v="721"/>
    <x v="0"/>
    <x v="0"/>
    <x v="0"/>
    <x v="0"/>
    <x v="0"/>
  </r>
  <r>
    <n v="792"/>
    <s v="Jordan, Schneider and Hall"/>
    <s v="Reduced 6thgeneration intranet"/>
    <x v="22"/>
    <x v="769"/>
    <x v="782"/>
    <x v="0"/>
    <x v="243"/>
    <x v="780"/>
    <x v="1"/>
    <x v="1"/>
    <x v="716"/>
    <x v="722"/>
    <x v="0"/>
    <x v="1"/>
    <x v="3"/>
    <x v="3"/>
    <x v="3"/>
  </r>
  <r>
    <n v="793"/>
    <s v="Rodriguez, Cox and Rodriguez"/>
    <s v="Networked disintermediate leverage"/>
    <x v="65"/>
    <x v="770"/>
    <x v="783"/>
    <x v="1"/>
    <x v="483"/>
    <x v="781"/>
    <x v="5"/>
    <x v="5"/>
    <x v="448"/>
    <x v="451"/>
    <x v="0"/>
    <x v="0"/>
    <x v="9"/>
    <x v="5"/>
    <x v="9"/>
  </r>
  <r>
    <n v="794"/>
    <s v="Welch Inc"/>
    <s v="Optional optimal website"/>
    <x v="47"/>
    <x v="771"/>
    <x v="784"/>
    <x v="1"/>
    <x v="460"/>
    <x v="782"/>
    <x v="1"/>
    <x v="1"/>
    <x v="717"/>
    <x v="642"/>
    <x v="0"/>
    <x v="0"/>
    <x v="1"/>
    <x v="1"/>
    <x v="1"/>
  </r>
  <r>
    <n v="795"/>
    <s v="Vasquez Inc"/>
    <s v="Stand-alone asynchronous functionalities"/>
    <x v="143"/>
    <x v="772"/>
    <x v="785"/>
    <x v="0"/>
    <x v="249"/>
    <x v="783"/>
    <x v="1"/>
    <x v="1"/>
    <x v="718"/>
    <x v="723"/>
    <x v="0"/>
    <x v="0"/>
    <x v="6"/>
    <x v="4"/>
    <x v="6"/>
  </r>
  <r>
    <n v="796"/>
    <s v="Freeman-Ferguson"/>
    <s v="Profound full-range open system"/>
    <x v="75"/>
    <x v="773"/>
    <x v="786"/>
    <x v="0"/>
    <x v="373"/>
    <x v="784"/>
    <x v="1"/>
    <x v="1"/>
    <x v="719"/>
    <x v="724"/>
    <x v="0"/>
    <x v="1"/>
    <x v="20"/>
    <x v="6"/>
    <x v="20"/>
  </r>
  <r>
    <n v="797"/>
    <s v="Houston, Moore and Rogers"/>
    <s v="Optional tangible utilization"/>
    <x v="4"/>
    <x v="774"/>
    <x v="787"/>
    <x v="1"/>
    <x v="515"/>
    <x v="785"/>
    <x v="1"/>
    <x v="1"/>
    <x v="720"/>
    <x v="725"/>
    <x v="0"/>
    <x v="0"/>
    <x v="2"/>
    <x v="2"/>
    <x v="2"/>
  </r>
  <r>
    <n v="798"/>
    <s v="Small-Fuentes"/>
    <s v="Seamless maximized product"/>
    <x v="74"/>
    <x v="775"/>
    <x v="788"/>
    <x v="1"/>
    <x v="246"/>
    <x v="786"/>
    <x v="1"/>
    <x v="1"/>
    <x v="721"/>
    <x v="726"/>
    <x v="0"/>
    <x v="1"/>
    <x v="3"/>
    <x v="3"/>
    <x v="3"/>
  </r>
  <r>
    <n v="799"/>
    <s v="Reid-Day"/>
    <s v="Devolved tertiary time-frame"/>
    <x v="396"/>
    <x v="776"/>
    <x v="789"/>
    <x v="0"/>
    <x v="516"/>
    <x v="787"/>
    <x v="4"/>
    <x v="4"/>
    <x v="722"/>
    <x v="727"/>
    <x v="0"/>
    <x v="0"/>
    <x v="3"/>
    <x v="3"/>
    <x v="3"/>
  </r>
  <r>
    <n v="800"/>
    <s v="Wallace LLC"/>
    <s v="Centralized regional function"/>
    <x v="0"/>
    <x v="99"/>
    <x v="100"/>
    <x v="0"/>
    <x v="49"/>
    <x v="100"/>
    <x v="5"/>
    <x v="5"/>
    <x v="139"/>
    <x v="560"/>
    <x v="0"/>
    <x v="0"/>
    <x v="1"/>
    <x v="1"/>
    <x v="1"/>
  </r>
  <r>
    <n v="801"/>
    <s v="Olson-Bishop"/>
    <s v="User-friendly high-level initiative"/>
    <x v="173"/>
    <x v="777"/>
    <x v="790"/>
    <x v="1"/>
    <x v="88"/>
    <x v="788"/>
    <x v="1"/>
    <x v="1"/>
    <x v="723"/>
    <x v="728"/>
    <x v="0"/>
    <x v="1"/>
    <x v="14"/>
    <x v="7"/>
    <x v="14"/>
  </r>
  <r>
    <n v="802"/>
    <s v="Rodriguez, Anderson and Porter"/>
    <s v="Reverse-engineered zero-defect infrastructure"/>
    <x v="8"/>
    <x v="778"/>
    <x v="791"/>
    <x v="1"/>
    <x v="23"/>
    <x v="789"/>
    <x v="1"/>
    <x v="1"/>
    <x v="704"/>
    <x v="339"/>
    <x v="0"/>
    <x v="0"/>
    <x v="14"/>
    <x v="7"/>
    <x v="14"/>
  </r>
  <r>
    <n v="803"/>
    <s v="Perez, Brown and Meyers"/>
    <s v="Stand-alone background customer loyalty"/>
    <x v="55"/>
    <x v="106"/>
    <x v="792"/>
    <x v="1"/>
    <x v="517"/>
    <x v="790"/>
    <x v="1"/>
    <x v="1"/>
    <x v="724"/>
    <x v="35"/>
    <x v="0"/>
    <x v="0"/>
    <x v="3"/>
    <x v="3"/>
    <x v="3"/>
  </r>
  <r>
    <n v="804"/>
    <s v="English-Mccullough"/>
    <s v="Business-focused discrete software"/>
    <x v="97"/>
    <x v="779"/>
    <x v="793"/>
    <x v="1"/>
    <x v="205"/>
    <x v="791"/>
    <x v="1"/>
    <x v="1"/>
    <x v="725"/>
    <x v="729"/>
    <x v="0"/>
    <x v="0"/>
    <x v="1"/>
    <x v="1"/>
    <x v="1"/>
  </r>
  <r>
    <n v="805"/>
    <s v="Smith-Nguyen"/>
    <s v="Advanced intermediate Graphic Interface"/>
    <x v="62"/>
    <x v="780"/>
    <x v="794"/>
    <x v="0"/>
    <x v="109"/>
    <x v="792"/>
    <x v="2"/>
    <x v="2"/>
    <x v="660"/>
    <x v="241"/>
    <x v="0"/>
    <x v="0"/>
    <x v="4"/>
    <x v="4"/>
    <x v="4"/>
  </r>
  <r>
    <n v="806"/>
    <s v="Harmon-Madden"/>
    <s v="Adaptive holistic hub"/>
    <x v="31"/>
    <x v="781"/>
    <x v="795"/>
    <x v="1"/>
    <x v="70"/>
    <x v="793"/>
    <x v="1"/>
    <x v="1"/>
    <x v="726"/>
    <x v="730"/>
    <x v="0"/>
    <x v="1"/>
    <x v="6"/>
    <x v="4"/>
    <x v="6"/>
  </r>
  <r>
    <n v="807"/>
    <s v="Walker-Taylor"/>
    <s v="Automated uniform concept"/>
    <x v="31"/>
    <x v="782"/>
    <x v="796"/>
    <x v="1"/>
    <x v="177"/>
    <x v="794"/>
    <x v="1"/>
    <x v="1"/>
    <x v="727"/>
    <x v="322"/>
    <x v="0"/>
    <x v="1"/>
    <x v="3"/>
    <x v="3"/>
    <x v="3"/>
  </r>
  <r>
    <n v="808"/>
    <s v="Harris, Medina and Mitchell"/>
    <s v="Enhanced regional flexibility"/>
    <x v="5"/>
    <x v="783"/>
    <x v="797"/>
    <x v="0"/>
    <x v="161"/>
    <x v="795"/>
    <x v="1"/>
    <x v="1"/>
    <x v="728"/>
    <x v="731"/>
    <x v="0"/>
    <x v="0"/>
    <x v="0"/>
    <x v="0"/>
    <x v="0"/>
  </r>
  <r>
    <n v="809"/>
    <s v="Williams and Sons"/>
    <s v="Public-key bottom-line algorithm"/>
    <x v="397"/>
    <x v="784"/>
    <x v="798"/>
    <x v="0"/>
    <x v="518"/>
    <x v="796"/>
    <x v="5"/>
    <x v="5"/>
    <x v="729"/>
    <x v="732"/>
    <x v="0"/>
    <x v="0"/>
    <x v="4"/>
    <x v="4"/>
    <x v="4"/>
  </r>
  <r>
    <n v="810"/>
    <s v="Ball-Fisher"/>
    <s v="Multi-layered intangible instruction set"/>
    <x v="330"/>
    <x v="785"/>
    <x v="799"/>
    <x v="1"/>
    <x v="394"/>
    <x v="797"/>
    <x v="1"/>
    <x v="1"/>
    <x v="730"/>
    <x v="157"/>
    <x v="0"/>
    <x v="1"/>
    <x v="3"/>
    <x v="3"/>
    <x v="3"/>
  </r>
  <r>
    <n v="811"/>
    <s v="Page, Holt and Mack"/>
    <s v="Fundamental methodical emulation"/>
    <x v="398"/>
    <x v="786"/>
    <x v="800"/>
    <x v="0"/>
    <x v="89"/>
    <x v="798"/>
    <x v="1"/>
    <x v="1"/>
    <x v="731"/>
    <x v="733"/>
    <x v="0"/>
    <x v="1"/>
    <x v="11"/>
    <x v="6"/>
    <x v="11"/>
  </r>
  <r>
    <n v="812"/>
    <s v="Landry Group"/>
    <s v="Expanded value-added hardware"/>
    <x v="221"/>
    <x v="787"/>
    <x v="801"/>
    <x v="1"/>
    <x v="519"/>
    <x v="799"/>
    <x v="0"/>
    <x v="0"/>
    <x v="78"/>
    <x v="734"/>
    <x v="0"/>
    <x v="0"/>
    <x v="9"/>
    <x v="5"/>
    <x v="9"/>
  </r>
  <r>
    <n v="813"/>
    <s v="Buckley Group"/>
    <s v="Diverse high-level attitude"/>
    <x v="170"/>
    <x v="788"/>
    <x v="802"/>
    <x v="1"/>
    <x v="520"/>
    <x v="800"/>
    <x v="1"/>
    <x v="1"/>
    <x v="732"/>
    <x v="735"/>
    <x v="0"/>
    <x v="0"/>
    <x v="11"/>
    <x v="6"/>
    <x v="11"/>
  </r>
  <r>
    <n v="814"/>
    <s v="Vincent PLC"/>
    <s v="Visionary 24hour analyzer"/>
    <x v="170"/>
    <x v="789"/>
    <x v="803"/>
    <x v="0"/>
    <x v="521"/>
    <x v="801"/>
    <x v="3"/>
    <x v="3"/>
    <x v="733"/>
    <x v="736"/>
    <x v="0"/>
    <x v="1"/>
    <x v="1"/>
    <x v="1"/>
    <x v="1"/>
  </r>
  <r>
    <n v="815"/>
    <s v="Watson-Douglas"/>
    <s v="Centralized bandwidth-monitored leverage"/>
    <x v="25"/>
    <x v="790"/>
    <x v="804"/>
    <x v="1"/>
    <x v="236"/>
    <x v="802"/>
    <x v="0"/>
    <x v="0"/>
    <x v="734"/>
    <x v="737"/>
    <x v="0"/>
    <x v="0"/>
    <x v="1"/>
    <x v="1"/>
    <x v="1"/>
  </r>
  <r>
    <n v="816"/>
    <s v="Jones, Casey and Jones"/>
    <s v="Ergonomic mission-critical moratorium"/>
    <x v="173"/>
    <x v="723"/>
    <x v="805"/>
    <x v="1"/>
    <x v="221"/>
    <x v="803"/>
    <x v="1"/>
    <x v="1"/>
    <x v="406"/>
    <x v="738"/>
    <x v="1"/>
    <x v="1"/>
    <x v="3"/>
    <x v="3"/>
    <x v="3"/>
  </r>
  <r>
    <n v="817"/>
    <s v="Alvarez-Bauer"/>
    <s v="Front-line intermediate moderator"/>
    <x v="399"/>
    <x v="791"/>
    <x v="806"/>
    <x v="1"/>
    <x v="522"/>
    <x v="804"/>
    <x v="6"/>
    <x v="6"/>
    <x v="735"/>
    <x v="739"/>
    <x v="0"/>
    <x v="1"/>
    <x v="9"/>
    <x v="5"/>
    <x v="9"/>
  </r>
  <r>
    <n v="818"/>
    <s v="Martinez LLC"/>
    <s v="Automated local secured line"/>
    <x v="31"/>
    <x v="792"/>
    <x v="807"/>
    <x v="1"/>
    <x v="464"/>
    <x v="805"/>
    <x v="1"/>
    <x v="1"/>
    <x v="736"/>
    <x v="740"/>
    <x v="0"/>
    <x v="1"/>
    <x v="3"/>
    <x v="3"/>
    <x v="3"/>
  </r>
  <r>
    <n v="819"/>
    <s v="Buck-Khan"/>
    <s v="Integrated bandwidth-monitored alliance"/>
    <x v="200"/>
    <x v="793"/>
    <x v="808"/>
    <x v="0"/>
    <x v="523"/>
    <x v="806"/>
    <x v="1"/>
    <x v="1"/>
    <x v="737"/>
    <x v="697"/>
    <x v="1"/>
    <x v="0"/>
    <x v="11"/>
    <x v="6"/>
    <x v="11"/>
  </r>
  <r>
    <n v="820"/>
    <s v="Valdez, Williams and Meyer"/>
    <s v="Cross-group heuristic forecast"/>
    <x v="42"/>
    <x v="794"/>
    <x v="809"/>
    <x v="1"/>
    <x v="524"/>
    <x v="807"/>
    <x v="4"/>
    <x v="4"/>
    <x v="192"/>
    <x v="741"/>
    <x v="0"/>
    <x v="1"/>
    <x v="1"/>
    <x v="1"/>
    <x v="1"/>
  </r>
  <r>
    <n v="821"/>
    <s v="Alvarez-Andrews"/>
    <s v="Extended impactful secured line"/>
    <x v="70"/>
    <x v="795"/>
    <x v="810"/>
    <x v="1"/>
    <x v="155"/>
    <x v="808"/>
    <x v="1"/>
    <x v="1"/>
    <x v="738"/>
    <x v="742"/>
    <x v="0"/>
    <x v="0"/>
    <x v="4"/>
    <x v="4"/>
    <x v="4"/>
  </r>
  <r>
    <n v="822"/>
    <s v="Stewart and Sons"/>
    <s v="Distributed optimizing protocol"/>
    <x v="400"/>
    <x v="796"/>
    <x v="811"/>
    <x v="1"/>
    <x v="525"/>
    <x v="809"/>
    <x v="1"/>
    <x v="1"/>
    <x v="739"/>
    <x v="743"/>
    <x v="0"/>
    <x v="0"/>
    <x v="1"/>
    <x v="1"/>
    <x v="1"/>
  </r>
  <r>
    <n v="823"/>
    <s v="Dyer Inc"/>
    <s v="Secured well-modulated system engine"/>
    <x v="178"/>
    <x v="797"/>
    <x v="812"/>
    <x v="1"/>
    <x v="526"/>
    <x v="810"/>
    <x v="1"/>
    <x v="1"/>
    <x v="613"/>
    <x v="744"/>
    <x v="1"/>
    <x v="1"/>
    <x v="1"/>
    <x v="1"/>
    <x v="1"/>
  </r>
  <r>
    <n v="824"/>
    <s v="Anderson, Williams and Cox"/>
    <s v="Streamlined national benchmark"/>
    <x v="401"/>
    <x v="798"/>
    <x v="813"/>
    <x v="1"/>
    <x v="527"/>
    <x v="811"/>
    <x v="1"/>
    <x v="1"/>
    <x v="740"/>
    <x v="269"/>
    <x v="0"/>
    <x v="1"/>
    <x v="9"/>
    <x v="5"/>
    <x v="9"/>
  </r>
  <r>
    <n v="825"/>
    <s v="Solomon PLC"/>
    <s v="Open-architected 24/7 infrastructure"/>
    <x v="136"/>
    <x v="799"/>
    <x v="814"/>
    <x v="1"/>
    <x v="144"/>
    <x v="812"/>
    <x v="4"/>
    <x v="4"/>
    <x v="145"/>
    <x v="745"/>
    <x v="0"/>
    <x v="0"/>
    <x v="12"/>
    <x v="4"/>
    <x v="12"/>
  </r>
  <r>
    <n v="826"/>
    <s v="Miller-Hubbard"/>
    <s v="Digitized 6thgeneration Local Area Network"/>
    <x v="54"/>
    <x v="800"/>
    <x v="815"/>
    <x v="1"/>
    <x v="346"/>
    <x v="813"/>
    <x v="1"/>
    <x v="1"/>
    <x v="741"/>
    <x v="746"/>
    <x v="0"/>
    <x v="1"/>
    <x v="3"/>
    <x v="3"/>
    <x v="3"/>
  </r>
  <r>
    <n v="827"/>
    <s v="Miranda, Martinez and Lowery"/>
    <s v="Innovative actuating artificial intelligence"/>
    <x v="173"/>
    <x v="801"/>
    <x v="816"/>
    <x v="1"/>
    <x v="172"/>
    <x v="814"/>
    <x v="2"/>
    <x v="2"/>
    <x v="742"/>
    <x v="747"/>
    <x v="0"/>
    <x v="1"/>
    <x v="6"/>
    <x v="4"/>
    <x v="6"/>
  </r>
  <r>
    <n v="828"/>
    <s v="Munoz, Cherry and Bell"/>
    <s v="Cross-platform reciprocal budgetary management"/>
    <x v="143"/>
    <x v="802"/>
    <x v="817"/>
    <x v="0"/>
    <x v="131"/>
    <x v="815"/>
    <x v="1"/>
    <x v="1"/>
    <x v="202"/>
    <x v="503"/>
    <x v="0"/>
    <x v="0"/>
    <x v="3"/>
    <x v="3"/>
    <x v="3"/>
  </r>
  <r>
    <n v="829"/>
    <s v="Baker-Higgins"/>
    <s v="Vision-oriented scalable portal"/>
    <x v="103"/>
    <x v="803"/>
    <x v="818"/>
    <x v="0"/>
    <x v="110"/>
    <x v="816"/>
    <x v="1"/>
    <x v="1"/>
    <x v="743"/>
    <x v="748"/>
    <x v="0"/>
    <x v="0"/>
    <x v="3"/>
    <x v="3"/>
    <x v="3"/>
  </r>
  <r>
    <n v="830"/>
    <s v="Johnson, Turner and Carroll"/>
    <s v="Persevering zero administration knowledge user"/>
    <x v="319"/>
    <x v="804"/>
    <x v="819"/>
    <x v="0"/>
    <x v="528"/>
    <x v="817"/>
    <x v="1"/>
    <x v="1"/>
    <x v="744"/>
    <x v="330"/>
    <x v="0"/>
    <x v="0"/>
    <x v="3"/>
    <x v="3"/>
    <x v="3"/>
  </r>
  <r>
    <n v="831"/>
    <s v="Ward PLC"/>
    <s v="Front-line bottom-line Graphic Interface"/>
    <x v="402"/>
    <x v="805"/>
    <x v="820"/>
    <x v="1"/>
    <x v="529"/>
    <x v="818"/>
    <x v="1"/>
    <x v="1"/>
    <x v="745"/>
    <x v="749"/>
    <x v="0"/>
    <x v="0"/>
    <x v="14"/>
    <x v="7"/>
    <x v="14"/>
  </r>
  <r>
    <n v="832"/>
    <s v="Bradley, Beck and Mayo"/>
    <s v="Synergized fault-tolerant hierarchy"/>
    <x v="403"/>
    <x v="806"/>
    <x v="821"/>
    <x v="1"/>
    <x v="265"/>
    <x v="819"/>
    <x v="3"/>
    <x v="3"/>
    <x v="746"/>
    <x v="750"/>
    <x v="1"/>
    <x v="0"/>
    <x v="18"/>
    <x v="5"/>
    <x v="18"/>
  </r>
  <r>
    <n v="833"/>
    <s v="Levine, Martin and Hernandez"/>
    <s v="Expanded asynchronous groupware"/>
    <x v="85"/>
    <x v="807"/>
    <x v="822"/>
    <x v="1"/>
    <x v="34"/>
    <x v="820"/>
    <x v="3"/>
    <x v="3"/>
    <x v="747"/>
    <x v="751"/>
    <x v="0"/>
    <x v="0"/>
    <x v="18"/>
    <x v="5"/>
    <x v="18"/>
  </r>
  <r>
    <n v="834"/>
    <s v="Gallegos, Wagner and Gaines"/>
    <s v="Expanded fault-tolerant emulation"/>
    <x v="190"/>
    <x v="808"/>
    <x v="823"/>
    <x v="1"/>
    <x v="530"/>
    <x v="821"/>
    <x v="1"/>
    <x v="1"/>
    <x v="362"/>
    <x v="451"/>
    <x v="0"/>
    <x v="0"/>
    <x v="3"/>
    <x v="3"/>
    <x v="3"/>
  </r>
  <r>
    <n v="835"/>
    <s v="Hodges, Smith and Kelly"/>
    <s v="Future-proofed 24hour model"/>
    <x v="404"/>
    <x v="809"/>
    <x v="824"/>
    <x v="0"/>
    <x v="531"/>
    <x v="822"/>
    <x v="1"/>
    <x v="1"/>
    <x v="748"/>
    <x v="752"/>
    <x v="0"/>
    <x v="0"/>
    <x v="2"/>
    <x v="2"/>
    <x v="2"/>
  </r>
  <r>
    <n v="836"/>
    <s v="Macias Inc"/>
    <s v="Optimized didactic intranet"/>
    <x v="32"/>
    <x v="810"/>
    <x v="825"/>
    <x v="0"/>
    <x v="115"/>
    <x v="823"/>
    <x v="1"/>
    <x v="1"/>
    <x v="749"/>
    <x v="753"/>
    <x v="0"/>
    <x v="0"/>
    <x v="7"/>
    <x v="1"/>
    <x v="7"/>
  </r>
  <r>
    <n v="837"/>
    <s v="Cook-Ortiz"/>
    <s v="Right-sized dedicated standardization"/>
    <x v="405"/>
    <x v="811"/>
    <x v="826"/>
    <x v="1"/>
    <x v="532"/>
    <x v="824"/>
    <x v="1"/>
    <x v="1"/>
    <x v="643"/>
    <x v="754"/>
    <x v="0"/>
    <x v="0"/>
    <x v="17"/>
    <x v="1"/>
    <x v="17"/>
  </r>
  <r>
    <n v="838"/>
    <s v="Jordan-Fischer"/>
    <s v="Vision-oriented high-level extranet"/>
    <x v="330"/>
    <x v="812"/>
    <x v="827"/>
    <x v="1"/>
    <x v="210"/>
    <x v="825"/>
    <x v="1"/>
    <x v="1"/>
    <x v="750"/>
    <x v="755"/>
    <x v="0"/>
    <x v="0"/>
    <x v="3"/>
    <x v="3"/>
    <x v="3"/>
  </r>
  <r>
    <n v="839"/>
    <s v="Pierce-Ramirez"/>
    <s v="Organized scalable initiative"/>
    <x v="106"/>
    <x v="813"/>
    <x v="828"/>
    <x v="1"/>
    <x v="144"/>
    <x v="826"/>
    <x v="1"/>
    <x v="1"/>
    <x v="751"/>
    <x v="756"/>
    <x v="0"/>
    <x v="1"/>
    <x v="4"/>
    <x v="4"/>
    <x v="4"/>
  </r>
  <r>
    <n v="840"/>
    <s v="Howell and Sons"/>
    <s v="Enhanced regional moderator"/>
    <x v="406"/>
    <x v="814"/>
    <x v="829"/>
    <x v="1"/>
    <x v="533"/>
    <x v="827"/>
    <x v="1"/>
    <x v="1"/>
    <x v="752"/>
    <x v="757"/>
    <x v="0"/>
    <x v="1"/>
    <x v="3"/>
    <x v="3"/>
    <x v="3"/>
  </r>
  <r>
    <n v="841"/>
    <s v="Garcia, Dunn and Richardson"/>
    <s v="Automated even-keeled emulation"/>
    <x v="14"/>
    <x v="815"/>
    <x v="830"/>
    <x v="1"/>
    <x v="287"/>
    <x v="828"/>
    <x v="1"/>
    <x v="1"/>
    <x v="753"/>
    <x v="758"/>
    <x v="0"/>
    <x v="0"/>
    <x v="2"/>
    <x v="2"/>
    <x v="2"/>
  </r>
  <r>
    <n v="842"/>
    <s v="Lawson and Sons"/>
    <s v="Reverse-engineered multi-tasking product"/>
    <x v="42"/>
    <x v="816"/>
    <x v="831"/>
    <x v="1"/>
    <x v="227"/>
    <x v="829"/>
    <x v="6"/>
    <x v="6"/>
    <x v="754"/>
    <x v="759"/>
    <x v="0"/>
    <x v="0"/>
    <x v="8"/>
    <x v="2"/>
    <x v="8"/>
  </r>
  <r>
    <n v="843"/>
    <s v="Porter-Hicks"/>
    <s v="De-engineered next generation parallelism"/>
    <x v="35"/>
    <x v="817"/>
    <x v="832"/>
    <x v="0"/>
    <x v="254"/>
    <x v="830"/>
    <x v="1"/>
    <x v="1"/>
    <x v="755"/>
    <x v="760"/>
    <x v="0"/>
    <x v="0"/>
    <x v="14"/>
    <x v="7"/>
    <x v="14"/>
  </r>
  <r>
    <n v="844"/>
    <s v="Rodriguez-Hansen"/>
    <s v="Intuitive cohesive groupware"/>
    <x v="35"/>
    <x v="818"/>
    <x v="833"/>
    <x v="3"/>
    <x v="115"/>
    <x v="831"/>
    <x v="1"/>
    <x v="1"/>
    <x v="756"/>
    <x v="761"/>
    <x v="0"/>
    <x v="0"/>
    <x v="4"/>
    <x v="4"/>
    <x v="4"/>
  </r>
  <r>
    <n v="845"/>
    <s v="Williams LLC"/>
    <s v="Up-sized high-level access"/>
    <x v="407"/>
    <x v="819"/>
    <x v="834"/>
    <x v="1"/>
    <x v="534"/>
    <x v="832"/>
    <x v="4"/>
    <x v="4"/>
    <x v="757"/>
    <x v="78"/>
    <x v="0"/>
    <x v="0"/>
    <x v="2"/>
    <x v="2"/>
    <x v="2"/>
  </r>
  <r>
    <n v="846"/>
    <s v="Cooper, Stanley and Bryant"/>
    <s v="Phased empowering success"/>
    <x v="67"/>
    <x v="820"/>
    <x v="835"/>
    <x v="1"/>
    <x v="44"/>
    <x v="833"/>
    <x v="1"/>
    <x v="1"/>
    <x v="758"/>
    <x v="762"/>
    <x v="1"/>
    <x v="1"/>
    <x v="2"/>
    <x v="2"/>
    <x v="2"/>
  </r>
  <r>
    <n v="847"/>
    <s v="Miller, Glenn and Adams"/>
    <s v="Distributed actuating project"/>
    <x v="53"/>
    <x v="695"/>
    <x v="836"/>
    <x v="1"/>
    <x v="460"/>
    <x v="834"/>
    <x v="1"/>
    <x v="1"/>
    <x v="759"/>
    <x v="763"/>
    <x v="0"/>
    <x v="0"/>
    <x v="0"/>
    <x v="0"/>
    <x v="0"/>
  </r>
  <r>
    <n v="848"/>
    <s v="Cole, Salazar and Moreno"/>
    <s v="Robust motivating orchestration"/>
    <x v="170"/>
    <x v="821"/>
    <x v="837"/>
    <x v="1"/>
    <x v="535"/>
    <x v="835"/>
    <x v="1"/>
    <x v="1"/>
    <x v="760"/>
    <x v="764"/>
    <x v="0"/>
    <x v="0"/>
    <x v="6"/>
    <x v="4"/>
    <x v="6"/>
  </r>
  <r>
    <n v="849"/>
    <s v="Jones-Ryan"/>
    <s v="Vision-oriented uniform instruction set"/>
    <x v="313"/>
    <x v="822"/>
    <x v="838"/>
    <x v="1"/>
    <x v="253"/>
    <x v="836"/>
    <x v="1"/>
    <x v="1"/>
    <x v="761"/>
    <x v="765"/>
    <x v="0"/>
    <x v="1"/>
    <x v="7"/>
    <x v="1"/>
    <x v="7"/>
  </r>
  <r>
    <n v="850"/>
    <s v="Hood, Perez and Meadows"/>
    <s v="Cross-group upward-trending hierarchy"/>
    <x v="0"/>
    <x v="99"/>
    <x v="100"/>
    <x v="0"/>
    <x v="49"/>
    <x v="100"/>
    <x v="1"/>
    <x v="1"/>
    <x v="762"/>
    <x v="539"/>
    <x v="1"/>
    <x v="0"/>
    <x v="1"/>
    <x v="1"/>
    <x v="1"/>
  </r>
  <r>
    <n v="851"/>
    <s v="Bright and Sons"/>
    <s v="Object-based needs-based info-mediaries"/>
    <x v="46"/>
    <x v="823"/>
    <x v="839"/>
    <x v="1"/>
    <x v="415"/>
    <x v="837"/>
    <x v="1"/>
    <x v="1"/>
    <x v="444"/>
    <x v="766"/>
    <x v="0"/>
    <x v="0"/>
    <x v="5"/>
    <x v="1"/>
    <x v="5"/>
  </r>
  <r>
    <n v="852"/>
    <s v="Brady Ltd"/>
    <s v="Open-source reciprocal standardization"/>
    <x v="70"/>
    <x v="824"/>
    <x v="840"/>
    <x v="0"/>
    <x v="249"/>
    <x v="838"/>
    <x v="1"/>
    <x v="1"/>
    <x v="763"/>
    <x v="422"/>
    <x v="0"/>
    <x v="1"/>
    <x v="11"/>
    <x v="6"/>
    <x v="11"/>
  </r>
  <r>
    <n v="853"/>
    <s v="Collier LLC"/>
    <s v="Secured well-modulated projection"/>
    <x v="408"/>
    <x v="825"/>
    <x v="841"/>
    <x v="1"/>
    <x v="50"/>
    <x v="839"/>
    <x v="0"/>
    <x v="0"/>
    <x v="764"/>
    <x v="767"/>
    <x v="0"/>
    <x v="1"/>
    <x v="7"/>
    <x v="1"/>
    <x v="7"/>
  </r>
  <r>
    <n v="854"/>
    <s v="Campbell, Thomas and Obrien"/>
    <s v="Multi-channeled secondary middleware"/>
    <x v="409"/>
    <x v="826"/>
    <x v="842"/>
    <x v="1"/>
    <x v="536"/>
    <x v="840"/>
    <x v="0"/>
    <x v="0"/>
    <x v="765"/>
    <x v="768"/>
    <x v="0"/>
    <x v="0"/>
    <x v="13"/>
    <x v="5"/>
    <x v="13"/>
  </r>
  <r>
    <n v="855"/>
    <s v="Moses-Terry"/>
    <s v="Horizontal clear-thinking framework"/>
    <x v="410"/>
    <x v="827"/>
    <x v="843"/>
    <x v="1"/>
    <x v="15"/>
    <x v="841"/>
    <x v="2"/>
    <x v="2"/>
    <x v="766"/>
    <x v="214"/>
    <x v="0"/>
    <x v="0"/>
    <x v="3"/>
    <x v="3"/>
    <x v="3"/>
  </r>
  <r>
    <n v="856"/>
    <s v="Williams and Sons"/>
    <s v="Profound composite core"/>
    <x v="166"/>
    <x v="828"/>
    <x v="844"/>
    <x v="1"/>
    <x v="1"/>
    <x v="842"/>
    <x v="1"/>
    <x v="1"/>
    <x v="767"/>
    <x v="769"/>
    <x v="0"/>
    <x v="0"/>
    <x v="0"/>
    <x v="0"/>
    <x v="0"/>
  </r>
  <r>
    <n v="857"/>
    <s v="Miranda, Gray and Hale"/>
    <s v="Programmable disintermediate matrices"/>
    <x v="98"/>
    <x v="829"/>
    <x v="845"/>
    <x v="1"/>
    <x v="537"/>
    <x v="843"/>
    <x v="5"/>
    <x v="5"/>
    <x v="768"/>
    <x v="770"/>
    <x v="1"/>
    <x v="0"/>
    <x v="12"/>
    <x v="4"/>
    <x v="12"/>
  </r>
  <r>
    <n v="858"/>
    <s v="Ayala, Crawford and Taylor"/>
    <s v="Realigned 5thgeneration knowledge user"/>
    <x v="220"/>
    <x v="830"/>
    <x v="846"/>
    <x v="0"/>
    <x v="164"/>
    <x v="844"/>
    <x v="1"/>
    <x v="1"/>
    <x v="769"/>
    <x v="771"/>
    <x v="1"/>
    <x v="0"/>
    <x v="0"/>
    <x v="0"/>
    <x v="0"/>
  </r>
  <r>
    <n v="859"/>
    <s v="Martinez Ltd"/>
    <s v="Multi-layered upward-trending groupware"/>
    <x v="190"/>
    <x v="831"/>
    <x v="847"/>
    <x v="0"/>
    <x v="377"/>
    <x v="845"/>
    <x v="1"/>
    <x v="1"/>
    <x v="770"/>
    <x v="250"/>
    <x v="0"/>
    <x v="1"/>
    <x v="3"/>
    <x v="3"/>
    <x v="3"/>
  </r>
  <r>
    <n v="860"/>
    <s v="Lee PLC"/>
    <s v="Re-contextualized leadingedge firmware"/>
    <x v="22"/>
    <x v="832"/>
    <x v="848"/>
    <x v="1"/>
    <x v="167"/>
    <x v="846"/>
    <x v="1"/>
    <x v="1"/>
    <x v="771"/>
    <x v="772"/>
    <x v="0"/>
    <x v="1"/>
    <x v="8"/>
    <x v="2"/>
    <x v="8"/>
  </r>
  <r>
    <n v="861"/>
    <s v="Young, Ramsey and Powell"/>
    <s v="Devolved disintermediate analyzer"/>
    <x v="35"/>
    <x v="833"/>
    <x v="849"/>
    <x v="1"/>
    <x v="25"/>
    <x v="847"/>
    <x v="1"/>
    <x v="1"/>
    <x v="772"/>
    <x v="773"/>
    <x v="0"/>
    <x v="0"/>
    <x v="3"/>
    <x v="3"/>
    <x v="3"/>
  </r>
  <r>
    <n v="862"/>
    <s v="Lewis and Sons"/>
    <s v="Profound disintermediate open system"/>
    <x v="26"/>
    <x v="834"/>
    <x v="850"/>
    <x v="1"/>
    <x v="72"/>
    <x v="848"/>
    <x v="1"/>
    <x v="1"/>
    <x v="773"/>
    <x v="774"/>
    <x v="0"/>
    <x v="0"/>
    <x v="3"/>
    <x v="3"/>
    <x v="3"/>
  </r>
  <r>
    <n v="863"/>
    <s v="Davis-Johnson"/>
    <s v="Automated reciprocal protocol"/>
    <x v="1"/>
    <x v="835"/>
    <x v="851"/>
    <x v="1"/>
    <x v="538"/>
    <x v="849"/>
    <x v="1"/>
    <x v="1"/>
    <x v="774"/>
    <x v="331"/>
    <x v="0"/>
    <x v="1"/>
    <x v="19"/>
    <x v="4"/>
    <x v="19"/>
  </r>
  <r>
    <n v="864"/>
    <s v="Stevenson-Thompson"/>
    <s v="Automated static workforce"/>
    <x v="3"/>
    <x v="836"/>
    <x v="852"/>
    <x v="1"/>
    <x v="503"/>
    <x v="850"/>
    <x v="1"/>
    <x v="1"/>
    <x v="775"/>
    <x v="775"/>
    <x v="0"/>
    <x v="0"/>
    <x v="12"/>
    <x v="4"/>
    <x v="12"/>
  </r>
  <r>
    <n v="865"/>
    <s v="Ellis, Smith and Armstrong"/>
    <s v="Horizontal attitude-oriented help-desk"/>
    <x v="411"/>
    <x v="837"/>
    <x v="853"/>
    <x v="1"/>
    <x v="539"/>
    <x v="851"/>
    <x v="1"/>
    <x v="1"/>
    <x v="776"/>
    <x v="776"/>
    <x v="0"/>
    <x v="0"/>
    <x v="3"/>
    <x v="3"/>
    <x v="3"/>
  </r>
  <r>
    <n v="866"/>
    <s v="Jackson-Brown"/>
    <s v="Versatile 5thgeneration matrices"/>
    <x v="412"/>
    <x v="838"/>
    <x v="854"/>
    <x v="3"/>
    <x v="540"/>
    <x v="852"/>
    <x v="1"/>
    <x v="1"/>
    <x v="777"/>
    <x v="777"/>
    <x v="0"/>
    <x v="0"/>
    <x v="14"/>
    <x v="7"/>
    <x v="14"/>
  </r>
  <r>
    <n v="867"/>
    <s v="Kane, Pruitt and Rivera"/>
    <s v="Cross-platform next generation service-desk"/>
    <x v="73"/>
    <x v="839"/>
    <x v="855"/>
    <x v="1"/>
    <x v="402"/>
    <x v="853"/>
    <x v="1"/>
    <x v="1"/>
    <x v="778"/>
    <x v="778"/>
    <x v="0"/>
    <x v="0"/>
    <x v="0"/>
    <x v="0"/>
    <x v="0"/>
  </r>
  <r>
    <n v="868"/>
    <s v="Wood, Buckley and Meza"/>
    <s v="Front-line web-enabled installation"/>
    <x v="260"/>
    <x v="762"/>
    <x v="856"/>
    <x v="1"/>
    <x v="105"/>
    <x v="854"/>
    <x v="1"/>
    <x v="1"/>
    <x v="779"/>
    <x v="779"/>
    <x v="0"/>
    <x v="0"/>
    <x v="3"/>
    <x v="3"/>
    <x v="3"/>
  </r>
  <r>
    <n v="869"/>
    <s v="Brown-Williams"/>
    <s v="Multi-channeled responsive product"/>
    <x v="413"/>
    <x v="840"/>
    <x v="857"/>
    <x v="0"/>
    <x v="541"/>
    <x v="855"/>
    <x v="1"/>
    <x v="1"/>
    <x v="780"/>
    <x v="780"/>
    <x v="0"/>
    <x v="0"/>
    <x v="6"/>
    <x v="4"/>
    <x v="6"/>
  </r>
  <r>
    <n v="870"/>
    <s v="Hansen-Austin"/>
    <s v="Adaptive demand-driven encryption"/>
    <x v="106"/>
    <x v="841"/>
    <x v="858"/>
    <x v="0"/>
    <x v="246"/>
    <x v="856"/>
    <x v="1"/>
    <x v="1"/>
    <x v="335"/>
    <x v="781"/>
    <x v="0"/>
    <x v="0"/>
    <x v="3"/>
    <x v="3"/>
    <x v="3"/>
  </r>
  <r>
    <n v="871"/>
    <s v="Santana-George"/>
    <s v="Re-engineered client-driven knowledge user"/>
    <x v="414"/>
    <x v="842"/>
    <x v="859"/>
    <x v="1"/>
    <x v="542"/>
    <x v="857"/>
    <x v="1"/>
    <x v="1"/>
    <x v="535"/>
    <x v="782"/>
    <x v="0"/>
    <x v="1"/>
    <x v="3"/>
    <x v="3"/>
    <x v="3"/>
  </r>
  <r>
    <n v="872"/>
    <s v="Davis LLC"/>
    <s v="Compatible logistical paradigm"/>
    <x v="53"/>
    <x v="843"/>
    <x v="860"/>
    <x v="1"/>
    <x v="543"/>
    <x v="858"/>
    <x v="2"/>
    <x v="2"/>
    <x v="270"/>
    <x v="783"/>
    <x v="0"/>
    <x v="0"/>
    <x v="22"/>
    <x v="4"/>
    <x v="22"/>
  </r>
  <r>
    <n v="873"/>
    <s v="Vazquez, Ochoa and Clark"/>
    <s v="Intuitive value-added installation"/>
    <x v="369"/>
    <x v="844"/>
    <x v="861"/>
    <x v="1"/>
    <x v="544"/>
    <x v="859"/>
    <x v="1"/>
    <x v="1"/>
    <x v="781"/>
    <x v="393"/>
    <x v="0"/>
    <x v="0"/>
    <x v="14"/>
    <x v="7"/>
    <x v="14"/>
  </r>
  <r>
    <n v="874"/>
    <s v="Chung-Nguyen"/>
    <s v="Managed discrete parallelism"/>
    <x v="415"/>
    <x v="845"/>
    <x v="862"/>
    <x v="1"/>
    <x v="545"/>
    <x v="860"/>
    <x v="1"/>
    <x v="1"/>
    <x v="782"/>
    <x v="784"/>
    <x v="0"/>
    <x v="1"/>
    <x v="14"/>
    <x v="7"/>
    <x v="14"/>
  </r>
  <r>
    <n v="875"/>
    <s v="Mueller-Harmon"/>
    <s v="Implemented tangible approach"/>
    <x v="58"/>
    <x v="846"/>
    <x v="863"/>
    <x v="0"/>
    <x v="109"/>
    <x v="861"/>
    <x v="1"/>
    <x v="1"/>
    <x v="783"/>
    <x v="785"/>
    <x v="0"/>
    <x v="0"/>
    <x v="1"/>
    <x v="1"/>
    <x v="1"/>
  </r>
  <r>
    <n v="876"/>
    <s v="Dixon, Perez and Banks"/>
    <s v="Re-engineered encompassing definition"/>
    <x v="111"/>
    <x v="847"/>
    <x v="864"/>
    <x v="0"/>
    <x v="176"/>
    <x v="862"/>
    <x v="0"/>
    <x v="0"/>
    <x v="784"/>
    <x v="229"/>
    <x v="0"/>
    <x v="0"/>
    <x v="14"/>
    <x v="7"/>
    <x v="14"/>
  </r>
  <r>
    <n v="877"/>
    <s v="Estrada Group"/>
    <s v="Multi-lateral uniform collaboration"/>
    <x v="416"/>
    <x v="848"/>
    <x v="865"/>
    <x v="0"/>
    <x v="546"/>
    <x v="863"/>
    <x v="1"/>
    <x v="1"/>
    <x v="785"/>
    <x v="786"/>
    <x v="0"/>
    <x v="0"/>
    <x v="0"/>
    <x v="0"/>
    <x v="0"/>
  </r>
  <r>
    <n v="878"/>
    <s v="Lutz Group"/>
    <s v="Enterprise-wide foreground paradigm"/>
    <x v="50"/>
    <x v="849"/>
    <x v="866"/>
    <x v="0"/>
    <x v="65"/>
    <x v="864"/>
    <x v="6"/>
    <x v="6"/>
    <x v="786"/>
    <x v="787"/>
    <x v="0"/>
    <x v="0"/>
    <x v="16"/>
    <x v="1"/>
    <x v="16"/>
  </r>
  <r>
    <n v="879"/>
    <s v="Ortiz Inc"/>
    <s v="Stand-alone incremental parallelism"/>
    <x v="67"/>
    <x v="675"/>
    <x v="867"/>
    <x v="1"/>
    <x v="4"/>
    <x v="865"/>
    <x v="1"/>
    <x v="1"/>
    <x v="787"/>
    <x v="341"/>
    <x v="0"/>
    <x v="0"/>
    <x v="9"/>
    <x v="5"/>
    <x v="9"/>
  </r>
  <r>
    <n v="880"/>
    <s v="Craig, Ellis and Miller"/>
    <s v="Persevering 5thgeneration throughput"/>
    <x v="396"/>
    <x v="850"/>
    <x v="868"/>
    <x v="1"/>
    <x v="547"/>
    <x v="866"/>
    <x v="1"/>
    <x v="1"/>
    <x v="788"/>
    <x v="788"/>
    <x v="0"/>
    <x v="0"/>
    <x v="5"/>
    <x v="1"/>
    <x v="5"/>
  </r>
  <r>
    <n v="881"/>
    <s v="Charles Inc"/>
    <s v="Implemented object-oriented synergy"/>
    <x v="417"/>
    <x v="851"/>
    <x v="869"/>
    <x v="0"/>
    <x v="15"/>
    <x v="867"/>
    <x v="1"/>
    <x v="1"/>
    <x v="330"/>
    <x v="789"/>
    <x v="0"/>
    <x v="1"/>
    <x v="3"/>
    <x v="3"/>
    <x v="3"/>
  </r>
  <r>
    <n v="882"/>
    <s v="White-Rosario"/>
    <s v="Balanced demand-driven definition"/>
    <x v="126"/>
    <x v="852"/>
    <x v="870"/>
    <x v="1"/>
    <x v="175"/>
    <x v="868"/>
    <x v="1"/>
    <x v="1"/>
    <x v="789"/>
    <x v="790"/>
    <x v="0"/>
    <x v="0"/>
    <x v="3"/>
    <x v="3"/>
    <x v="3"/>
  </r>
  <r>
    <n v="883"/>
    <s v="Simmons-Villarreal"/>
    <s v="Customer-focused mobile Graphic Interface"/>
    <x v="74"/>
    <x v="853"/>
    <x v="871"/>
    <x v="1"/>
    <x v="548"/>
    <x v="869"/>
    <x v="1"/>
    <x v="1"/>
    <x v="790"/>
    <x v="791"/>
    <x v="0"/>
    <x v="0"/>
    <x v="12"/>
    <x v="4"/>
    <x v="12"/>
  </r>
  <r>
    <n v="884"/>
    <s v="Strickland Group"/>
    <s v="Horizontal secondary interface"/>
    <x v="418"/>
    <x v="854"/>
    <x v="872"/>
    <x v="0"/>
    <x v="549"/>
    <x v="870"/>
    <x v="1"/>
    <x v="1"/>
    <x v="791"/>
    <x v="792"/>
    <x v="0"/>
    <x v="1"/>
    <x v="3"/>
    <x v="3"/>
    <x v="3"/>
  </r>
  <r>
    <n v="885"/>
    <s v="Lynch Ltd"/>
    <s v="Virtual analyzing collaboration"/>
    <x v="37"/>
    <x v="855"/>
    <x v="873"/>
    <x v="1"/>
    <x v="550"/>
    <x v="871"/>
    <x v="1"/>
    <x v="1"/>
    <x v="792"/>
    <x v="556"/>
    <x v="0"/>
    <x v="0"/>
    <x v="3"/>
    <x v="3"/>
    <x v="3"/>
  </r>
  <r>
    <n v="886"/>
    <s v="Sanders LLC"/>
    <s v="Multi-tiered explicit focus group"/>
    <x v="419"/>
    <x v="856"/>
    <x v="874"/>
    <x v="0"/>
    <x v="551"/>
    <x v="872"/>
    <x v="1"/>
    <x v="1"/>
    <x v="793"/>
    <x v="488"/>
    <x v="0"/>
    <x v="0"/>
    <x v="7"/>
    <x v="1"/>
    <x v="7"/>
  </r>
  <r>
    <n v="887"/>
    <s v="Cooper LLC"/>
    <s v="Multi-layered systematic knowledgebase"/>
    <x v="75"/>
    <x v="857"/>
    <x v="875"/>
    <x v="0"/>
    <x v="249"/>
    <x v="873"/>
    <x v="1"/>
    <x v="1"/>
    <x v="794"/>
    <x v="232"/>
    <x v="0"/>
    <x v="1"/>
    <x v="3"/>
    <x v="3"/>
    <x v="3"/>
  </r>
  <r>
    <n v="888"/>
    <s v="Palmer Ltd"/>
    <s v="Reverse-engineered uniform knowledge user"/>
    <x v="306"/>
    <x v="858"/>
    <x v="876"/>
    <x v="1"/>
    <x v="552"/>
    <x v="874"/>
    <x v="1"/>
    <x v="1"/>
    <x v="795"/>
    <x v="793"/>
    <x v="0"/>
    <x v="0"/>
    <x v="3"/>
    <x v="3"/>
    <x v="3"/>
  </r>
  <r>
    <n v="889"/>
    <s v="Santos Group"/>
    <s v="Secured dynamic capacity"/>
    <x v="36"/>
    <x v="859"/>
    <x v="877"/>
    <x v="1"/>
    <x v="393"/>
    <x v="875"/>
    <x v="1"/>
    <x v="1"/>
    <x v="796"/>
    <x v="794"/>
    <x v="0"/>
    <x v="1"/>
    <x v="5"/>
    <x v="1"/>
    <x v="5"/>
  </r>
  <r>
    <n v="890"/>
    <s v="Christian, Kim and Jimenez"/>
    <s v="Devolved foreground throughput"/>
    <x v="420"/>
    <x v="860"/>
    <x v="878"/>
    <x v="1"/>
    <x v="553"/>
    <x v="876"/>
    <x v="1"/>
    <x v="1"/>
    <x v="797"/>
    <x v="138"/>
    <x v="0"/>
    <x v="0"/>
    <x v="7"/>
    <x v="1"/>
    <x v="7"/>
  </r>
  <r>
    <n v="891"/>
    <s v="Williams, Price and Hurley"/>
    <s v="Synchronized demand-driven infrastructure"/>
    <x v="162"/>
    <x v="861"/>
    <x v="879"/>
    <x v="1"/>
    <x v="34"/>
    <x v="877"/>
    <x v="0"/>
    <x v="0"/>
    <x v="798"/>
    <x v="795"/>
    <x v="0"/>
    <x v="0"/>
    <x v="4"/>
    <x v="4"/>
    <x v="4"/>
  </r>
  <r>
    <n v="892"/>
    <s v="Anderson, Parks and Estrada"/>
    <s v="Realigned discrete structure"/>
    <x v="46"/>
    <x v="862"/>
    <x v="880"/>
    <x v="1"/>
    <x v="554"/>
    <x v="878"/>
    <x v="1"/>
    <x v="1"/>
    <x v="799"/>
    <x v="796"/>
    <x v="0"/>
    <x v="0"/>
    <x v="18"/>
    <x v="5"/>
    <x v="18"/>
  </r>
  <r>
    <n v="893"/>
    <s v="Collins-Martinez"/>
    <s v="Progressive grid-enabled website"/>
    <x v="141"/>
    <x v="863"/>
    <x v="881"/>
    <x v="1"/>
    <x v="134"/>
    <x v="879"/>
    <x v="6"/>
    <x v="6"/>
    <x v="800"/>
    <x v="797"/>
    <x v="0"/>
    <x v="1"/>
    <x v="4"/>
    <x v="4"/>
    <x v="4"/>
  </r>
  <r>
    <n v="894"/>
    <s v="Barrett Inc"/>
    <s v="Organic cohesive neural-net"/>
    <x v="12"/>
    <x v="9"/>
    <x v="882"/>
    <x v="1"/>
    <x v="75"/>
    <x v="880"/>
    <x v="4"/>
    <x v="4"/>
    <x v="801"/>
    <x v="798"/>
    <x v="0"/>
    <x v="1"/>
    <x v="19"/>
    <x v="4"/>
    <x v="19"/>
  </r>
  <r>
    <n v="895"/>
    <s v="Adams-Rollins"/>
    <s v="Integrated demand-driven info-mediaries"/>
    <x v="421"/>
    <x v="611"/>
    <x v="883"/>
    <x v="0"/>
    <x v="37"/>
    <x v="881"/>
    <x v="1"/>
    <x v="1"/>
    <x v="802"/>
    <x v="799"/>
    <x v="0"/>
    <x v="0"/>
    <x v="3"/>
    <x v="3"/>
    <x v="3"/>
  </r>
  <r>
    <n v="896"/>
    <s v="Wright-Bryant"/>
    <s v="Reverse-engineered client-server extranet"/>
    <x v="174"/>
    <x v="864"/>
    <x v="884"/>
    <x v="1"/>
    <x v="555"/>
    <x v="882"/>
    <x v="2"/>
    <x v="2"/>
    <x v="803"/>
    <x v="800"/>
    <x v="0"/>
    <x v="1"/>
    <x v="0"/>
    <x v="0"/>
    <x v="0"/>
  </r>
  <r>
    <n v="897"/>
    <s v="Berry-Cannon"/>
    <s v="Organized discrete encoding"/>
    <x v="35"/>
    <x v="865"/>
    <x v="885"/>
    <x v="0"/>
    <x v="11"/>
    <x v="883"/>
    <x v="1"/>
    <x v="1"/>
    <x v="212"/>
    <x v="368"/>
    <x v="0"/>
    <x v="0"/>
    <x v="3"/>
    <x v="3"/>
    <x v="3"/>
  </r>
  <r>
    <n v="898"/>
    <s v="Davis-Gonzalez"/>
    <s v="Balanced regional flexibility"/>
    <x v="422"/>
    <x v="866"/>
    <x v="886"/>
    <x v="0"/>
    <x v="556"/>
    <x v="884"/>
    <x v="1"/>
    <x v="1"/>
    <x v="804"/>
    <x v="801"/>
    <x v="0"/>
    <x v="0"/>
    <x v="4"/>
    <x v="4"/>
    <x v="4"/>
  </r>
  <r>
    <n v="899"/>
    <s v="Best-Young"/>
    <s v="Implemented multimedia time-frame"/>
    <x v="33"/>
    <x v="867"/>
    <x v="887"/>
    <x v="1"/>
    <x v="300"/>
    <x v="885"/>
    <x v="5"/>
    <x v="5"/>
    <x v="805"/>
    <x v="802"/>
    <x v="0"/>
    <x v="0"/>
    <x v="17"/>
    <x v="1"/>
    <x v="17"/>
  </r>
  <r>
    <n v="900"/>
    <s v="Powers, Smith and Deleon"/>
    <s v="Enhanced uniform service-desk"/>
    <x v="0"/>
    <x v="50"/>
    <x v="50"/>
    <x v="0"/>
    <x v="49"/>
    <x v="50"/>
    <x v="1"/>
    <x v="1"/>
    <x v="806"/>
    <x v="803"/>
    <x v="0"/>
    <x v="1"/>
    <x v="2"/>
    <x v="2"/>
    <x v="2"/>
  </r>
  <r>
    <n v="901"/>
    <s v="Hogan Group"/>
    <s v="Versatile bottom-line definition"/>
    <x v="36"/>
    <x v="868"/>
    <x v="888"/>
    <x v="1"/>
    <x v="122"/>
    <x v="886"/>
    <x v="1"/>
    <x v="1"/>
    <x v="807"/>
    <x v="482"/>
    <x v="0"/>
    <x v="1"/>
    <x v="1"/>
    <x v="1"/>
    <x v="1"/>
  </r>
  <r>
    <n v="902"/>
    <s v="Wang, Silva and Byrd"/>
    <s v="Integrated bifurcated software"/>
    <x v="1"/>
    <x v="869"/>
    <x v="889"/>
    <x v="1"/>
    <x v="460"/>
    <x v="887"/>
    <x v="1"/>
    <x v="1"/>
    <x v="722"/>
    <x v="496"/>
    <x v="0"/>
    <x v="0"/>
    <x v="2"/>
    <x v="2"/>
    <x v="2"/>
  </r>
  <r>
    <n v="903"/>
    <s v="Parker-Morris"/>
    <s v="Assimilated next generation instruction set"/>
    <x v="423"/>
    <x v="870"/>
    <x v="890"/>
    <x v="2"/>
    <x v="443"/>
    <x v="888"/>
    <x v="1"/>
    <x v="1"/>
    <x v="477"/>
    <x v="804"/>
    <x v="0"/>
    <x v="1"/>
    <x v="9"/>
    <x v="5"/>
    <x v="9"/>
  </r>
  <r>
    <n v="904"/>
    <s v="Rodriguez, Johnson and Jackson"/>
    <s v="Digitized foreground array"/>
    <x v="191"/>
    <x v="871"/>
    <x v="891"/>
    <x v="0"/>
    <x v="36"/>
    <x v="889"/>
    <x v="1"/>
    <x v="1"/>
    <x v="259"/>
    <x v="805"/>
    <x v="0"/>
    <x v="0"/>
    <x v="15"/>
    <x v="5"/>
    <x v="15"/>
  </r>
  <r>
    <n v="905"/>
    <s v="Haynes PLC"/>
    <s v="Re-engineered clear-thinking project"/>
    <x v="58"/>
    <x v="872"/>
    <x v="892"/>
    <x v="1"/>
    <x v="64"/>
    <x v="890"/>
    <x v="1"/>
    <x v="1"/>
    <x v="9"/>
    <x v="806"/>
    <x v="0"/>
    <x v="0"/>
    <x v="3"/>
    <x v="3"/>
    <x v="3"/>
  </r>
  <r>
    <n v="906"/>
    <s v="Hayes Group"/>
    <s v="Implemented even-keeled standardization"/>
    <x v="20"/>
    <x v="873"/>
    <x v="893"/>
    <x v="1"/>
    <x v="271"/>
    <x v="891"/>
    <x v="1"/>
    <x v="1"/>
    <x v="808"/>
    <x v="807"/>
    <x v="1"/>
    <x v="1"/>
    <x v="4"/>
    <x v="4"/>
    <x v="4"/>
  </r>
  <r>
    <n v="907"/>
    <s v="White, Pena and Calhoun"/>
    <s v="Quality-focused asymmetric adapter"/>
    <x v="14"/>
    <x v="874"/>
    <x v="894"/>
    <x v="0"/>
    <x v="142"/>
    <x v="892"/>
    <x v="1"/>
    <x v="1"/>
    <x v="809"/>
    <x v="808"/>
    <x v="0"/>
    <x v="0"/>
    <x v="3"/>
    <x v="3"/>
    <x v="3"/>
  </r>
  <r>
    <n v="908"/>
    <s v="Bryant-Pope"/>
    <s v="Networked intangible help-desk"/>
    <x v="424"/>
    <x v="875"/>
    <x v="895"/>
    <x v="1"/>
    <x v="557"/>
    <x v="893"/>
    <x v="1"/>
    <x v="1"/>
    <x v="444"/>
    <x v="104"/>
    <x v="0"/>
    <x v="0"/>
    <x v="11"/>
    <x v="6"/>
    <x v="11"/>
  </r>
  <r>
    <n v="909"/>
    <s v="Gates, Li and Thompson"/>
    <s v="Synchronized attitude-oriented frame"/>
    <x v="37"/>
    <x v="876"/>
    <x v="896"/>
    <x v="1"/>
    <x v="175"/>
    <x v="894"/>
    <x v="0"/>
    <x v="0"/>
    <x v="384"/>
    <x v="809"/>
    <x v="0"/>
    <x v="1"/>
    <x v="3"/>
    <x v="3"/>
    <x v="3"/>
  </r>
  <r>
    <n v="910"/>
    <s v="King-Morris"/>
    <s v="Proactive incremental architecture"/>
    <x v="425"/>
    <x v="877"/>
    <x v="897"/>
    <x v="3"/>
    <x v="102"/>
    <x v="895"/>
    <x v="1"/>
    <x v="1"/>
    <x v="810"/>
    <x v="810"/>
    <x v="0"/>
    <x v="0"/>
    <x v="3"/>
    <x v="3"/>
    <x v="3"/>
  </r>
  <r>
    <n v="911"/>
    <s v="Carter, Cole and Curtis"/>
    <s v="Cloned responsive standardization"/>
    <x v="306"/>
    <x v="878"/>
    <x v="898"/>
    <x v="1"/>
    <x v="558"/>
    <x v="896"/>
    <x v="1"/>
    <x v="1"/>
    <x v="811"/>
    <x v="811"/>
    <x v="1"/>
    <x v="0"/>
    <x v="2"/>
    <x v="2"/>
    <x v="2"/>
  </r>
  <r>
    <n v="912"/>
    <s v="Sanchez-Parsons"/>
    <s v="Reduced bifurcated pricing structure"/>
    <x v="37"/>
    <x v="879"/>
    <x v="899"/>
    <x v="1"/>
    <x v="559"/>
    <x v="897"/>
    <x v="1"/>
    <x v="1"/>
    <x v="812"/>
    <x v="812"/>
    <x v="1"/>
    <x v="0"/>
    <x v="6"/>
    <x v="4"/>
    <x v="6"/>
  </r>
  <r>
    <n v="913"/>
    <s v="Rivera-Pearson"/>
    <s v="Re-engineered asymmetric challenge"/>
    <x v="426"/>
    <x v="880"/>
    <x v="900"/>
    <x v="0"/>
    <x v="560"/>
    <x v="898"/>
    <x v="2"/>
    <x v="2"/>
    <x v="813"/>
    <x v="813"/>
    <x v="0"/>
    <x v="0"/>
    <x v="6"/>
    <x v="4"/>
    <x v="6"/>
  </r>
  <r>
    <n v="914"/>
    <s v="Ramirez, Padilla and Barrera"/>
    <s v="Diverse client-driven conglomeration"/>
    <x v="330"/>
    <x v="881"/>
    <x v="901"/>
    <x v="0"/>
    <x v="561"/>
    <x v="899"/>
    <x v="4"/>
    <x v="4"/>
    <x v="814"/>
    <x v="814"/>
    <x v="0"/>
    <x v="0"/>
    <x v="3"/>
    <x v="3"/>
    <x v="3"/>
  </r>
  <r>
    <n v="915"/>
    <s v="Riggs Group"/>
    <s v="Configurable upward-trending solution"/>
    <x v="427"/>
    <x v="882"/>
    <x v="902"/>
    <x v="1"/>
    <x v="562"/>
    <x v="900"/>
    <x v="4"/>
    <x v="4"/>
    <x v="80"/>
    <x v="815"/>
    <x v="0"/>
    <x v="0"/>
    <x v="19"/>
    <x v="4"/>
    <x v="19"/>
  </r>
  <r>
    <n v="916"/>
    <s v="Clements Ltd"/>
    <s v="Persistent bandwidth-monitored framework"/>
    <x v="41"/>
    <x v="883"/>
    <x v="903"/>
    <x v="0"/>
    <x v="550"/>
    <x v="901"/>
    <x v="1"/>
    <x v="1"/>
    <x v="815"/>
    <x v="414"/>
    <x v="0"/>
    <x v="0"/>
    <x v="14"/>
    <x v="7"/>
    <x v="14"/>
  </r>
  <r>
    <n v="917"/>
    <s v="Cooper Inc"/>
    <s v="Polarized discrete product"/>
    <x v="136"/>
    <x v="884"/>
    <x v="904"/>
    <x v="2"/>
    <x v="11"/>
    <x v="902"/>
    <x v="4"/>
    <x v="4"/>
    <x v="816"/>
    <x v="816"/>
    <x v="0"/>
    <x v="1"/>
    <x v="12"/>
    <x v="4"/>
    <x v="12"/>
  </r>
  <r>
    <n v="918"/>
    <s v="Jones-Gonzalez"/>
    <s v="Seamless dynamic website"/>
    <x v="167"/>
    <x v="885"/>
    <x v="905"/>
    <x v="1"/>
    <x v="388"/>
    <x v="903"/>
    <x v="5"/>
    <x v="5"/>
    <x v="474"/>
    <x v="82"/>
    <x v="0"/>
    <x v="0"/>
    <x v="15"/>
    <x v="5"/>
    <x v="15"/>
  </r>
  <r>
    <n v="919"/>
    <s v="Fox Ltd"/>
    <s v="Extended multimedia firmware"/>
    <x v="428"/>
    <x v="886"/>
    <x v="906"/>
    <x v="0"/>
    <x v="537"/>
    <x v="904"/>
    <x v="2"/>
    <x v="2"/>
    <x v="817"/>
    <x v="817"/>
    <x v="0"/>
    <x v="1"/>
    <x v="3"/>
    <x v="3"/>
    <x v="3"/>
  </r>
  <r>
    <n v="920"/>
    <s v="Green, Murphy and Webb"/>
    <s v="Versatile directional project"/>
    <x v="98"/>
    <x v="887"/>
    <x v="907"/>
    <x v="1"/>
    <x v="563"/>
    <x v="905"/>
    <x v="1"/>
    <x v="1"/>
    <x v="818"/>
    <x v="818"/>
    <x v="1"/>
    <x v="0"/>
    <x v="10"/>
    <x v="4"/>
    <x v="10"/>
  </r>
  <r>
    <n v="921"/>
    <s v="Stevenson PLC"/>
    <s v="Profound directional knowledge user"/>
    <x v="429"/>
    <x v="888"/>
    <x v="908"/>
    <x v="0"/>
    <x v="63"/>
    <x v="906"/>
    <x v="1"/>
    <x v="1"/>
    <x v="819"/>
    <x v="819"/>
    <x v="0"/>
    <x v="0"/>
    <x v="2"/>
    <x v="2"/>
    <x v="2"/>
  </r>
  <r>
    <n v="922"/>
    <s v="Soto-Anthony"/>
    <s v="Ameliorated logistical capability"/>
    <x v="430"/>
    <x v="889"/>
    <x v="909"/>
    <x v="1"/>
    <x v="564"/>
    <x v="907"/>
    <x v="1"/>
    <x v="1"/>
    <x v="609"/>
    <x v="320"/>
    <x v="0"/>
    <x v="1"/>
    <x v="21"/>
    <x v="1"/>
    <x v="21"/>
  </r>
  <r>
    <n v="923"/>
    <s v="Wise and Sons"/>
    <s v="Sharable discrete definition"/>
    <x v="12"/>
    <x v="890"/>
    <x v="910"/>
    <x v="1"/>
    <x v="174"/>
    <x v="908"/>
    <x v="1"/>
    <x v="1"/>
    <x v="547"/>
    <x v="820"/>
    <x v="0"/>
    <x v="0"/>
    <x v="3"/>
    <x v="3"/>
    <x v="3"/>
  </r>
  <r>
    <n v="924"/>
    <s v="Butler-Barr"/>
    <s v="User-friendly next generation core"/>
    <x v="431"/>
    <x v="891"/>
    <x v="911"/>
    <x v="1"/>
    <x v="565"/>
    <x v="909"/>
    <x v="6"/>
    <x v="6"/>
    <x v="820"/>
    <x v="821"/>
    <x v="0"/>
    <x v="0"/>
    <x v="3"/>
    <x v="3"/>
    <x v="3"/>
  </r>
  <r>
    <n v="925"/>
    <s v="Wilson, Jefferson and Anderson"/>
    <s v="Profit-focused empowering system engine"/>
    <x v="162"/>
    <x v="892"/>
    <x v="912"/>
    <x v="1"/>
    <x v="167"/>
    <x v="910"/>
    <x v="1"/>
    <x v="1"/>
    <x v="821"/>
    <x v="822"/>
    <x v="0"/>
    <x v="0"/>
    <x v="3"/>
    <x v="3"/>
    <x v="3"/>
  </r>
  <r>
    <n v="926"/>
    <s v="Brown-Oliver"/>
    <s v="Synchronized cohesive encoding"/>
    <x v="251"/>
    <x v="893"/>
    <x v="913"/>
    <x v="0"/>
    <x v="27"/>
    <x v="911"/>
    <x v="1"/>
    <x v="1"/>
    <x v="151"/>
    <x v="823"/>
    <x v="0"/>
    <x v="0"/>
    <x v="0"/>
    <x v="0"/>
    <x v="0"/>
  </r>
  <r>
    <n v="927"/>
    <s v="Davis-Gardner"/>
    <s v="Synergistic dynamic utilization"/>
    <x v="44"/>
    <x v="894"/>
    <x v="914"/>
    <x v="0"/>
    <x v="95"/>
    <x v="912"/>
    <x v="1"/>
    <x v="1"/>
    <x v="822"/>
    <x v="824"/>
    <x v="0"/>
    <x v="0"/>
    <x v="3"/>
    <x v="3"/>
    <x v="3"/>
  </r>
  <r>
    <n v="928"/>
    <s v="Dawson Group"/>
    <s v="Triple-buffered bi-directional model"/>
    <x v="225"/>
    <x v="895"/>
    <x v="915"/>
    <x v="1"/>
    <x v="566"/>
    <x v="913"/>
    <x v="6"/>
    <x v="6"/>
    <x v="823"/>
    <x v="497"/>
    <x v="0"/>
    <x v="0"/>
    <x v="2"/>
    <x v="2"/>
    <x v="2"/>
  </r>
  <r>
    <n v="929"/>
    <s v="Turner-Terrell"/>
    <s v="Polarized tertiary function"/>
    <x v="20"/>
    <x v="896"/>
    <x v="916"/>
    <x v="1"/>
    <x v="229"/>
    <x v="914"/>
    <x v="4"/>
    <x v="4"/>
    <x v="824"/>
    <x v="825"/>
    <x v="0"/>
    <x v="0"/>
    <x v="3"/>
    <x v="3"/>
    <x v="3"/>
  </r>
  <r>
    <n v="930"/>
    <s v="Hall, Buchanan and Benton"/>
    <s v="Configurable fault-tolerant structure"/>
    <x v="26"/>
    <x v="897"/>
    <x v="917"/>
    <x v="1"/>
    <x v="72"/>
    <x v="915"/>
    <x v="1"/>
    <x v="1"/>
    <x v="825"/>
    <x v="826"/>
    <x v="0"/>
    <x v="1"/>
    <x v="3"/>
    <x v="3"/>
    <x v="3"/>
  </r>
  <r>
    <n v="931"/>
    <s v="Lowery, Hayden and Cruz"/>
    <s v="Digitized 24/7 budgetary management"/>
    <x v="58"/>
    <x v="898"/>
    <x v="918"/>
    <x v="0"/>
    <x v="192"/>
    <x v="916"/>
    <x v="1"/>
    <x v="1"/>
    <x v="826"/>
    <x v="827"/>
    <x v="0"/>
    <x v="1"/>
    <x v="3"/>
    <x v="3"/>
    <x v="3"/>
  </r>
  <r>
    <n v="932"/>
    <s v="Mora, Miller and Harper"/>
    <s v="Stand-alone zero tolerance algorithm"/>
    <x v="173"/>
    <x v="899"/>
    <x v="919"/>
    <x v="1"/>
    <x v="358"/>
    <x v="917"/>
    <x v="1"/>
    <x v="1"/>
    <x v="827"/>
    <x v="828"/>
    <x v="0"/>
    <x v="0"/>
    <x v="1"/>
    <x v="1"/>
    <x v="1"/>
  </r>
  <r>
    <n v="933"/>
    <s v="Espinoza Group"/>
    <s v="Implemented tangible support"/>
    <x v="432"/>
    <x v="900"/>
    <x v="920"/>
    <x v="1"/>
    <x v="567"/>
    <x v="918"/>
    <x v="1"/>
    <x v="1"/>
    <x v="828"/>
    <x v="829"/>
    <x v="0"/>
    <x v="0"/>
    <x v="3"/>
    <x v="3"/>
    <x v="3"/>
  </r>
  <r>
    <n v="934"/>
    <s v="Davis, Crawford and Lopez"/>
    <s v="Reactive radical framework"/>
    <x v="8"/>
    <x v="901"/>
    <x v="921"/>
    <x v="1"/>
    <x v="339"/>
    <x v="919"/>
    <x v="1"/>
    <x v="1"/>
    <x v="829"/>
    <x v="830"/>
    <x v="0"/>
    <x v="0"/>
    <x v="3"/>
    <x v="3"/>
    <x v="3"/>
  </r>
  <r>
    <n v="935"/>
    <s v="Richards, Stevens and Fleming"/>
    <s v="Object-based full-range knowledge user"/>
    <x v="55"/>
    <x v="902"/>
    <x v="922"/>
    <x v="1"/>
    <x v="227"/>
    <x v="920"/>
    <x v="1"/>
    <x v="1"/>
    <x v="830"/>
    <x v="94"/>
    <x v="0"/>
    <x v="0"/>
    <x v="3"/>
    <x v="3"/>
    <x v="3"/>
  </r>
  <r>
    <n v="936"/>
    <s v="Brown Ltd"/>
    <s v="Enhanced composite contingency"/>
    <x v="100"/>
    <x v="903"/>
    <x v="923"/>
    <x v="0"/>
    <x v="356"/>
    <x v="921"/>
    <x v="1"/>
    <x v="1"/>
    <x v="831"/>
    <x v="831"/>
    <x v="1"/>
    <x v="0"/>
    <x v="3"/>
    <x v="3"/>
    <x v="3"/>
  </r>
  <r>
    <n v="937"/>
    <s v="Tapia, Sandoval and Hurley"/>
    <s v="Cloned fresh-thinking model"/>
    <x v="409"/>
    <x v="904"/>
    <x v="924"/>
    <x v="3"/>
    <x v="568"/>
    <x v="922"/>
    <x v="1"/>
    <x v="1"/>
    <x v="832"/>
    <x v="832"/>
    <x v="0"/>
    <x v="0"/>
    <x v="4"/>
    <x v="4"/>
    <x v="4"/>
  </r>
  <r>
    <n v="938"/>
    <s v="Allen Inc"/>
    <s v="Total dedicated benchmark"/>
    <x v="243"/>
    <x v="905"/>
    <x v="925"/>
    <x v="1"/>
    <x v="87"/>
    <x v="923"/>
    <x v="1"/>
    <x v="1"/>
    <x v="833"/>
    <x v="833"/>
    <x v="0"/>
    <x v="1"/>
    <x v="13"/>
    <x v="5"/>
    <x v="13"/>
  </r>
  <r>
    <n v="939"/>
    <s v="Williams, Johnson and Campbell"/>
    <s v="Streamlined human-resource Graphic Interface"/>
    <x v="75"/>
    <x v="906"/>
    <x v="926"/>
    <x v="0"/>
    <x v="109"/>
    <x v="924"/>
    <x v="1"/>
    <x v="1"/>
    <x v="834"/>
    <x v="834"/>
    <x v="0"/>
    <x v="1"/>
    <x v="11"/>
    <x v="6"/>
    <x v="11"/>
  </r>
  <r>
    <n v="940"/>
    <s v="Wiggins Ltd"/>
    <s v="Upgradable analyzing core"/>
    <x v="34"/>
    <x v="907"/>
    <x v="927"/>
    <x v="2"/>
    <x v="569"/>
    <x v="925"/>
    <x v="0"/>
    <x v="0"/>
    <x v="835"/>
    <x v="835"/>
    <x v="0"/>
    <x v="0"/>
    <x v="2"/>
    <x v="2"/>
    <x v="2"/>
  </r>
  <r>
    <n v="941"/>
    <s v="Luna-Horne"/>
    <s v="Profound exuding pricing structure"/>
    <x v="433"/>
    <x v="908"/>
    <x v="928"/>
    <x v="0"/>
    <x v="373"/>
    <x v="926"/>
    <x v="1"/>
    <x v="1"/>
    <x v="836"/>
    <x v="836"/>
    <x v="1"/>
    <x v="0"/>
    <x v="3"/>
    <x v="3"/>
    <x v="3"/>
  </r>
  <r>
    <n v="942"/>
    <s v="Allen Inc"/>
    <s v="Horizontal optimizing model"/>
    <x v="103"/>
    <x v="909"/>
    <x v="929"/>
    <x v="0"/>
    <x v="109"/>
    <x v="927"/>
    <x v="2"/>
    <x v="2"/>
    <x v="837"/>
    <x v="611"/>
    <x v="0"/>
    <x v="0"/>
    <x v="3"/>
    <x v="3"/>
    <x v="3"/>
  </r>
  <r>
    <n v="943"/>
    <s v="Peterson, Gonzalez and Spencer"/>
    <s v="Synchronized fault-tolerant algorithm"/>
    <x v="168"/>
    <x v="910"/>
    <x v="930"/>
    <x v="1"/>
    <x v="493"/>
    <x v="928"/>
    <x v="1"/>
    <x v="1"/>
    <x v="219"/>
    <x v="837"/>
    <x v="0"/>
    <x v="0"/>
    <x v="0"/>
    <x v="0"/>
    <x v="0"/>
  </r>
  <r>
    <n v="944"/>
    <s v="Walter Inc"/>
    <s v="Streamlined 5thgeneration intranet"/>
    <x v="83"/>
    <x v="911"/>
    <x v="931"/>
    <x v="0"/>
    <x v="570"/>
    <x v="929"/>
    <x v="2"/>
    <x v="2"/>
    <x v="365"/>
    <x v="334"/>
    <x v="0"/>
    <x v="0"/>
    <x v="14"/>
    <x v="7"/>
    <x v="14"/>
  </r>
  <r>
    <n v="945"/>
    <s v="Sanders, Farley and Huffman"/>
    <s v="Cross-group clear-thinking task-force"/>
    <x v="434"/>
    <x v="912"/>
    <x v="932"/>
    <x v="0"/>
    <x v="571"/>
    <x v="930"/>
    <x v="1"/>
    <x v="1"/>
    <x v="838"/>
    <x v="838"/>
    <x v="1"/>
    <x v="0"/>
    <x v="14"/>
    <x v="7"/>
    <x v="14"/>
  </r>
  <r>
    <n v="946"/>
    <s v="Hall, Holmes and Walker"/>
    <s v="Public-key bandwidth-monitored intranet"/>
    <x v="184"/>
    <x v="913"/>
    <x v="933"/>
    <x v="0"/>
    <x v="483"/>
    <x v="931"/>
    <x v="1"/>
    <x v="1"/>
    <x v="839"/>
    <x v="839"/>
    <x v="0"/>
    <x v="0"/>
    <x v="3"/>
    <x v="3"/>
    <x v="3"/>
  </r>
  <r>
    <n v="947"/>
    <s v="Smith-Powell"/>
    <s v="Upgradable clear-thinking hardware"/>
    <x v="136"/>
    <x v="914"/>
    <x v="934"/>
    <x v="0"/>
    <x v="171"/>
    <x v="932"/>
    <x v="1"/>
    <x v="1"/>
    <x v="840"/>
    <x v="216"/>
    <x v="0"/>
    <x v="0"/>
    <x v="3"/>
    <x v="3"/>
    <x v="3"/>
  </r>
  <r>
    <n v="948"/>
    <s v="Smith-Hill"/>
    <s v="Integrated holistic paradigm"/>
    <x v="151"/>
    <x v="915"/>
    <x v="935"/>
    <x v="3"/>
    <x v="415"/>
    <x v="933"/>
    <x v="1"/>
    <x v="1"/>
    <x v="841"/>
    <x v="840"/>
    <x v="1"/>
    <x v="1"/>
    <x v="4"/>
    <x v="4"/>
    <x v="4"/>
  </r>
  <r>
    <n v="949"/>
    <s v="Wright LLC"/>
    <s v="Seamless clear-thinking conglomeration"/>
    <x v="291"/>
    <x v="916"/>
    <x v="936"/>
    <x v="1"/>
    <x v="84"/>
    <x v="934"/>
    <x v="1"/>
    <x v="1"/>
    <x v="842"/>
    <x v="133"/>
    <x v="0"/>
    <x v="0"/>
    <x v="2"/>
    <x v="2"/>
    <x v="2"/>
  </r>
  <r>
    <n v="950"/>
    <s v="Williams, Orozco and Gomez"/>
    <s v="Persistent content-based methodology"/>
    <x v="0"/>
    <x v="297"/>
    <x v="298"/>
    <x v="0"/>
    <x v="49"/>
    <x v="298"/>
    <x v="1"/>
    <x v="1"/>
    <x v="843"/>
    <x v="354"/>
    <x v="0"/>
    <x v="1"/>
    <x v="3"/>
    <x v="3"/>
    <x v="3"/>
  </r>
  <r>
    <n v="951"/>
    <s v="Peterson Ltd"/>
    <s v="Re-engineered 24hour matrix"/>
    <x v="435"/>
    <x v="917"/>
    <x v="937"/>
    <x v="1"/>
    <x v="572"/>
    <x v="935"/>
    <x v="1"/>
    <x v="1"/>
    <x v="844"/>
    <x v="721"/>
    <x v="0"/>
    <x v="1"/>
    <x v="1"/>
    <x v="1"/>
    <x v="1"/>
  </r>
  <r>
    <n v="952"/>
    <s v="Cummings-Hayes"/>
    <s v="Virtual multi-tasking core"/>
    <x v="436"/>
    <x v="918"/>
    <x v="938"/>
    <x v="3"/>
    <x v="428"/>
    <x v="936"/>
    <x v="1"/>
    <x v="1"/>
    <x v="845"/>
    <x v="841"/>
    <x v="0"/>
    <x v="0"/>
    <x v="4"/>
    <x v="4"/>
    <x v="4"/>
  </r>
  <r>
    <n v="953"/>
    <s v="Boyle Ltd"/>
    <s v="Streamlined fault-tolerant conglomeration"/>
    <x v="88"/>
    <x v="919"/>
    <x v="939"/>
    <x v="0"/>
    <x v="356"/>
    <x v="937"/>
    <x v="1"/>
    <x v="1"/>
    <x v="846"/>
    <x v="842"/>
    <x v="0"/>
    <x v="1"/>
    <x v="22"/>
    <x v="4"/>
    <x v="22"/>
  </r>
  <r>
    <n v="954"/>
    <s v="Henderson, Parker and Diaz"/>
    <s v="Enterprise-wide client-driven policy"/>
    <x v="142"/>
    <x v="920"/>
    <x v="940"/>
    <x v="1"/>
    <x v="573"/>
    <x v="938"/>
    <x v="2"/>
    <x v="2"/>
    <x v="110"/>
    <x v="843"/>
    <x v="0"/>
    <x v="0"/>
    <x v="2"/>
    <x v="2"/>
    <x v="2"/>
  </r>
  <r>
    <n v="955"/>
    <s v="Moss-Obrien"/>
    <s v="Function-based next generation emulation"/>
    <x v="31"/>
    <x v="921"/>
    <x v="941"/>
    <x v="1"/>
    <x v="175"/>
    <x v="939"/>
    <x v="1"/>
    <x v="1"/>
    <x v="847"/>
    <x v="844"/>
    <x v="0"/>
    <x v="0"/>
    <x v="3"/>
    <x v="3"/>
    <x v="3"/>
  </r>
  <r>
    <n v="956"/>
    <s v="Wood Inc"/>
    <s v="Re-engineered composite focus group"/>
    <x v="437"/>
    <x v="922"/>
    <x v="942"/>
    <x v="0"/>
    <x v="268"/>
    <x v="940"/>
    <x v="1"/>
    <x v="1"/>
    <x v="848"/>
    <x v="845"/>
    <x v="0"/>
    <x v="0"/>
    <x v="22"/>
    <x v="4"/>
    <x v="22"/>
  </r>
  <r>
    <n v="957"/>
    <s v="Riley, Cohen and Goodman"/>
    <s v="Profound mission-critical function"/>
    <x v="122"/>
    <x v="923"/>
    <x v="943"/>
    <x v="1"/>
    <x v="54"/>
    <x v="941"/>
    <x v="1"/>
    <x v="1"/>
    <x v="849"/>
    <x v="846"/>
    <x v="0"/>
    <x v="0"/>
    <x v="3"/>
    <x v="3"/>
    <x v="3"/>
  </r>
  <r>
    <n v="958"/>
    <s v="Green, Robinson and Ho"/>
    <s v="De-engineered zero-defect open system"/>
    <x v="65"/>
    <x v="924"/>
    <x v="944"/>
    <x v="1"/>
    <x v="192"/>
    <x v="942"/>
    <x v="1"/>
    <x v="1"/>
    <x v="780"/>
    <x v="847"/>
    <x v="0"/>
    <x v="0"/>
    <x v="10"/>
    <x v="4"/>
    <x v="10"/>
  </r>
  <r>
    <n v="959"/>
    <s v="Black-Graham"/>
    <s v="Operative hybrid utilization"/>
    <x v="438"/>
    <x v="925"/>
    <x v="945"/>
    <x v="0"/>
    <x v="406"/>
    <x v="943"/>
    <x v="1"/>
    <x v="1"/>
    <x v="140"/>
    <x v="688"/>
    <x v="0"/>
    <x v="0"/>
    <x v="18"/>
    <x v="5"/>
    <x v="18"/>
  </r>
  <r>
    <n v="960"/>
    <s v="Robbins Group"/>
    <s v="Function-based interactive matrix"/>
    <x v="20"/>
    <x v="926"/>
    <x v="946"/>
    <x v="0"/>
    <x v="12"/>
    <x v="944"/>
    <x v="1"/>
    <x v="1"/>
    <x v="850"/>
    <x v="848"/>
    <x v="0"/>
    <x v="0"/>
    <x v="2"/>
    <x v="2"/>
    <x v="2"/>
  </r>
  <r>
    <n v="961"/>
    <s v="Mason, Case and May"/>
    <s v="Optimized content-based collaboration"/>
    <x v="57"/>
    <x v="927"/>
    <x v="947"/>
    <x v="1"/>
    <x v="287"/>
    <x v="945"/>
    <x v="1"/>
    <x v="1"/>
    <x v="851"/>
    <x v="248"/>
    <x v="0"/>
    <x v="0"/>
    <x v="18"/>
    <x v="5"/>
    <x v="18"/>
  </r>
  <r>
    <n v="962"/>
    <s v="Harris, Russell and Mitchell"/>
    <s v="User-centric cohesive policy"/>
    <x v="136"/>
    <x v="928"/>
    <x v="948"/>
    <x v="1"/>
    <x v="574"/>
    <x v="946"/>
    <x v="1"/>
    <x v="1"/>
    <x v="852"/>
    <x v="849"/>
    <x v="0"/>
    <x v="0"/>
    <x v="0"/>
    <x v="0"/>
    <x v="0"/>
  </r>
  <r>
    <n v="963"/>
    <s v="Rodriguez-Robinson"/>
    <s v="Ergonomic methodical hub"/>
    <x v="291"/>
    <x v="929"/>
    <x v="949"/>
    <x v="0"/>
    <x v="493"/>
    <x v="947"/>
    <x v="6"/>
    <x v="6"/>
    <x v="853"/>
    <x v="850"/>
    <x v="0"/>
    <x v="1"/>
    <x v="14"/>
    <x v="7"/>
    <x v="14"/>
  </r>
  <r>
    <n v="964"/>
    <s v="Peck, Higgins and Smith"/>
    <s v="Devolved disintermediate encryption"/>
    <x v="41"/>
    <x v="930"/>
    <x v="950"/>
    <x v="1"/>
    <x v="287"/>
    <x v="948"/>
    <x v="1"/>
    <x v="1"/>
    <x v="854"/>
    <x v="851"/>
    <x v="0"/>
    <x v="0"/>
    <x v="3"/>
    <x v="3"/>
    <x v="3"/>
  </r>
  <r>
    <n v="965"/>
    <s v="Nunez-King"/>
    <s v="Phased clear-thinking policy"/>
    <x v="196"/>
    <x v="931"/>
    <x v="951"/>
    <x v="1"/>
    <x v="512"/>
    <x v="949"/>
    <x v="4"/>
    <x v="4"/>
    <x v="67"/>
    <x v="852"/>
    <x v="0"/>
    <x v="0"/>
    <x v="1"/>
    <x v="1"/>
    <x v="1"/>
  </r>
  <r>
    <n v="966"/>
    <s v="Davis and Sons"/>
    <s v="Seamless solution-oriented capacity"/>
    <x v="12"/>
    <x v="932"/>
    <x v="952"/>
    <x v="1"/>
    <x v="242"/>
    <x v="950"/>
    <x v="1"/>
    <x v="1"/>
    <x v="855"/>
    <x v="853"/>
    <x v="0"/>
    <x v="0"/>
    <x v="3"/>
    <x v="3"/>
    <x v="3"/>
  </r>
  <r>
    <n v="967"/>
    <s v="Howard-Douglas"/>
    <s v="Organized human-resource attitude"/>
    <x v="439"/>
    <x v="933"/>
    <x v="953"/>
    <x v="1"/>
    <x v="575"/>
    <x v="951"/>
    <x v="1"/>
    <x v="1"/>
    <x v="107"/>
    <x v="104"/>
    <x v="0"/>
    <x v="0"/>
    <x v="21"/>
    <x v="1"/>
    <x v="21"/>
  </r>
  <r>
    <n v="968"/>
    <s v="Gonzalez-White"/>
    <s v="Open-architected disintermediate budgetary management"/>
    <x v="166"/>
    <x v="934"/>
    <x v="954"/>
    <x v="1"/>
    <x v="493"/>
    <x v="952"/>
    <x v="1"/>
    <x v="1"/>
    <x v="344"/>
    <x v="854"/>
    <x v="0"/>
    <x v="0"/>
    <x v="0"/>
    <x v="0"/>
    <x v="0"/>
  </r>
  <r>
    <n v="969"/>
    <s v="Lopez-King"/>
    <s v="Multi-lateral radical solution"/>
    <x v="58"/>
    <x v="935"/>
    <x v="955"/>
    <x v="1"/>
    <x v="576"/>
    <x v="953"/>
    <x v="1"/>
    <x v="1"/>
    <x v="856"/>
    <x v="855"/>
    <x v="0"/>
    <x v="0"/>
    <x v="3"/>
    <x v="3"/>
    <x v="3"/>
  </r>
  <r>
    <n v="970"/>
    <s v="Glover-Nelson"/>
    <s v="Inverse context-sensitive info-mediaries"/>
    <x v="309"/>
    <x v="936"/>
    <x v="956"/>
    <x v="0"/>
    <x v="577"/>
    <x v="954"/>
    <x v="1"/>
    <x v="1"/>
    <x v="857"/>
    <x v="856"/>
    <x v="0"/>
    <x v="0"/>
    <x v="3"/>
    <x v="3"/>
    <x v="3"/>
  </r>
  <r>
    <n v="971"/>
    <s v="Garner and Sons"/>
    <s v="Versatile neutral workforce"/>
    <x v="135"/>
    <x v="937"/>
    <x v="957"/>
    <x v="0"/>
    <x v="3"/>
    <x v="955"/>
    <x v="1"/>
    <x v="1"/>
    <x v="858"/>
    <x v="857"/>
    <x v="0"/>
    <x v="0"/>
    <x v="19"/>
    <x v="4"/>
    <x v="19"/>
  </r>
  <r>
    <n v="972"/>
    <s v="Sellers, Roach and Garrison"/>
    <s v="Multi-tiered systematic knowledge user"/>
    <x v="440"/>
    <x v="938"/>
    <x v="958"/>
    <x v="1"/>
    <x v="578"/>
    <x v="956"/>
    <x v="1"/>
    <x v="1"/>
    <x v="859"/>
    <x v="858"/>
    <x v="0"/>
    <x v="1"/>
    <x v="2"/>
    <x v="2"/>
    <x v="2"/>
  </r>
  <r>
    <n v="973"/>
    <s v="Herrera, Bennett and Silva"/>
    <s v="Programmable multi-state algorithm"/>
    <x v="441"/>
    <x v="939"/>
    <x v="959"/>
    <x v="0"/>
    <x v="526"/>
    <x v="957"/>
    <x v="1"/>
    <x v="1"/>
    <x v="860"/>
    <x v="859"/>
    <x v="0"/>
    <x v="1"/>
    <x v="3"/>
    <x v="3"/>
    <x v="3"/>
  </r>
  <r>
    <n v="974"/>
    <s v="Thomas, Clay and Mendoza"/>
    <s v="Multi-channeled reciprocal interface"/>
    <x v="126"/>
    <x v="940"/>
    <x v="960"/>
    <x v="1"/>
    <x v="235"/>
    <x v="958"/>
    <x v="1"/>
    <x v="1"/>
    <x v="170"/>
    <x v="860"/>
    <x v="0"/>
    <x v="0"/>
    <x v="7"/>
    <x v="1"/>
    <x v="7"/>
  </r>
  <r>
    <n v="975"/>
    <s v="Ayala Group"/>
    <s v="Right-sized maximized migration"/>
    <x v="91"/>
    <x v="941"/>
    <x v="961"/>
    <x v="1"/>
    <x v="18"/>
    <x v="959"/>
    <x v="1"/>
    <x v="1"/>
    <x v="861"/>
    <x v="264"/>
    <x v="0"/>
    <x v="1"/>
    <x v="3"/>
    <x v="3"/>
    <x v="3"/>
  </r>
  <r>
    <n v="976"/>
    <s v="Huerta, Roberts and Dickerson"/>
    <s v="Self-enabling value-added artificial intelligence"/>
    <x v="220"/>
    <x v="942"/>
    <x v="962"/>
    <x v="1"/>
    <x v="382"/>
    <x v="960"/>
    <x v="1"/>
    <x v="1"/>
    <x v="862"/>
    <x v="65"/>
    <x v="0"/>
    <x v="1"/>
    <x v="3"/>
    <x v="3"/>
    <x v="3"/>
  </r>
  <r>
    <n v="977"/>
    <s v="Johnson Group"/>
    <s v="Vision-oriented interactive solution"/>
    <x v="260"/>
    <x v="943"/>
    <x v="963"/>
    <x v="0"/>
    <x v="109"/>
    <x v="961"/>
    <x v="1"/>
    <x v="1"/>
    <x v="863"/>
    <x v="861"/>
    <x v="0"/>
    <x v="0"/>
    <x v="0"/>
    <x v="0"/>
    <x v="0"/>
  </r>
  <r>
    <n v="978"/>
    <s v="Bailey, Nguyen and Martinez"/>
    <s v="Fundamental user-facing productivity"/>
    <x v="67"/>
    <x v="944"/>
    <x v="964"/>
    <x v="1"/>
    <x v="45"/>
    <x v="962"/>
    <x v="1"/>
    <x v="1"/>
    <x v="864"/>
    <x v="862"/>
    <x v="0"/>
    <x v="0"/>
    <x v="11"/>
    <x v="6"/>
    <x v="11"/>
  </r>
  <r>
    <n v="979"/>
    <s v="Williams, Martin and Meyer"/>
    <s v="Innovative well-modulated capability"/>
    <x v="138"/>
    <x v="945"/>
    <x v="965"/>
    <x v="1"/>
    <x v="579"/>
    <x v="963"/>
    <x v="4"/>
    <x v="4"/>
    <x v="527"/>
    <x v="454"/>
    <x v="0"/>
    <x v="0"/>
    <x v="3"/>
    <x v="3"/>
    <x v="3"/>
  </r>
  <r>
    <n v="980"/>
    <s v="Huff-Johnson"/>
    <s v="Universal fault-tolerant orchestration"/>
    <x v="442"/>
    <x v="946"/>
    <x v="966"/>
    <x v="0"/>
    <x v="580"/>
    <x v="964"/>
    <x v="1"/>
    <x v="1"/>
    <x v="865"/>
    <x v="863"/>
    <x v="1"/>
    <x v="0"/>
    <x v="9"/>
    <x v="5"/>
    <x v="9"/>
  </r>
  <r>
    <n v="981"/>
    <s v="Diaz-Little"/>
    <s v="Grass-roots executive synergy"/>
    <x v="313"/>
    <x v="947"/>
    <x v="967"/>
    <x v="1"/>
    <x v="581"/>
    <x v="965"/>
    <x v="1"/>
    <x v="1"/>
    <x v="866"/>
    <x v="864"/>
    <x v="0"/>
    <x v="0"/>
    <x v="2"/>
    <x v="2"/>
    <x v="2"/>
  </r>
  <r>
    <n v="982"/>
    <s v="Freeman-French"/>
    <s v="Multi-layered optimal application"/>
    <x v="44"/>
    <x v="948"/>
    <x v="968"/>
    <x v="0"/>
    <x v="51"/>
    <x v="966"/>
    <x v="1"/>
    <x v="1"/>
    <x v="867"/>
    <x v="865"/>
    <x v="0"/>
    <x v="1"/>
    <x v="4"/>
    <x v="4"/>
    <x v="4"/>
  </r>
  <r>
    <n v="983"/>
    <s v="Beck-Weber"/>
    <s v="Business-focused full-range core"/>
    <x v="443"/>
    <x v="949"/>
    <x v="969"/>
    <x v="1"/>
    <x v="582"/>
    <x v="967"/>
    <x v="1"/>
    <x v="1"/>
    <x v="868"/>
    <x v="866"/>
    <x v="0"/>
    <x v="0"/>
    <x v="4"/>
    <x v="4"/>
    <x v="4"/>
  </r>
  <r>
    <n v="984"/>
    <s v="Lewis-Jacobson"/>
    <s v="Exclusive system-worthy Graphic Interface"/>
    <x v="191"/>
    <x v="950"/>
    <x v="970"/>
    <x v="1"/>
    <x v="345"/>
    <x v="968"/>
    <x v="1"/>
    <x v="1"/>
    <x v="105"/>
    <x v="867"/>
    <x v="0"/>
    <x v="0"/>
    <x v="3"/>
    <x v="3"/>
    <x v="3"/>
  </r>
  <r>
    <n v="985"/>
    <s v="Logan-Curtis"/>
    <s v="Enhanced optimal ability"/>
    <x v="305"/>
    <x v="951"/>
    <x v="971"/>
    <x v="0"/>
    <x v="583"/>
    <x v="969"/>
    <x v="1"/>
    <x v="1"/>
    <x v="481"/>
    <x v="868"/>
    <x v="0"/>
    <x v="1"/>
    <x v="1"/>
    <x v="1"/>
    <x v="1"/>
  </r>
  <r>
    <n v="986"/>
    <s v="Chan, Washington and Callahan"/>
    <s v="Optional zero administration neural-net"/>
    <x v="75"/>
    <x v="952"/>
    <x v="972"/>
    <x v="0"/>
    <x v="45"/>
    <x v="970"/>
    <x v="1"/>
    <x v="1"/>
    <x v="253"/>
    <x v="296"/>
    <x v="0"/>
    <x v="0"/>
    <x v="1"/>
    <x v="1"/>
    <x v="1"/>
  </r>
  <r>
    <n v="987"/>
    <s v="Wilson Group"/>
    <s v="Ameliorated foreground focus group"/>
    <x v="8"/>
    <x v="953"/>
    <x v="973"/>
    <x v="1"/>
    <x v="584"/>
    <x v="971"/>
    <x v="1"/>
    <x v="1"/>
    <x v="869"/>
    <x v="869"/>
    <x v="0"/>
    <x v="0"/>
    <x v="4"/>
    <x v="4"/>
    <x v="4"/>
  </r>
  <r>
    <n v="988"/>
    <s v="Gardner, Ryan and Gutierrez"/>
    <s v="Triple-buffered multi-tasking matrices"/>
    <x v="151"/>
    <x v="802"/>
    <x v="974"/>
    <x v="0"/>
    <x v="251"/>
    <x v="972"/>
    <x v="1"/>
    <x v="1"/>
    <x v="864"/>
    <x v="274"/>
    <x v="0"/>
    <x v="0"/>
    <x v="15"/>
    <x v="5"/>
    <x v="15"/>
  </r>
  <r>
    <n v="989"/>
    <s v="Hernandez Inc"/>
    <s v="Versatile dedicated migration"/>
    <x v="166"/>
    <x v="954"/>
    <x v="975"/>
    <x v="1"/>
    <x v="31"/>
    <x v="973"/>
    <x v="1"/>
    <x v="1"/>
    <x v="843"/>
    <x v="354"/>
    <x v="0"/>
    <x v="0"/>
    <x v="18"/>
    <x v="5"/>
    <x v="18"/>
  </r>
  <r>
    <n v="990"/>
    <s v="Ortiz-Roberts"/>
    <s v="Devolved foreground customer loyalty"/>
    <x v="75"/>
    <x v="955"/>
    <x v="976"/>
    <x v="0"/>
    <x v="251"/>
    <x v="974"/>
    <x v="1"/>
    <x v="1"/>
    <x v="289"/>
    <x v="870"/>
    <x v="0"/>
    <x v="1"/>
    <x v="6"/>
    <x v="4"/>
    <x v="6"/>
  </r>
  <r>
    <n v="991"/>
    <s v="Ramirez LLC"/>
    <s v="Reduced reciprocal focus group"/>
    <x v="122"/>
    <x v="551"/>
    <x v="977"/>
    <x v="1"/>
    <x v="585"/>
    <x v="975"/>
    <x v="1"/>
    <x v="1"/>
    <x v="870"/>
    <x v="871"/>
    <x v="0"/>
    <x v="1"/>
    <x v="1"/>
    <x v="1"/>
    <x v="1"/>
  </r>
  <r>
    <n v="992"/>
    <s v="Morrow Inc"/>
    <s v="Networked global migration"/>
    <x v="33"/>
    <x v="956"/>
    <x v="978"/>
    <x v="1"/>
    <x v="227"/>
    <x v="976"/>
    <x v="1"/>
    <x v="1"/>
    <x v="871"/>
    <x v="98"/>
    <x v="0"/>
    <x v="1"/>
    <x v="6"/>
    <x v="4"/>
    <x v="6"/>
  </r>
  <r>
    <n v="993"/>
    <s v="Erickson-Rogers"/>
    <s v="De-engineered even-keeled definition"/>
    <x v="122"/>
    <x v="957"/>
    <x v="979"/>
    <x v="3"/>
    <x v="51"/>
    <x v="977"/>
    <x v="6"/>
    <x v="6"/>
    <x v="872"/>
    <x v="872"/>
    <x v="0"/>
    <x v="1"/>
    <x v="14"/>
    <x v="7"/>
    <x v="14"/>
  </r>
  <r>
    <n v="994"/>
    <s v="Leach, Rich and Price"/>
    <s v="Implemented bi-directional flexibility"/>
    <x v="444"/>
    <x v="958"/>
    <x v="980"/>
    <x v="0"/>
    <x v="586"/>
    <x v="978"/>
    <x v="1"/>
    <x v="1"/>
    <x v="873"/>
    <x v="873"/>
    <x v="0"/>
    <x v="1"/>
    <x v="18"/>
    <x v="5"/>
    <x v="18"/>
  </r>
  <r>
    <n v="995"/>
    <s v="Manning-Hamilton"/>
    <s v="Vision-oriented scalable definition"/>
    <x v="238"/>
    <x v="959"/>
    <x v="981"/>
    <x v="1"/>
    <x v="587"/>
    <x v="979"/>
    <x v="1"/>
    <x v="1"/>
    <x v="874"/>
    <x v="526"/>
    <x v="0"/>
    <x v="1"/>
    <x v="0"/>
    <x v="0"/>
    <x v="0"/>
  </r>
  <r>
    <n v="996"/>
    <s v="Butler LLC"/>
    <s v="Future-proofed upward-trending migration"/>
    <x v="47"/>
    <x v="960"/>
    <x v="982"/>
    <x v="0"/>
    <x v="192"/>
    <x v="980"/>
    <x v="1"/>
    <x v="1"/>
    <x v="875"/>
    <x v="874"/>
    <x v="0"/>
    <x v="0"/>
    <x v="3"/>
    <x v="3"/>
    <x v="3"/>
  </r>
  <r>
    <n v="997"/>
    <s v="Ball LLC"/>
    <s v="Right-sized full-range throughput"/>
    <x v="4"/>
    <x v="961"/>
    <x v="983"/>
    <x v="3"/>
    <x v="279"/>
    <x v="981"/>
    <x v="6"/>
    <x v="6"/>
    <x v="876"/>
    <x v="875"/>
    <x v="0"/>
    <x v="0"/>
    <x v="3"/>
    <x v="3"/>
    <x v="3"/>
  </r>
  <r>
    <n v="998"/>
    <s v="Taylor, Santiago and Flores"/>
    <s v="Polarized composite customer loyalty"/>
    <x v="445"/>
    <x v="962"/>
    <x v="984"/>
    <x v="0"/>
    <x v="82"/>
    <x v="982"/>
    <x v="1"/>
    <x v="1"/>
    <x v="877"/>
    <x v="876"/>
    <x v="0"/>
    <x v="1"/>
    <x v="7"/>
    <x v="1"/>
    <x v="7"/>
  </r>
  <r>
    <n v="999"/>
    <s v="Hernandez, Norton and Kelley"/>
    <s v="Expanded eco-centric policy"/>
    <x v="446"/>
    <x v="963"/>
    <x v="985"/>
    <x v="3"/>
    <x v="588"/>
    <x v="983"/>
    <x v="1"/>
    <x v="1"/>
    <x v="878"/>
    <x v="877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C7B21-7DEB-40A7-AAFF-7A10EA74A4F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2587F-BC2A-4210-B7A1-E5713A71D3F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90FE5-1949-4047-9187-46E682302B44}" name="PivotTable15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1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s"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18" name="[Range].[Parent Category].[All]" cap="All"/>
    <pageField fld="4" hier="20" name="[Range].[Date Created Conversion (Year)].[All]" cap="All"/>
  </pageFields>
  <dataFields count="1">
    <dataField name="Count of outcome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8F58E-55E5-4659-AB6F-2C4BB3D16012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C12" firstHeaderRow="0" firstDataRow="1" firstDataCol="1" rowPageCount="1" colPageCount="1"/>
  <pivotFields count="18">
    <pivotField showAll="0"/>
    <pivotField showAll="0"/>
    <pivotField showAll="0"/>
    <pivotField dataField="1" showAll="0"/>
    <pivotField dataField="1" showAll="0"/>
    <pivotField numFmtId="1" showAll="0"/>
    <pivotField showAll="0"/>
    <pivotField showAll="0"/>
    <pivotField showAll="0"/>
    <pivotField showAll="0"/>
    <pivotField axis="axisRow"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axis="axisPage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7" item="13" hier="-1"/>
  </pageFields>
  <dataFields count="2">
    <dataField name="Sum of goal" fld="3" baseField="0" baseItem="0"/>
    <dataField name="Sum of pledged" fld="4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71" zoomScaleNormal="71" workbookViewId="0">
      <selection activeCell="K12" sqref="K12"/>
    </sheetView>
  </sheetViews>
  <sheetFormatPr defaultColWidth="22.09765625" defaultRowHeight="15.6" x14ac:dyDescent="0.3"/>
  <cols>
    <col min="1" max="1" width="8.09765625" bestFit="1" customWidth="1"/>
    <col min="2" max="2" width="31.3984375" bestFit="1" customWidth="1"/>
    <col min="3" max="3" width="22.09765625" style="3"/>
    <col min="4" max="4" width="10.09765625" bestFit="1" customWidth="1"/>
    <col min="5" max="5" width="13.296875" bestFit="1" customWidth="1"/>
    <col min="6" max="6" width="19.796875" bestFit="1" customWidth="1"/>
    <col min="7" max="7" width="14" bestFit="1" customWidth="1"/>
    <col min="8" max="8" width="19.09765625" bestFit="1" customWidth="1"/>
    <col min="9" max="9" width="21.796875" bestFit="1" customWidth="1"/>
    <col min="10" max="10" width="13.19921875" bestFit="1" customWidth="1"/>
    <col min="11" max="11" width="13.8984375" bestFit="1" customWidth="1"/>
    <col min="12" max="12" width="17" bestFit="1" customWidth="1"/>
    <col min="13" max="13" width="13.796875" bestFit="1" customWidth="1"/>
    <col min="14" max="14" width="27.69921875" bestFit="1" customWidth="1"/>
    <col min="15" max="15" width="26.3984375" bestFit="1" customWidth="1"/>
    <col min="16" max="16" width="14.59765625" bestFit="1" customWidth="1"/>
    <col min="17" max="17" width="14" bestFit="1" customWidth="1"/>
    <col min="18" max="18" width="29.19921875" bestFit="1" customWidth="1"/>
    <col min="19" max="19" width="20.09765625" bestFit="1" customWidth="1"/>
    <col min="20" max="20" width="17.796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31.2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6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2035</v>
      </c>
      <c r="T2" t="s">
        <v>2041</v>
      </c>
    </row>
    <row r="3" spans="1:20" ht="31.2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>(((L3/60)/60)/24)+DATE(1970,1,1)</f>
        <v>41870.208333333336</v>
      </c>
      <c r="O3" s="10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2036</v>
      </c>
      <c r="T3" t="s">
        <v>2042</v>
      </c>
    </row>
    <row r="4" spans="1:20" ht="46.8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E4/D4*100</f>
        <v>131.4787822878229</v>
      </c>
      <c r="G4" t="s">
        <v>20</v>
      </c>
      <c r="H4">
        <v>1425</v>
      </c>
      <c r="I4" s="6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>(((L4/60)/60)/24)+DATE(1970,1,1)</f>
        <v>41595.25</v>
      </c>
      <c r="O4" s="10">
        <f>(((M4/60)/60)/24)+DATE(1970,1,1)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2043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E5/D5*100</f>
        <v>58.976190476190467</v>
      </c>
      <c r="G5" t="s">
        <v>14</v>
      </c>
      <c r="H5">
        <v>24</v>
      </c>
      <c r="I5" s="6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>(((L5/60)/60)/24)+DATE(1970,1,1)</f>
        <v>43688.208333333328</v>
      </c>
      <c r="O5" s="10">
        <f>(((M5/60)/60)/24)+DATE(1970,1,1)</f>
        <v>43728.208333333328</v>
      </c>
      <c r="P5" t="b">
        <v>0</v>
      </c>
      <c r="Q5" t="b">
        <v>0</v>
      </c>
      <c r="R5" t="s">
        <v>23</v>
      </c>
      <c r="S5" t="s">
        <v>2036</v>
      </c>
      <c r="T5" t="s">
        <v>2042</v>
      </c>
    </row>
    <row r="6" spans="1:20" ht="31.2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E6/D6*100</f>
        <v>69.276315789473685</v>
      </c>
      <c r="G6" t="s">
        <v>14</v>
      </c>
      <c r="H6">
        <v>53</v>
      </c>
      <c r="I6" s="6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>(((L6/60)/60)/24)+DATE(1970,1,1)</f>
        <v>43485.25</v>
      </c>
      <c r="O6" s="10">
        <f>(((M6/60)/60)/24)+DATE(1970,1,1)</f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2044</v>
      </c>
    </row>
    <row r="7" spans="1:20" ht="31.2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E7/D7*100</f>
        <v>173.61842105263159</v>
      </c>
      <c r="G7" t="s">
        <v>20</v>
      </c>
      <c r="H7">
        <v>174</v>
      </c>
      <c r="I7" s="6">
        <f>E7/H7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>(((L7/60)/60)/24)+DATE(1970,1,1)</f>
        <v>41149.208333333336</v>
      </c>
      <c r="O7" s="10">
        <f>(((M7/60)/60)/24)+DATE(1970,1,1)</f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2044</v>
      </c>
    </row>
    <row r="8" spans="1:20" ht="31.2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E8/D8*100</f>
        <v>20.961538461538463</v>
      </c>
      <c r="G8" t="s">
        <v>14</v>
      </c>
      <c r="H8">
        <v>18</v>
      </c>
      <c r="I8" s="6">
        <f>E8/H8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>(((L8/60)/60)/24)+DATE(1970,1,1)</f>
        <v>42991.208333333328</v>
      </c>
      <c r="O8" s="10">
        <f>(((M8/60)/60)/24)+DATE(1970,1,1)</f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2045</v>
      </c>
    </row>
    <row r="9" spans="1:20" ht="31.2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E9/D9*100</f>
        <v>327.57777777777778</v>
      </c>
      <c r="G9" t="s">
        <v>20</v>
      </c>
      <c r="H9">
        <v>227</v>
      </c>
      <c r="I9" s="6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>(((L9/60)/60)/24)+DATE(1970,1,1)</f>
        <v>42229.208333333328</v>
      </c>
      <c r="O9" s="10">
        <f>(((M9/60)/60)/24)+DATE(1970,1,1)</f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2044</v>
      </c>
    </row>
    <row r="10" spans="1:20" ht="31.2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E10/D10*100</f>
        <v>19.932788374205266</v>
      </c>
      <c r="G10" t="s">
        <v>47</v>
      </c>
      <c r="H10">
        <v>708</v>
      </c>
      <c r="I10" s="6">
        <f>E10/H10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>(((L10/60)/60)/24)+DATE(1970,1,1)</f>
        <v>40399.208333333336</v>
      </c>
      <c r="O10" s="10">
        <f>(((M10/60)/60)/24)+DATE(1970,1,1)</f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2044</v>
      </c>
    </row>
    <row r="11" spans="1:20" ht="31.2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E11/D11*100</f>
        <v>51.741935483870968</v>
      </c>
      <c r="G11" t="s">
        <v>14</v>
      </c>
      <c r="H11">
        <v>44</v>
      </c>
      <c r="I11" s="6">
        <f>E11/H11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>(((L11/60)/60)/24)+DATE(1970,1,1)</f>
        <v>41536.208333333336</v>
      </c>
      <c r="O11" s="10">
        <f>(((M11/60)/60)/24)+DATE(1970,1,1)</f>
        <v>41585.25</v>
      </c>
      <c r="P11" t="b">
        <v>0</v>
      </c>
      <c r="Q11" t="b">
        <v>0</v>
      </c>
      <c r="R11" t="s">
        <v>50</v>
      </c>
      <c r="S11" t="s">
        <v>2036</v>
      </c>
      <c r="T11" t="s">
        <v>2046</v>
      </c>
    </row>
    <row r="12" spans="1:20" ht="31.2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E12/D12*100</f>
        <v>266.11538461538464</v>
      </c>
      <c r="G12" t="s">
        <v>20</v>
      </c>
      <c r="H12">
        <v>220</v>
      </c>
      <c r="I12" s="6">
        <f>E12/H12</f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>(((L12/60)/60)/24)+DATE(1970,1,1)</f>
        <v>40404.208333333336</v>
      </c>
      <c r="O12" s="10">
        <f>(((M12/60)/60)/24)+DATE(1970,1,1)</f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2047</v>
      </c>
    </row>
    <row r="13" spans="1:20" ht="46.8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E13/D13*100</f>
        <v>48.095238095238095</v>
      </c>
      <c r="G13" t="s">
        <v>14</v>
      </c>
      <c r="H13">
        <v>27</v>
      </c>
      <c r="I13" s="6">
        <f>E13/H13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>(((L13/60)/60)/24)+DATE(1970,1,1)</f>
        <v>40442.208333333336</v>
      </c>
      <c r="O13" s="10">
        <f>(((M13/60)/60)/24)+DATE(1970,1,1)</f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2044</v>
      </c>
    </row>
    <row r="14" spans="1:20" ht="31.2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E14/D14*100</f>
        <v>89.349206349206341</v>
      </c>
      <c r="G14" t="s">
        <v>14</v>
      </c>
      <c r="H14">
        <v>55</v>
      </c>
      <c r="I14" s="6">
        <f>E14/H14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>(((L14/60)/60)/24)+DATE(1970,1,1)</f>
        <v>43760.208333333328</v>
      </c>
      <c r="O14" s="10">
        <f>(((M14/60)/60)/24)+DATE(1970,1,1)</f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2047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E15/D15*100</f>
        <v>245.11904761904765</v>
      </c>
      <c r="G15" t="s">
        <v>20</v>
      </c>
      <c r="H15">
        <v>98</v>
      </c>
      <c r="I15" s="6">
        <f>E15/H15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>(((L15/60)/60)/24)+DATE(1970,1,1)</f>
        <v>42532.208333333328</v>
      </c>
      <c r="O15" s="10">
        <f>(((M15/60)/60)/24)+DATE(1970,1,1)</f>
        <v>42544.208333333328</v>
      </c>
      <c r="P15" t="b">
        <v>0</v>
      </c>
      <c r="Q15" t="b">
        <v>0</v>
      </c>
      <c r="R15" t="s">
        <v>60</v>
      </c>
      <c r="S15" t="s">
        <v>2036</v>
      </c>
      <c r="T15" t="s">
        <v>2048</v>
      </c>
    </row>
    <row r="16" spans="1:20" ht="31.2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E16/D16*100</f>
        <v>66.769503546099301</v>
      </c>
      <c r="G16" t="s">
        <v>14</v>
      </c>
      <c r="H16">
        <v>200</v>
      </c>
      <c r="I16" s="6">
        <f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>(((L16/60)/60)/24)+DATE(1970,1,1)</f>
        <v>40974.25</v>
      </c>
      <c r="O16" s="10">
        <f>(((M16/60)/60)/24)+DATE(1970,1,1)</f>
        <v>41001.208333333336</v>
      </c>
      <c r="P16" t="b">
        <v>0</v>
      </c>
      <c r="Q16" t="b">
        <v>0</v>
      </c>
      <c r="R16" t="s">
        <v>60</v>
      </c>
      <c r="S16" t="s">
        <v>2036</v>
      </c>
      <c r="T16" t="s">
        <v>2048</v>
      </c>
    </row>
    <row r="17" spans="1:20" ht="31.2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E17/D17*100</f>
        <v>47.307881773399011</v>
      </c>
      <c r="G17" t="s">
        <v>14</v>
      </c>
      <c r="H17">
        <v>452</v>
      </c>
      <c r="I17" s="6">
        <f>E17/H17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>(((L17/60)/60)/24)+DATE(1970,1,1)</f>
        <v>43809.25</v>
      </c>
      <c r="O17" s="10">
        <f>(((M17/60)/60)/24)+DATE(1970,1,1)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2049</v>
      </c>
    </row>
    <row r="18" spans="1:20" ht="31.2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E18/D18*100</f>
        <v>649.47058823529414</v>
      </c>
      <c r="G18" t="s">
        <v>20</v>
      </c>
      <c r="H18">
        <v>100</v>
      </c>
      <c r="I18" s="6">
        <f>E18/H18</f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>(((L18/60)/60)/24)+DATE(1970,1,1)</f>
        <v>41661.25</v>
      </c>
      <c r="O18" s="10">
        <f>(((M18/60)/60)/24)+DATE(1970,1,1)</f>
        <v>41683.25</v>
      </c>
      <c r="P18" t="b">
        <v>0</v>
      </c>
      <c r="Q18" t="b">
        <v>0</v>
      </c>
      <c r="R18" t="s">
        <v>68</v>
      </c>
      <c r="S18" t="s">
        <v>2040</v>
      </c>
      <c r="T18" t="s">
        <v>2050</v>
      </c>
    </row>
    <row r="19" spans="1:20" ht="31.2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E19/D19*100</f>
        <v>159.39125295508273</v>
      </c>
      <c r="G19" t="s">
        <v>20</v>
      </c>
      <c r="H19">
        <v>1249</v>
      </c>
      <c r="I19" s="6">
        <f>E19/H19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>(((L19/60)/60)/24)+DATE(1970,1,1)</f>
        <v>40555.25</v>
      </c>
      <c r="O19" s="10">
        <f>(((M19/60)/60)/24)+DATE(1970,1,1)</f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2051</v>
      </c>
    </row>
    <row r="20" spans="1:20" ht="31.2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E20/D20*100</f>
        <v>66.912087912087912</v>
      </c>
      <c r="G20" t="s">
        <v>74</v>
      </c>
      <c r="H20">
        <v>135</v>
      </c>
      <c r="I20" s="6">
        <f>E20/H20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>(((L20/60)/60)/24)+DATE(1970,1,1)</f>
        <v>43351.208333333328</v>
      </c>
      <c r="O20" s="10">
        <f>(((M20/60)/60)/24)+DATE(1970,1,1)</f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2044</v>
      </c>
    </row>
    <row r="21" spans="1:20" ht="31.2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E21/D21*100</f>
        <v>48.529600000000002</v>
      </c>
      <c r="G21" t="s">
        <v>14</v>
      </c>
      <c r="H21">
        <v>674</v>
      </c>
      <c r="I21" s="6">
        <f>E21/H21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>(((L21/60)/60)/24)+DATE(1970,1,1)</f>
        <v>43528.25</v>
      </c>
      <c r="O21" s="10">
        <f>(((M21/60)/60)/24)+DATE(1970,1,1)</f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2044</v>
      </c>
    </row>
    <row r="22" spans="1:20" ht="31.2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E22/D22*100</f>
        <v>112.24279210925646</v>
      </c>
      <c r="G22" t="s">
        <v>20</v>
      </c>
      <c r="H22">
        <v>1396</v>
      </c>
      <c r="I22" s="6">
        <f>E22/H22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>(((L22/60)/60)/24)+DATE(1970,1,1)</f>
        <v>41848.208333333336</v>
      </c>
      <c r="O22" s="10">
        <f>(((M22/60)/60)/24)+DATE(1970,1,1)</f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2047</v>
      </c>
    </row>
    <row r="23" spans="1:20" ht="31.2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E23/D23*100</f>
        <v>40.992553191489364</v>
      </c>
      <c r="G23" t="s">
        <v>14</v>
      </c>
      <c r="H23">
        <v>558</v>
      </c>
      <c r="I23" s="6">
        <f>E23/H23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>(((L23/60)/60)/24)+DATE(1970,1,1)</f>
        <v>40770.208333333336</v>
      </c>
      <c r="O23" s="10">
        <f>(((M23/60)/60)/24)+DATE(1970,1,1)</f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2044</v>
      </c>
    </row>
    <row r="24" spans="1:20" ht="31.2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E24/D24*100</f>
        <v>128.07106598984771</v>
      </c>
      <c r="G24" t="s">
        <v>20</v>
      </c>
      <c r="H24">
        <v>890</v>
      </c>
      <c r="I24" s="6">
        <f>E24/H24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>(((L24/60)/60)/24)+DATE(1970,1,1)</f>
        <v>43193.208333333328</v>
      </c>
      <c r="O24" s="10">
        <f>(((M24/60)/60)/24)+DATE(1970,1,1)</f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2044</v>
      </c>
    </row>
    <row r="25" spans="1:20" ht="31.2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E25/D25*100</f>
        <v>332.04444444444448</v>
      </c>
      <c r="G25" t="s">
        <v>20</v>
      </c>
      <c r="H25">
        <v>142</v>
      </c>
      <c r="I25" s="6">
        <f>E25/H25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>(((L25/60)/60)/24)+DATE(1970,1,1)</f>
        <v>43510.25</v>
      </c>
      <c r="O25" s="10">
        <f>(((M25/60)/60)/24)+DATE(1970,1,1)</f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2045</v>
      </c>
    </row>
    <row r="26" spans="1:20" ht="31.2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E26/D26*100</f>
        <v>112.83225108225108</v>
      </c>
      <c r="G26" t="s">
        <v>20</v>
      </c>
      <c r="H26">
        <v>2673</v>
      </c>
      <c r="I26" s="6">
        <f>E26/H26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>(((L26/60)/60)/24)+DATE(1970,1,1)</f>
        <v>41811.208333333336</v>
      </c>
      <c r="O26" s="10">
        <f>(((M26/60)/60)/24)+DATE(1970,1,1)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2049</v>
      </c>
    </row>
    <row r="27" spans="1:20" ht="31.2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E27/D27*100</f>
        <v>216.43636363636364</v>
      </c>
      <c r="G27" t="s">
        <v>20</v>
      </c>
      <c r="H27">
        <v>163</v>
      </c>
      <c r="I27" s="6">
        <f>E27/H27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>(((L27/60)/60)/24)+DATE(1970,1,1)</f>
        <v>40681.208333333336</v>
      </c>
      <c r="O27" s="10">
        <f>(((M27/60)/60)/24)+DATE(1970,1,1)</f>
        <v>40701.208333333336</v>
      </c>
      <c r="P27" t="b">
        <v>0</v>
      </c>
      <c r="Q27" t="b">
        <v>1</v>
      </c>
      <c r="R27" t="s">
        <v>89</v>
      </c>
      <c r="S27" t="s">
        <v>2052</v>
      </c>
      <c r="T27" t="s">
        <v>2053</v>
      </c>
    </row>
    <row r="28" spans="1:20" ht="31.2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E28/D28*100</f>
        <v>48.199069767441863</v>
      </c>
      <c r="G28" t="s">
        <v>74</v>
      </c>
      <c r="H28">
        <v>1480</v>
      </c>
      <c r="I28" s="6">
        <f>E28/H28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>(((L28/60)/60)/24)+DATE(1970,1,1)</f>
        <v>43312.208333333328</v>
      </c>
      <c r="O28" s="10">
        <f>(((M28/60)/60)/24)+DATE(1970,1,1)</f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2044</v>
      </c>
    </row>
    <row r="29" spans="1:20" ht="31.2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E29/D29*100</f>
        <v>79.95</v>
      </c>
      <c r="G29" t="s">
        <v>14</v>
      </c>
      <c r="H29">
        <v>15</v>
      </c>
      <c r="I29" s="6">
        <f>E29/H29</f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>(((L29/60)/60)/24)+DATE(1970,1,1)</f>
        <v>42280.208333333328</v>
      </c>
      <c r="O29" s="10">
        <f>(((M29/60)/60)/24)+DATE(1970,1,1)</f>
        <v>42288.208333333328</v>
      </c>
      <c r="P29" t="b">
        <v>0</v>
      </c>
      <c r="Q29" t="b">
        <v>0</v>
      </c>
      <c r="R29" t="s">
        <v>23</v>
      </c>
      <c r="S29" t="s">
        <v>2036</v>
      </c>
      <c r="T29" t="s">
        <v>2042</v>
      </c>
    </row>
    <row r="30" spans="1:20" ht="31.2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E30/D30*100</f>
        <v>105.22553516819573</v>
      </c>
      <c r="G30" t="s">
        <v>20</v>
      </c>
      <c r="H30">
        <v>2220</v>
      </c>
      <c r="I30" s="6">
        <f>E30/H30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>(((L30/60)/60)/24)+DATE(1970,1,1)</f>
        <v>40218.25</v>
      </c>
      <c r="O30" s="10">
        <f>(((M30/60)/60)/24)+DATE(1970,1,1)</f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2044</v>
      </c>
    </row>
    <row r="31" spans="1:20" ht="31.2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E31/D31*100</f>
        <v>328.89978213507629</v>
      </c>
      <c r="G31" t="s">
        <v>20</v>
      </c>
      <c r="H31">
        <v>1606</v>
      </c>
      <c r="I31" s="6">
        <f>E31/H31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>(((L31/60)/60)/24)+DATE(1970,1,1)</f>
        <v>43301.208333333328</v>
      </c>
      <c r="O31" s="10">
        <f>(((M31/60)/60)/24)+DATE(1970,1,1)</f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2054</v>
      </c>
    </row>
    <row r="32" spans="1:20" ht="31.2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E32/D32*100</f>
        <v>160.61111111111111</v>
      </c>
      <c r="G32" t="s">
        <v>20</v>
      </c>
      <c r="H32">
        <v>129</v>
      </c>
      <c r="I32" s="6">
        <f>E32/H32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>(((L32/60)/60)/24)+DATE(1970,1,1)</f>
        <v>43609.208333333328</v>
      </c>
      <c r="O32" s="10">
        <f>(((M32/60)/60)/24)+DATE(1970,1,1)</f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2051</v>
      </c>
    </row>
    <row r="33" spans="1:20" ht="31.2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E33/D33*100</f>
        <v>310</v>
      </c>
      <c r="G33" t="s">
        <v>20</v>
      </c>
      <c r="H33">
        <v>226</v>
      </c>
      <c r="I33" s="6">
        <f>E33/H33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>(((L33/60)/60)/24)+DATE(1970,1,1)</f>
        <v>42374.25</v>
      </c>
      <c r="O33" s="10">
        <f>(((M33/60)/60)/24)+DATE(1970,1,1)</f>
        <v>42402.25</v>
      </c>
      <c r="P33" t="b">
        <v>0</v>
      </c>
      <c r="Q33" t="b">
        <v>0</v>
      </c>
      <c r="R33" t="s">
        <v>89</v>
      </c>
      <c r="S33" t="s">
        <v>2052</v>
      </c>
      <c r="T33" t="s">
        <v>2053</v>
      </c>
    </row>
    <row r="34" spans="1:20" ht="31.2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E34/D34*100</f>
        <v>86.807920792079202</v>
      </c>
      <c r="G34" t="s">
        <v>14</v>
      </c>
      <c r="H34">
        <v>2307</v>
      </c>
      <c r="I34" s="6">
        <f>E34/H34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>(((L34/60)/60)/24)+DATE(1970,1,1)</f>
        <v>43110.25</v>
      </c>
      <c r="O34" s="10">
        <f>(((M34/60)/60)/24)+DATE(1970,1,1)</f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2045</v>
      </c>
    </row>
    <row r="35" spans="1:20" ht="31.2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E35/D35*100</f>
        <v>377.82071713147411</v>
      </c>
      <c r="G35" t="s">
        <v>20</v>
      </c>
      <c r="H35">
        <v>5419</v>
      </c>
      <c r="I35" s="6">
        <f>E35/H35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>(((L35/60)/60)/24)+DATE(1970,1,1)</f>
        <v>41917.208333333336</v>
      </c>
      <c r="O35" s="10">
        <f>(((M35/60)/60)/24)+DATE(1970,1,1)</f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2044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E36/D36*100</f>
        <v>150.80645161290323</v>
      </c>
      <c r="G36" t="s">
        <v>20</v>
      </c>
      <c r="H36">
        <v>165</v>
      </c>
      <c r="I36" s="6">
        <f>E36/H36</f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>(((L36/60)/60)/24)+DATE(1970,1,1)</f>
        <v>42817.208333333328</v>
      </c>
      <c r="O36" s="10">
        <f>(((M36/60)/60)/24)+DATE(1970,1,1)</f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2045</v>
      </c>
    </row>
    <row r="37" spans="1:20" ht="31.2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E37/D37*100</f>
        <v>150.30119521912351</v>
      </c>
      <c r="G37" t="s">
        <v>20</v>
      </c>
      <c r="H37">
        <v>1965</v>
      </c>
      <c r="I37" s="6">
        <f>E37/H37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>(((L37/60)/60)/24)+DATE(1970,1,1)</f>
        <v>43484.25</v>
      </c>
      <c r="O37" s="10">
        <f>(((M37/60)/60)/24)+DATE(1970,1,1)</f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2047</v>
      </c>
    </row>
    <row r="38" spans="1:20" ht="31.2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E38/D38*100</f>
        <v>157.28571428571431</v>
      </c>
      <c r="G38" t="s">
        <v>20</v>
      </c>
      <c r="H38">
        <v>16</v>
      </c>
      <c r="I38" s="6">
        <f>E38/H38</f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>(((L38/60)/60)/24)+DATE(1970,1,1)</f>
        <v>40600.25</v>
      </c>
      <c r="O38" s="10">
        <f>(((M38/60)/60)/24)+DATE(1970,1,1)</f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2044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E39/D39*100</f>
        <v>139.98765432098764</v>
      </c>
      <c r="G39" t="s">
        <v>20</v>
      </c>
      <c r="H39">
        <v>107</v>
      </c>
      <c r="I39" s="6">
        <f>E39/H39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>(((L39/60)/60)/24)+DATE(1970,1,1)</f>
        <v>43744.208333333328</v>
      </c>
      <c r="O39" s="10">
        <f>(((M39/60)/60)/24)+DATE(1970,1,1)</f>
        <v>43777.25</v>
      </c>
      <c r="P39" t="b">
        <v>0</v>
      </c>
      <c r="Q39" t="b">
        <v>1</v>
      </c>
      <c r="R39" t="s">
        <v>119</v>
      </c>
      <c r="S39" t="s">
        <v>2040</v>
      </c>
      <c r="T39" t="s">
        <v>2055</v>
      </c>
    </row>
    <row r="40" spans="1:20" ht="31.2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E40/D40*100</f>
        <v>325.32258064516128</v>
      </c>
      <c r="G40" t="s">
        <v>20</v>
      </c>
      <c r="H40">
        <v>134</v>
      </c>
      <c r="I40" s="6">
        <f>E40/H40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>(((L40/60)/60)/24)+DATE(1970,1,1)</f>
        <v>40469.208333333336</v>
      </c>
      <c r="O40" s="10">
        <f>(((M40/60)/60)/24)+DATE(1970,1,1)</f>
        <v>40474.208333333336</v>
      </c>
      <c r="P40" t="b">
        <v>0</v>
      </c>
      <c r="Q40" t="b">
        <v>0</v>
      </c>
      <c r="R40" t="s">
        <v>122</v>
      </c>
      <c r="S40" t="s">
        <v>2056</v>
      </c>
      <c r="T40" t="s">
        <v>2057</v>
      </c>
    </row>
    <row r="41" spans="1:20" ht="31.2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E41/D41*100</f>
        <v>50.777777777777779</v>
      </c>
      <c r="G41" t="s">
        <v>14</v>
      </c>
      <c r="H41">
        <v>88</v>
      </c>
      <c r="I41" s="6">
        <f>E41/H41</f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>(((L41/60)/60)/24)+DATE(1970,1,1)</f>
        <v>41330.25</v>
      </c>
      <c r="O41" s="10">
        <f>(((M41/60)/60)/24)+DATE(1970,1,1)</f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2044</v>
      </c>
    </row>
    <row r="42" spans="1:20" ht="31.2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E42/D42*100</f>
        <v>169.06818181818181</v>
      </c>
      <c r="G42" t="s">
        <v>20</v>
      </c>
      <c r="H42">
        <v>198</v>
      </c>
      <c r="I42" s="6">
        <f>E42/H42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>(((L42/60)/60)/24)+DATE(1970,1,1)</f>
        <v>40334.208333333336</v>
      </c>
      <c r="O42" s="10">
        <f>(((M42/60)/60)/24)+DATE(1970,1,1)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2049</v>
      </c>
    </row>
    <row r="43" spans="1:20" ht="31.2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E43/D43*100</f>
        <v>212.92857142857144</v>
      </c>
      <c r="G43" t="s">
        <v>20</v>
      </c>
      <c r="H43">
        <v>111</v>
      </c>
      <c r="I43" s="6">
        <f>E43/H43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>(((L43/60)/60)/24)+DATE(1970,1,1)</f>
        <v>41156.208333333336</v>
      </c>
      <c r="O43" s="10">
        <f>(((M43/60)/60)/24)+DATE(1970,1,1)</f>
        <v>41182.208333333336</v>
      </c>
      <c r="P43" t="b">
        <v>0</v>
      </c>
      <c r="Q43" t="b">
        <v>1</v>
      </c>
      <c r="R43" t="s">
        <v>23</v>
      </c>
      <c r="S43" t="s">
        <v>2036</v>
      </c>
      <c r="T43" t="s">
        <v>2042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E44/D44*100</f>
        <v>443.94444444444446</v>
      </c>
      <c r="G44" t="s">
        <v>20</v>
      </c>
      <c r="H44">
        <v>222</v>
      </c>
      <c r="I44" s="6">
        <f>E44/H44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>(((L44/60)/60)/24)+DATE(1970,1,1)</f>
        <v>40728.208333333336</v>
      </c>
      <c r="O44" s="10">
        <f>(((M44/60)/60)/24)+DATE(1970,1,1)</f>
        <v>40737.208333333336</v>
      </c>
      <c r="P44" t="b">
        <v>0</v>
      </c>
      <c r="Q44" t="b">
        <v>0</v>
      </c>
      <c r="R44" t="s">
        <v>17</v>
      </c>
      <c r="S44" t="s">
        <v>2035</v>
      </c>
      <c r="T44" t="s">
        <v>2041</v>
      </c>
    </row>
    <row r="45" spans="1:20" ht="31.2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E45/D45*100</f>
        <v>185.9390243902439</v>
      </c>
      <c r="G45" t="s">
        <v>20</v>
      </c>
      <c r="H45">
        <v>6212</v>
      </c>
      <c r="I45" s="6">
        <f>E45/H45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>(((L45/60)/60)/24)+DATE(1970,1,1)</f>
        <v>41844.208333333336</v>
      </c>
      <c r="O45" s="10">
        <f>(((M45/60)/60)/24)+DATE(1970,1,1)</f>
        <v>41860.208333333336</v>
      </c>
      <c r="P45" t="b">
        <v>0</v>
      </c>
      <c r="Q45" t="b">
        <v>0</v>
      </c>
      <c r="R45" t="s">
        <v>133</v>
      </c>
      <c r="S45" t="s">
        <v>2040</v>
      </c>
      <c r="T45" t="s">
        <v>2058</v>
      </c>
    </row>
    <row r="46" spans="1:20" ht="31.2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E46/D46*100</f>
        <v>658.8125</v>
      </c>
      <c r="G46" t="s">
        <v>20</v>
      </c>
      <c r="H46">
        <v>98</v>
      </c>
      <c r="I46" s="6">
        <f>E46/H46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>(((L46/60)/60)/24)+DATE(1970,1,1)</f>
        <v>43541.208333333328</v>
      </c>
      <c r="O46" s="10">
        <f>(((M46/60)/60)/24)+DATE(1970,1,1)</f>
        <v>43542.208333333328</v>
      </c>
      <c r="P46" t="b">
        <v>0</v>
      </c>
      <c r="Q46" t="b">
        <v>0</v>
      </c>
      <c r="R46" t="s">
        <v>119</v>
      </c>
      <c r="S46" t="s">
        <v>2040</v>
      </c>
      <c r="T46" t="s">
        <v>2055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E47/D47*100</f>
        <v>47.684210526315788</v>
      </c>
      <c r="G47" t="s">
        <v>14</v>
      </c>
      <c r="H47">
        <v>48</v>
      </c>
      <c r="I47" s="6">
        <f>E47/H47</f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>(((L47/60)/60)/24)+DATE(1970,1,1)</f>
        <v>42676.208333333328</v>
      </c>
      <c r="O47" s="10">
        <f>(((M47/60)/60)/24)+DATE(1970,1,1)</f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2044</v>
      </c>
    </row>
    <row r="48" spans="1:20" ht="31.2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E48/D48*100</f>
        <v>114.78378378378378</v>
      </c>
      <c r="G48" t="s">
        <v>20</v>
      </c>
      <c r="H48">
        <v>92</v>
      </c>
      <c r="I48" s="6">
        <f>E48/H48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>(((L48/60)/60)/24)+DATE(1970,1,1)</f>
        <v>40367.208333333336</v>
      </c>
      <c r="O48" s="10">
        <f>(((M48/60)/60)/24)+DATE(1970,1,1)</f>
        <v>40390.208333333336</v>
      </c>
      <c r="P48" t="b">
        <v>0</v>
      </c>
      <c r="Q48" t="b">
        <v>0</v>
      </c>
      <c r="R48" t="s">
        <v>23</v>
      </c>
      <c r="S48" t="s">
        <v>2036</v>
      </c>
      <c r="T48" t="s">
        <v>2042</v>
      </c>
    </row>
    <row r="49" spans="1:20" ht="31.2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E49/D49*100</f>
        <v>475.26666666666665</v>
      </c>
      <c r="G49" t="s">
        <v>20</v>
      </c>
      <c r="H49">
        <v>149</v>
      </c>
      <c r="I49" s="6">
        <f>E49/H49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>(((L49/60)/60)/24)+DATE(1970,1,1)</f>
        <v>41727.208333333336</v>
      </c>
      <c r="O49" s="10">
        <f>(((M49/60)/60)/24)+DATE(1970,1,1)</f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2044</v>
      </c>
    </row>
    <row r="50" spans="1:20" ht="31.2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E50/D50*100</f>
        <v>386.97297297297297</v>
      </c>
      <c r="G50" t="s">
        <v>20</v>
      </c>
      <c r="H50">
        <v>2431</v>
      </c>
      <c r="I50" s="6">
        <f>E50/H50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>(((L50/60)/60)/24)+DATE(1970,1,1)</f>
        <v>42180.208333333328</v>
      </c>
      <c r="O50" s="10">
        <f>(((M50/60)/60)/24)+DATE(1970,1,1)</f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2044</v>
      </c>
    </row>
    <row r="51" spans="1:20" ht="31.2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E51/D51*100</f>
        <v>189.625</v>
      </c>
      <c r="G51" t="s">
        <v>20</v>
      </c>
      <c r="H51">
        <v>303</v>
      </c>
      <c r="I51" s="6">
        <f>E51/H51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>(((L51/60)/60)/24)+DATE(1970,1,1)</f>
        <v>43758.208333333328</v>
      </c>
      <c r="O51" s="10">
        <f>(((M51/60)/60)/24)+DATE(1970,1,1)</f>
        <v>43803.25</v>
      </c>
      <c r="P51" t="b">
        <v>0</v>
      </c>
      <c r="Q51" t="b">
        <v>0</v>
      </c>
      <c r="R51" t="s">
        <v>23</v>
      </c>
      <c r="S51" t="s">
        <v>2036</v>
      </c>
      <c r="T51" t="s">
        <v>2042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E52/D52*100</f>
        <v>2</v>
      </c>
      <c r="G52" t="s">
        <v>14</v>
      </c>
      <c r="H52">
        <v>1</v>
      </c>
      <c r="I52" s="6">
        <f>E52/H52</f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>(((L52/60)/60)/24)+DATE(1970,1,1)</f>
        <v>41487.208333333336</v>
      </c>
      <c r="O52" s="10">
        <f>(((M52/60)/60)/24)+DATE(1970,1,1)</f>
        <v>41515.208333333336</v>
      </c>
      <c r="P52" t="b">
        <v>0</v>
      </c>
      <c r="Q52" t="b">
        <v>0</v>
      </c>
      <c r="R52" t="s">
        <v>148</v>
      </c>
      <c r="S52" t="s">
        <v>2036</v>
      </c>
      <c r="T52" t="s">
        <v>2059</v>
      </c>
    </row>
    <row r="53" spans="1:20" ht="31.2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E53/D53*100</f>
        <v>91.867805186590772</v>
      </c>
      <c r="G53" t="s">
        <v>14</v>
      </c>
      <c r="H53">
        <v>1467</v>
      </c>
      <c r="I53" s="6">
        <f>E53/H53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>(((L53/60)/60)/24)+DATE(1970,1,1)</f>
        <v>40995.208333333336</v>
      </c>
      <c r="O53" s="10">
        <f>(((M53/60)/60)/24)+DATE(1970,1,1)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2049</v>
      </c>
    </row>
    <row r="54" spans="1:20" ht="31.2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E54/D54*100</f>
        <v>34.152777777777779</v>
      </c>
      <c r="G54" t="s">
        <v>14</v>
      </c>
      <c r="H54">
        <v>75</v>
      </c>
      <c r="I54" s="6">
        <f>E54/H54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>(((L54/60)/60)/24)+DATE(1970,1,1)</f>
        <v>40436.208333333336</v>
      </c>
      <c r="O54" s="10">
        <f>(((M54/60)/60)/24)+DATE(1970,1,1)</f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2044</v>
      </c>
    </row>
    <row r="55" spans="1:20" ht="31.2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E55/D55*100</f>
        <v>140.40909090909091</v>
      </c>
      <c r="G55" t="s">
        <v>20</v>
      </c>
      <c r="H55">
        <v>209</v>
      </c>
      <c r="I55" s="6">
        <f>E55/H55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>(((L55/60)/60)/24)+DATE(1970,1,1)</f>
        <v>41779.208333333336</v>
      </c>
      <c r="O55" s="10">
        <f>(((M55/60)/60)/24)+DATE(1970,1,1)</f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2047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E56/D56*100</f>
        <v>89.86666666666666</v>
      </c>
      <c r="G56" t="s">
        <v>14</v>
      </c>
      <c r="H56">
        <v>120</v>
      </c>
      <c r="I56" s="6">
        <f>E56/H56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>(((L56/60)/60)/24)+DATE(1970,1,1)</f>
        <v>43170.25</v>
      </c>
      <c r="O56" s="10">
        <f>(((M56/60)/60)/24)+DATE(1970,1,1)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2049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E57/D57*100</f>
        <v>177.96969696969697</v>
      </c>
      <c r="G57" t="s">
        <v>20</v>
      </c>
      <c r="H57">
        <v>131</v>
      </c>
      <c r="I57" s="6">
        <f>E57/H57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>(((L57/60)/60)/24)+DATE(1970,1,1)</f>
        <v>43311.208333333328</v>
      </c>
      <c r="O57" s="10">
        <f>(((M57/60)/60)/24)+DATE(1970,1,1)</f>
        <v>43316.208333333328</v>
      </c>
      <c r="P57" t="b">
        <v>0</v>
      </c>
      <c r="Q57" t="b">
        <v>0</v>
      </c>
      <c r="R57" t="s">
        <v>159</v>
      </c>
      <c r="S57" t="s">
        <v>2036</v>
      </c>
      <c r="T57" t="s">
        <v>2060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E58/D58*100</f>
        <v>143.66249999999999</v>
      </c>
      <c r="G58" t="s">
        <v>20</v>
      </c>
      <c r="H58">
        <v>164</v>
      </c>
      <c r="I58" s="6">
        <f>E58/H58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>(((L58/60)/60)/24)+DATE(1970,1,1)</f>
        <v>42014.25</v>
      </c>
      <c r="O58" s="10">
        <f>(((M58/60)/60)/24)+DATE(1970,1,1)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2049</v>
      </c>
    </row>
    <row r="59" spans="1:20" ht="31.2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E59/D59*100</f>
        <v>215.27586206896552</v>
      </c>
      <c r="G59" t="s">
        <v>20</v>
      </c>
      <c r="H59">
        <v>201</v>
      </c>
      <c r="I59" s="6">
        <f>E59/H59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>(((L59/60)/60)/24)+DATE(1970,1,1)</f>
        <v>42979.208333333328</v>
      </c>
      <c r="O59" s="10">
        <f>(((M59/60)/60)/24)+DATE(1970,1,1)</f>
        <v>42991.208333333328</v>
      </c>
      <c r="P59" t="b">
        <v>0</v>
      </c>
      <c r="Q59" t="b">
        <v>0</v>
      </c>
      <c r="R59" t="s">
        <v>89</v>
      </c>
      <c r="S59" t="s">
        <v>2052</v>
      </c>
      <c r="T59" t="s">
        <v>2053</v>
      </c>
    </row>
    <row r="60" spans="1:20" ht="31.2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E60/D60*100</f>
        <v>227.11111111111114</v>
      </c>
      <c r="G60" t="s">
        <v>20</v>
      </c>
      <c r="H60">
        <v>211</v>
      </c>
      <c r="I60" s="6">
        <f>E60/H60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>(((L60/60)/60)/24)+DATE(1970,1,1)</f>
        <v>42268.208333333328</v>
      </c>
      <c r="O60" s="10">
        <f>(((M60/60)/60)/24)+DATE(1970,1,1)</f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2044</v>
      </c>
    </row>
    <row r="61" spans="1:20" ht="31.2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E61/D61*100</f>
        <v>275.07142857142861</v>
      </c>
      <c r="G61" t="s">
        <v>20</v>
      </c>
      <c r="H61">
        <v>128</v>
      </c>
      <c r="I61" s="6">
        <f>E61/H61</f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>(((L61/60)/60)/24)+DATE(1970,1,1)</f>
        <v>42898.208333333328</v>
      </c>
      <c r="O61" s="10">
        <f>(((M61/60)/60)/24)+DATE(1970,1,1)</f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2044</v>
      </c>
    </row>
    <row r="62" spans="1:20" ht="31.2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E62/D62*100</f>
        <v>144.37048832271762</v>
      </c>
      <c r="G62" t="s">
        <v>20</v>
      </c>
      <c r="H62">
        <v>1600</v>
      </c>
      <c r="I62" s="6">
        <f>E62/H62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>(((L62/60)/60)/24)+DATE(1970,1,1)</f>
        <v>41107.208333333336</v>
      </c>
      <c r="O62" s="10">
        <f>(((M62/60)/60)/24)+DATE(1970,1,1)</f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2044</v>
      </c>
    </row>
    <row r="63" spans="1:20" ht="46.8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E63/D63*100</f>
        <v>92.74598393574297</v>
      </c>
      <c r="G63" t="s">
        <v>14</v>
      </c>
      <c r="H63">
        <v>2253</v>
      </c>
      <c r="I63" s="6">
        <f>E63/H63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>(((L63/60)/60)/24)+DATE(1970,1,1)</f>
        <v>40595.25</v>
      </c>
      <c r="O63" s="10">
        <f>(((M63/60)/60)/24)+DATE(1970,1,1)</f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2044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E64/D64*100</f>
        <v>722.6</v>
      </c>
      <c r="G64" t="s">
        <v>20</v>
      </c>
      <c r="H64">
        <v>249</v>
      </c>
      <c r="I64" s="6">
        <f>E64/H64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>(((L64/60)/60)/24)+DATE(1970,1,1)</f>
        <v>42160.208333333328</v>
      </c>
      <c r="O64" s="10">
        <f>(((M64/60)/60)/24)+DATE(1970,1,1)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2043</v>
      </c>
    </row>
    <row r="65" spans="1:20" ht="31.2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E65/D65*100</f>
        <v>11.851063829787234</v>
      </c>
      <c r="G65" t="s">
        <v>14</v>
      </c>
      <c r="H65">
        <v>5</v>
      </c>
      <c r="I65" s="6">
        <f>E65/H65</f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>(((L65/60)/60)/24)+DATE(1970,1,1)</f>
        <v>42853.208333333328</v>
      </c>
      <c r="O65" s="10">
        <f>(((M65/60)/60)/24)+DATE(1970,1,1)</f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2044</v>
      </c>
    </row>
    <row r="66" spans="1:20" ht="31.2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E66/D66*100</f>
        <v>97.642857142857139</v>
      </c>
      <c r="G66" t="s">
        <v>14</v>
      </c>
      <c r="H66">
        <v>38</v>
      </c>
      <c r="I66" s="6">
        <f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>(((L66/60)/60)/24)+DATE(1970,1,1)</f>
        <v>43283.208333333328</v>
      </c>
      <c r="O66" s="10">
        <f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2043</v>
      </c>
    </row>
    <row r="67" spans="1:20" ht="31.2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E67/D67*100</f>
        <v>236.14754098360655</v>
      </c>
      <c r="G67" t="s">
        <v>20</v>
      </c>
      <c r="H67">
        <v>236</v>
      </c>
      <c r="I67" s="6">
        <f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>(((L67/60)/60)/24)+DATE(1970,1,1)</f>
        <v>40570.25</v>
      </c>
      <c r="O67" s="10">
        <f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2044</v>
      </c>
    </row>
    <row r="68" spans="1:20" ht="31.2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E68/D68*100</f>
        <v>45.068965517241381</v>
      </c>
      <c r="G68" t="s">
        <v>14</v>
      </c>
      <c r="H68">
        <v>12</v>
      </c>
      <c r="I68" s="6">
        <f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>(((L68/60)/60)/24)+DATE(1970,1,1)</f>
        <v>42102.208333333328</v>
      </c>
      <c r="O68" s="10">
        <f>(((M68/60)/60)/24)+DATE(1970,1,1)</f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2044</v>
      </c>
    </row>
    <row r="69" spans="1:20" ht="46.8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E69/D69*100</f>
        <v>162.38567493112947</v>
      </c>
      <c r="G69" t="s">
        <v>20</v>
      </c>
      <c r="H69">
        <v>4065</v>
      </c>
      <c r="I69" s="6">
        <f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>(((L69/60)/60)/24)+DATE(1970,1,1)</f>
        <v>40203.25</v>
      </c>
      <c r="O69" s="10">
        <f>(((M69/60)/60)/24)+DATE(1970,1,1)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2049</v>
      </c>
    </row>
    <row r="70" spans="1:20" ht="31.2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E70/D70*100</f>
        <v>254.52631578947367</v>
      </c>
      <c r="G70" t="s">
        <v>20</v>
      </c>
      <c r="H70">
        <v>246</v>
      </c>
      <c r="I70" s="6">
        <f>E70/H70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>(((L70/60)/60)/24)+DATE(1970,1,1)</f>
        <v>42943.208333333328</v>
      </c>
      <c r="O70" s="10">
        <f>(((M70/60)/60)/24)+DATE(1970,1,1)</f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2044</v>
      </c>
    </row>
    <row r="71" spans="1:20" ht="46.8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E71/D71*100</f>
        <v>24.063291139240505</v>
      </c>
      <c r="G71" t="s">
        <v>74</v>
      </c>
      <c r="H71">
        <v>17</v>
      </c>
      <c r="I71" s="6">
        <f>E71/H71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>(((L71/60)/60)/24)+DATE(1970,1,1)</f>
        <v>40531.25</v>
      </c>
      <c r="O71" s="10">
        <f>(((M71/60)/60)/24)+DATE(1970,1,1)</f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2044</v>
      </c>
    </row>
    <row r="72" spans="1:20" ht="31.2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E72/D72*100</f>
        <v>123.74140625000001</v>
      </c>
      <c r="G72" t="s">
        <v>20</v>
      </c>
      <c r="H72">
        <v>2475</v>
      </c>
      <c r="I72" s="6">
        <f>E72/H72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>(((L72/60)/60)/24)+DATE(1970,1,1)</f>
        <v>40484.208333333336</v>
      </c>
      <c r="O72" s="10">
        <f>(((M72/60)/60)/24)+DATE(1970,1,1)</f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2044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E73/D73*100</f>
        <v>108.06666666666666</v>
      </c>
      <c r="G73" t="s">
        <v>20</v>
      </c>
      <c r="H73">
        <v>76</v>
      </c>
      <c r="I73" s="6">
        <f>E73/H73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>(((L73/60)/60)/24)+DATE(1970,1,1)</f>
        <v>43799.25</v>
      </c>
      <c r="O73" s="10">
        <f>(((M73/60)/60)/24)+DATE(1970,1,1)</f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2044</v>
      </c>
    </row>
    <row r="74" spans="1:20" ht="31.2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E74/D74*100</f>
        <v>670.33333333333326</v>
      </c>
      <c r="G74" t="s">
        <v>20</v>
      </c>
      <c r="H74">
        <v>54</v>
      </c>
      <c r="I74" s="6">
        <f>E74/H74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>(((L74/60)/60)/24)+DATE(1970,1,1)</f>
        <v>42186.208333333328</v>
      </c>
      <c r="O74" s="10">
        <f>(((M74/60)/60)/24)+DATE(1970,1,1)</f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2051</v>
      </c>
    </row>
    <row r="75" spans="1:20" ht="31.2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E75/D75*100</f>
        <v>660.92857142857144</v>
      </c>
      <c r="G75" t="s">
        <v>20</v>
      </c>
      <c r="H75">
        <v>88</v>
      </c>
      <c r="I75" s="6">
        <f>E75/H75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>(((L75/60)/60)/24)+DATE(1970,1,1)</f>
        <v>42701.25</v>
      </c>
      <c r="O75" s="10">
        <f>(((M75/60)/60)/24)+DATE(1970,1,1)</f>
        <v>42704.25</v>
      </c>
      <c r="P75" t="b">
        <v>0</v>
      </c>
      <c r="Q75" t="b">
        <v>0</v>
      </c>
      <c r="R75" t="s">
        <v>159</v>
      </c>
      <c r="S75" t="s">
        <v>2036</v>
      </c>
      <c r="T75" t="s">
        <v>2060</v>
      </c>
    </row>
    <row r="76" spans="1:20" ht="31.2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E76/D76*100</f>
        <v>122.46153846153847</v>
      </c>
      <c r="G76" t="s">
        <v>20</v>
      </c>
      <c r="H76">
        <v>85</v>
      </c>
      <c r="I76" s="6">
        <f>E76/H76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>(((L76/60)/60)/24)+DATE(1970,1,1)</f>
        <v>42456.208333333328</v>
      </c>
      <c r="O76" s="10">
        <f>(((M76/60)/60)/24)+DATE(1970,1,1)</f>
        <v>42457.208333333328</v>
      </c>
      <c r="P76" t="b">
        <v>0</v>
      </c>
      <c r="Q76" t="b">
        <v>0</v>
      </c>
      <c r="R76" t="s">
        <v>148</v>
      </c>
      <c r="S76" t="s">
        <v>2036</v>
      </c>
      <c r="T76" t="s">
        <v>2059</v>
      </c>
    </row>
    <row r="77" spans="1:20" ht="31.2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E77/D77*100</f>
        <v>150.57731958762886</v>
      </c>
      <c r="G77" t="s">
        <v>20</v>
      </c>
      <c r="H77">
        <v>170</v>
      </c>
      <c r="I77" s="6">
        <f>E77/H77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>(((L77/60)/60)/24)+DATE(1970,1,1)</f>
        <v>43296.208333333328</v>
      </c>
      <c r="O77" s="10">
        <f>(((M77/60)/60)/24)+DATE(1970,1,1)</f>
        <v>43304.208333333328</v>
      </c>
      <c r="P77" t="b">
        <v>0</v>
      </c>
      <c r="Q77" t="b">
        <v>0</v>
      </c>
      <c r="R77" t="s">
        <v>122</v>
      </c>
      <c r="S77" t="s">
        <v>2056</v>
      </c>
      <c r="T77" t="s">
        <v>2057</v>
      </c>
    </row>
    <row r="78" spans="1:20" ht="31.2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E78/D78*100</f>
        <v>78.106590724165997</v>
      </c>
      <c r="G78" t="s">
        <v>14</v>
      </c>
      <c r="H78">
        <v>1684</v>
      </c>
      <c r="I78" s="6">
        <f>E78/H78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>(((L78/60)/60)/24)+DATE(1970,1,1)</f>
        <v>42027.25</v>
      </c>
      <c r="O78" s="10">
        <f>(((M78/60)/60)/24)+DATE(1970,1,1)</f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2044</v>
      </c>
    </row>
    <row r="79" spans="1:20" ht="31.2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E79/D79*100</f>
        <v>46.94736842105263</v>
      </c>
      <c r="G79" t="s">
        <v>14</v>
      </c>
      <c r="H79">
        <v>56</v>
      </c>
      <c r="I79" s="6">
        <f>E79/H79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>(((L79/60)/60)/24)+DATE(1970,1,1)</f>
        <v>40448.208333333336</v>
      </c>
      <c r="O79" s="10">
        <f>(((M79/60)/60)/24)+DATE(1970,1,1)</f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2051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E80/D80*100</f>
        <v>300.8</v>
      </c>
      <c r="G80" t="s">
        <v>20</v>
      </c>
      <c r="H80">
        <v>330</v>
      </c>
      <c r="I80" s="6">
        <f>E80/H80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>(((L80/60)/60)/24)+DATE(1970,1,1)</f>
        <v>43206.208333333328</v>
      </c>
      <c r="O80" s="10">
        <f>(((M80/60)/60)/24)+DATE(1970,1,1)</f>
        <v>43207.208333333328</v>
      </c>
      <c r="P80" t="b">
        <v>0</v>
      </c>
      <c r="Q80" t="b">
        <v>0</v>
      </c>
      <c r="R80" t="s">
        <v>206</v>
      </c>
      <c r="S80" t="s">
        <v>2040</v>
      </c>
      <c r="T80" t="s">
        <v>2061</v>
      </c>
    </row>
    <row r="81" spans="1:20" ht="31.2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E81/D81*100</f>
        <v>69.598615916955026</v>
      </c>
      <c r="G81" t="s">
        <v>14</v>
      </c>
      <c r="H81">
        <v>838</v>
      </c>
      <c r="I81" s="6">
        <f>E81/H81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>(((L81/60)/60)/24)+DATE(1970,1,1)</f>
        <v>43267.208333333328</v>
      </c>
      <c r="O81" s="10">
        <f>(((M81/60)/60)/24)+DATE(1970,1,1)</f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2044</v>
      </c>
    </row>
    <row r="82" spans="1:20" ht="31.2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E82/D82*100</f>
        <v>637.4545454545455</v>
      </c>
      <c r="G82" t="s">
        <v>20</v>
      </c>
      <c r="H82">
        <v>127</v>
      </c>
      <c r="I82" s="6">
        <f>E82/H82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>(((L82/60)/60)/24)+DATE(1970,1,1)</f>
        <v>42976.208333333328</v>
      </c>
      <c r="O82" s="10">
        <f>(((M82/60)/60)/24)+DATE(1970,1,1)</f>
        <v>43006.208333333328</v>
      </c>
      <c r="P82" t="b">
        <v>0</v>
      </c>
      <c r="Q82" t="b">
        <v>0</v>
      </c>
      <c r="R82" t="s">
        <v>89</v>
      </c>
      <c r="S82" t="s">
        <v>2052</v>
      </c>
      <c r="T82" t="s">
        <v>2053</v>
      </c>
    </row>
    <row r="83" spans="1:20" ht="31.2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E83/D83*100</f>
        <v>225.33928571428569</v>
      </c>
      <c r="G83" t="s">
        <v>20</v>
      </c>
      <c r="H83">
        <v>411</v>
      </c>
      <c r="I83" s="6">
        <f>E83/H83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>(((L83/60)/60)/24)+DATE(1970,1,1)</f>
        <v>43062.25</v>
      </c>
      <c r="O83" s="10">
        <f>(((M83/60)/60)/24)+DATE(1970,1,1)</f>
        <v>43087.25</v>
      </c>
      <c r="P83" t="b">
        <v>0</v>
      </c>
      <c r="Q83" t="b">
        <v>0</v>
      </c>
      <c r="R83" t="s">
        <v>23</v>
      </c>
      <c r="S83" t="s">
        <v>2036</v>
      </c>
      <c r="T83" t="s">
        <v>2042</v>
      </c>
    </row>
    <row r="84" spans="1:20" ht="31.2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E84/D84*100</f>
        <v>1497.3000000000002</v>
      </c>
      <c r="G84" t="s">
        <v>20</v>
      </c>
      <c r="H84">
        <v>180</v>
      </c>
      <c r="I84" s="6">
        <f>E84/H84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>(((L84/60)/60)/24)+DATE(1970,1,1)</f>
        <v>43482.25</v>
      </c>
      <c r="O84" s="10">
        <f>(((M84/60)/60)/24)+DATE(1970,1,1)</f>
        <v>43489.25</v>
      </c>
      <c r="P84" t="b">
        <v>0</v>
      </c>
      <c r="Q84" t="b">
        <v>1</v>
      </c>
      <c r="R84" t="s">
        <v>89</v>
      </c>
      <c r="S84" t="s">
        <v>2052</v>
      </c>
      <c r="T84" t="s">
        <v>2053</v>
      </c>
    </row>
    <row r="85" spans="1:20" ht="31.2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E85/D85*100</f>
        <v>37.590225563909776</v>
      </c>
      <c r="G85" t="s">
        <v>14</v>
      </c>
      <c r="H85">
        <v>1000</v>
      </c>
      <c r="I85" s="6">
        <f>E85/H85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>(((L85/60)/60)/24)+DATE(1970,1,1)</f>
        <v>42579.208333333328</v>
      </c>
      <c r="O85" s="10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2036</v>
      </c>
      <c r="T85" t="s">
        <v>2046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E86/D86*100</f>
        <v>132.36942675159236</v>
      </c>
      <c r="G86" t="s">
        <v>20</v>
      </c>
      <c r="H86">
        <v>374</v>
      </c>
      <c r="I86" s="6">
        <f>E86/H86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>(((L86/60)/60)/24)+DATE(1970,1,1)</f>
        <v>41118.208333333336</v>
      </c>
      <c r="O86" s="10">
        <f>(((M86/60)/60)/24)+DATE(1970,1,1)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2049</v>
      </c>
    </row>
    <row r="87" spans="1:20" ht="31.2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E87/D87*100</f>
        <v>131.22448979591837</v>
      </c>
      <c r="G87" t="s">
        <v>20</v>
      </c>
      <c r="H87">
        <v>71</v>
      </c>
      <c r="I87" s="6">
        <f>E87/H87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>(((L87/60)/60)/24)+DATE(1970,1,1)</f>
        <v>40797.208333333336</v>
      </c>
      <c r="O87" s="10">
        <f>(((M87/60)/60)/24)+DATE(1970,1,1)</f>
        <v>40805.208333333336</v>
      </c>
      <c r="P87" t="b">
        <v>0</v>
      </c>
      <c r="Q87" t="b">
        <v>0</v>
      </c>
      <c r="R87" t="s">
        <v>60</v>
      </c>
      <c r="S87" t="s">
        <v>2036</v>
      </c>
      <c r="T87" t="s">
        <v>2048</v>
      </c>
    </row>
    <row r="88" spans="1:20" ht="31.2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E88/D88*100</f>
        <v>167.63513513513513</v>
      </c>
      <c r="G88" t="s">
        <v>20</v>
      </c>
      <c r="H88">
        <v>203</v>
      </c>
      <c r="I88" s="6">
        <f>E88/H88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>(((L88/60)/60)/24)+DATE(1970,1,1)</f>
        <v>42128.208333333328</v>
      </c>
      <c r="O88" s="10">
        <f>(((M88/60)/60)/24)+DATE(1970,1,1)</f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2044</v>
      </c>
    </row>
    <row r="89" spans="1:20" ht="46.8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E89/D89*100</f>
        <v>61.984886649874063</v>
      </c>
      <c r="G89" t="s">
        <v>14</v>
      </c>
      <c r="H89">
        <v>1482</v>
      </c>
      <c r="I89" s="6">
        <f>E89/H89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>(((L89/60)/60)/24)+DATE(1970,1,1)</f>
        <v>40610.25</v>
      </c>
      <c r="O89" s="10">
        <f>(((M89/60)/60)/24)+DATE(1970,1,1)</f>
        <v>40621.208333333336</v>
      </c>
      <c r="P89" t="b">
        <v>0</v>
      </c>
      <c r="Q89" t="b">
        <v>1</v>
      </c>
      <c r="R89" t="s">
        <v>23</v>
      </c>
      <c r="S89" t="s">
        <v>2036</v>
      </c>
      <c r="T89" t="s">
        <v>2042</v>
      </c>
    </row>
    <row r="90" spans="1:20" ht="31.2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E90/D90*100</f>
        <v>260.75</v>
      </c>
      <c r="G90" t="s">
        <v>20</v>
      </c>
      <c r="H90">
        <v>113</v>
      </c>
      <c r="I90" s="6">
        <f>E90/H90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>(((L90/60)/60)/24)+DATE(1970,1,1)</f>
        <v>42110.208333333328</v>
      </c>
      <c r="O90" s="10">
        <f>(((M90/60)/60)/24)+DATE(1970,1,1)</f>
        <v>42132.208333333328</v>
      </c>
      <c r="P90" t="b">
        <v>0</v>
      </c>
      <c r="Q90" t="b">
        <v>0</v>
      </c>
      <c r="R90" t="s">
        <v>206</v>
      </c>
      <c r="S90" t="s">
        <v>2040</v>
      </c>
      <c r="T90" t="s">
        <v>2061</v>
      </c>
    </row>
    <row r="91" spans="1:20" ht="31.2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E91/D91*100</f>
        <v>252.58823529411765</v>
      </c>
      <c r="G91" t="s">
        <v>20</v>
      </c>
      <c r="H91">
        <v>96</v>
      </c>
      <c r="I91" s="6">
        <f>E91/H91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>(((L91/60)/60)/24)+DATE(1970,1,1)</f>
        <v>40283.208333333336</v>
      </c>
      <c r="O91" s="10">
        <f>(((M91/60)/60)/24)+DATE(1970,1,1)</f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2044</v>
      </c>
    </row>
    <row r="92" spans="1:20" ht="31.2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E92/D92*100</f>
        <v>78.615384615384613</v>
      </c>
      <c r="G92" t="s">
        <v>14</v>
      </c>
      <c r="H92">
        <v>106</v>
      </c>
      <c r="I92" s="6">
        <f>E92/H92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>(((L92/60)/60)/24)+DATE(1970,1,1)</f>
        <v>42425.25</v>
      </c>
      <c r="O92" s="10">
        <f>(((M92/60)/60)/24)+DATE(1970,1,1)</f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2044</v>
      </c>
    </row>
    <row r="93" spans="1:20" ht="31.2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E93/D93*100</f>
        <v>48.404406999351913</v>
      </c>
      <c r="G93" t="s">
        <v>14</v>
      </c>
      <c r="H93">
        <v>679</v>
      </c>
      <c r="I93" s="6">
        <f>E93/H93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>(((L93/60)/60)/24)+DATE(1970,1,1)</f>
        <v>42588.208333333328</v>
      </c>
      <c r="O93" s="10">
        <f>(((M93/60)/60)/24)+DATE(1970,1,1)</f>
        <v>42616.208333333328</v>
      </c>
      <c r="P93" t="b">
        <v>0</v>
      </c>
      <c r="Q93" t="b">
        <v>0</v>
      </c>
      <c r="R93" t="s">
        <v>206</v>
      </c>
      <c r="S93" t="s">
        <v>2040</v>
      </c>
      <c r="T93" t="s">
        <v>2061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E94/D94*100</f>
        <v>258.875</v>
      </c>
      <c r="G94" t="s">
        <v>20</v>
      </c>
      <c r="H94">
        <v>498</v>
      </c>
      <c r="I94" s="6">
        <f>E94/H94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>(((L94/60)/60)/24)+DATE(1970,1,1)</f>
        <v>40352.208333333336</v>
      </c>
      <c r="O94" s="10">
        <f>(((M94/60)/60)/24)+DATE(1970,1,1)</f>
        <v>40353.208333333336</v>
      </c>
      <c r="P94" t="b">
        <v>0</v>
      </c>
      <c r="Q94" t="b">
        <v>1</v>
      </c>
      <c r="R94" t="s">
        <v>89</v>
      </c>
      <c r="S94" t="s">
        <v>2052</v>
      </c>
      <c r="T94" t="s">
        <v>2053</v>
      </c>
    </row>
    <row r="95" spans="1:20" ht="31.2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E95/D95*100</f>
        <v>60.548713235294116</v>
      </c>
      <c r="G95" t="s">
        <v>74</v>
      </c>
      <c r="H95">
        <v>610</v>
      </c>
      <c r="I95" s="6">
        <f>E95/H95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>(((L95/60)/60)/24)+DATE(1970,1,1)</f>
        <v>41202.208333333336</v>
      </c>
      <c r="O95" s="10">
        <f>(((M95/60)/60)/24)+DATE(1970,1,1)</f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2044</v>
      </c>
    </row>
    <row r="96" spans="1:20" ht="31.2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E96/D96*100</f>
        <v>303.68965517241378</v>
      </c>
      <c r="G96" t="s">
        <v>20</v>
      </c>
      <c r="H96">
        <v>180</v>
      </c>
      <c r="I96" s="6">
        <f>E96/H96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>(((L96/60)/60)/24)+DATE(1970,1,1)</f>
        <v>43562.208333333328</v>
      </c>
      <c r="O96" s="10">
        <f>(((M96/60)/60)/24)+DATE(1970,1,1)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2043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E97/D97*100</f>
        <v>112.99999999999999</v>
      </c>
      <c r="G97" t="s">
        <v>20</v>
      </c>
      <c r="H97">
        <v>27</v>
      </c>
      <c r="I97" s="6">
        <f>E97/H97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>(((L97/60)/60)/24)+DATE(1970,1,1)</f>
        <v>43752.208333333328</v>
      </c>
      <c r="O97" s="10">
        <f>(((M97/60)/60)/24)+DATE(1970,1,1)</f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2045</v>
      </c>
    </row>
    <row r="98" spans="1:20" ht="31.2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E98/D98*100</f>
        <v>217.37876614060258</v>
      </c>
      <c r="G98" t="s">
        <v>20</v>
      </c>
      <c r="H98">
        <v>2331</v>
      </c>
      <c r="I98" s="6">
        <f>E98/H98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>(((L98/60)/60)/24)+DATE(1970,1,1)</f>
        <v>40612.25</v>
      </c>
      <c r="O98" s="10">
        <f>(((M98/60)/60)/24)+DATE(1970,1,1)</f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2044</v>
      </c>
    </row>
    <row r="99" spans="1:20" ht="31.2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E99/D99*100</f>
        <v>926.69230769230762</v>
      </c>
      <c r="G99" t="s">
        <v>20</v>
      </c>
      <c r="H99">
        <v>113</v>
      </c>
      <c r="I99" s="6">
        <f>E99/H99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>(((L99/60)/60)/24)+DATE(1970,1,1)</f>
        <v>42180.208333333328</v>
      </c>
      <c r="O99" s="10">
        <f>(((M99/60)/60)/24)+DATE(1970,1,1)</f>
        <v>42234.208333333328</v>
      </c>
      <c r="P99" t="b">
        <v>0</v>
      </c>
      <c r="Q99" t="b">
        <v>0</v>
      </c>
      <c r="R99" t="s">
        <v>17</v>
      </c>
      <c r="S99" t="s">
        <v>2035</v>
      </c>
      <c r="T99" t="s">
        <v>2041</v>
      </c>
    </row>
    <row r="100" spans="1:20" ht="31.2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E100/D100*100</f>
        <v>33.692229038854805</v>
      </c>
      <c r="G100" t="s">
        <v>14</v>
      </c>
      <c r="H100">
        <v>1220</v>
      </c>
      <c r="I100" s="6">
        <f>E100/H100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>(((L100/60)/60)/24)+DATE(1970,1,1)</f>
        <v>42212.208333333328</v>
      </c>
      <c r="O100" s="10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">
        <v>2052</v>
      </c>
      <c r="T100" t="s">
        <v>2053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E101/D101*100</f>
        <v>196.7236842105263</v>
      </c>
      <c r="G101" t="s">
        <v>20</v>
      </c>
      <c r="H101">
        <v>164</v>
      </c>
      <c r="I101" s="6">
        <f>E101/H101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>(((L101/60)/60)/24)+DATE(1970,1,1)</f>
        <v>41968.25</v>
      </c>
      <c r="O101" s="10">
        <f>(((M101/60)/60)/24)+DATE(1970,1,1)</f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2044</v>
      </c>
    </row>
    <row r="102" spans="1:20" ht="31.2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E102/D102*100</f>
        <v>1</v>
      </c>
      <c r="G102" t="s">
        <v>14</v>
      </c>
      <c r="H102">
        <v>1</v>
      </c>
      <c r="I102" s="6">
        <f>E102/H102</f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>(((L102/60)/60)/24)+DATE(1970,1,1)</f>
        <v>40835.208333333336</v>
      </c>
      <c r="O102" s="10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2044</v>
      </c>
    </row>
    <row r="103" spans="1:20" ht="31.2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E103/D103*100</f>
        <v>1021.4444444444445</v>
      </c>
      <c r="G103" t="s">
        <v>20</v>
      </c>
      <c r="H103">
        <v>164</v>
      </c>
      <c r="I103" s="6">
        <f>E103/H103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>(((L103/60)/60)/24)+DATE(1970,1,1)</f>
        <v>42056.25</v>
      </c>
      <c r="O103" s="10">
        <f>(((M103/60)/60)/24)+DATE(1970,1,1)</f>
        <v>42063.25</v>
      </c>
      <c r="P103" t="b">
        <v>0</v>
      </c>
      <c r="Q103" t="b">
        <v>1</v>
      </c>
      <c r="R103" t="s">
        <v>50</v>
      </c>
      <c r="S103" t="s">
        <v>2036</v>
      </c>
      <c r="T103" t="s">
        <v>2046</v>
      </c>
    </row>
    <row r="104" spans="1:20" ht="31.2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E104/D104*100</f>
        <v>281.67567567567568</v>
      </c>
      <c r="G104" t="s">
        <v>20</v>
      </c>
      <c r="H104">
        <v>336</v>
      </c>
      <c r="I104" s="6">
        <f>E104/H104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>(((L104/60)/60)/24)+DATE(1970,1,1)</f>
        <v>43234.208333333328</v>
      </c>
      <c r="O104" s="10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2049</v>
      </c>
    </row>
    <row r="105" spans="1:20" ht="31.2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E105/D105*100</f>
        <v>24.610000000000003</v>
      </c>
      <c r="G105" t="s">
        <v>14</v>
      </c>
      <c r="H105">
        <v>37</v>
      </c>
      <c r="I105" s="6">
        <f>E105/H105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>(((L105/60)/60)/24)+DATE(1970,1,1)</f>
        <v>40475.208333333336</v>
      </c>
      <c r="O105" s="10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">
        <v>2036</v>
      </c>
      <c r="T105" t="s">
        <v>2046</v>
      </c>
    </row>
    <row r="106" spans="1:20" ht="31.2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E106/D106*100</f>
        <v>143.14010067114094</v>
      </c>
      <c r="G106" t="s">
        <v>20</v>
      </c>
      <c r="H106">
        <v>1917</v>
      </c>
      <c r="I106" s="6">
        <f>E106/H106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>(((L106/60)/60)/24)+DATE(1970,1,1)</f>
        <v>42878.208333333328</v>
      </c>
      <c r="O106" s="10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">
        <v>2036</v>
      </c>
      <c r="T106" t="s">
        <v>2048</v>
      </c>
    </row>
    <row r="107" spans="1:20" ht="31.2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E107/D107*100</f>
        <v>144.54411764705884</v>
      </c>
      <c r="G107" t="s">
        <v>20</v>
      </c>
      <c r="H107">
        <v>95</v>
      </c>
      <c r="I107" s="6">
        <f>E107/H107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>(((L107/60)/60)/24)+DATE(1970,1,1)</f>
        <v>41366.208333333336</v>
      </c>
      <c r="O107" s="10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2043</v>
      </c>
    </row>
    <row r="108" spans="1:20" ht="31.2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E108/D108*100</f>
        <v>359.12820512820514</v>
      </c>
      <c r="G108" t="s">
        <v>20</v>
      </c>
      <c r="H108">
        <v>147</v>
      </c>
      <c r="I108" s="6">
        <f>E108/H108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>(((L108/60)/60)/24)+DATE(1970,1,1)</f>
        <v>43716.208333333328</v>
      </c>
      <c r="O108" s="10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2044</v>
      </c>
    </row>
    <row r="109" spans="1:20" ht="46.8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E109/D109*100</f>
        <v>186.48571428571427</v>
      </c>
      <c r="G109" t="s">
        <v>20</v>
      </c>
      <c r="H109">
        <v>86</v>
      </c>
      <c r="I109" s="6">
        <f>E109/H109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>(((L109/60)/60)/24)+DATE(1970,1,1)</f>
        <v>43213.208333333328</v>
      </c>
      <c r="O109" s="10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2044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E110/D110*100</f>
        <v>595.26666666666665</v>
      </c>
      <c r="G110" t="s">
        <v>20</v>
      </c>
      <c r="H110">
        <v>83</v>
      </c>
      <c r="I110" s="6">
        <f>E110/H110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>(((L110/60)/60)/24)+DATE(1970,1,1)</f>
        <v>41005.208333333336</v>
      </c>
      <c r="O110" s="10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2045</v>
      </c>
    </row>
    <row r="111" spans="1:20" ht="31.2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E111/D111*100</f>
        <v>59.21153846153846</v>
      </c>
      <c r="G111" t="s">
        <v>14</v>
      </c>
      <c r="H111">
        <v>60</v>
      </c>
      <c r="I111" s="6">
        <f>E111/H111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>(((L111/60)/60)/24)+DATE(1970,1,1)</f>
        <v>41651.25</v>
      </c>
      <c r="O111" s="10">
        <f>(((M111/60)/60)/24)+DATE(1970,1,1)</f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2062</v>
      </c>
    </row>
    <row r="112" spans="1:20" ht="46.8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E112/D112*100</f>
        <v>14.962780898876405</v>
      </c>
      <c r="G112" t="s">
        <v>14</v>
      </c>
      <c r="H112">
        <v>296</v>
      </c>
      <c r="I112" s="6">
        <f>E112/H112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>(((L112/60)/60)/24)+DATE(1970,1,1)</f>
        <v>43354.208333333328</v>
      </c>
      <c r="O112" s="10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">
        <v>2035</v>
      </c>
      <c r="T112" t="s">
        <v>2041</v>
      </c>
    </row>
    <row r="113" spans="1:20" ht="31.2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E113/D113*100</f>
        <v>119.95602605863192</v>
      </c>
      <c r="G113" t="s">
        <v>20</v>
      </c>
      <c r="H113">
        <v>676</v>
      </c>
      <c r="I113" s="6">
        <f>E113/H113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>(((L113/60)/60)/24)+DATE(1970,1,1)</f>
        <v>41174.208333333336</v>
      </c>
      <c r="O113" s="10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2040</v>
      </c>
      <c r="T113" t="s">
        <v>2058</v>
      </c>
    </row>
    <row r="114" spans="1:20" ht="31.2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E114/D114*100</f>
        <v>268.82978723404256</v>
      </c>
      <c r="G114" t="s">
        <v>20</v>
      </c>
      <c r="H114">
        <v>361</v>
      </c>
      <c r="I114" s="6">
        <f>E114/H114</f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>(((L114/60)/60)/24)+DATE(1970,1,1)</f>
        <v>41875.208333333336</v>
      </c>
      <c r="O114" s="10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2043</v>
      </c>
    </row>
    <row r="115" spans="1:20" ht="31.2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E115/D115*100</f>
        <v>376.87878787878788</v>
      </c>
      <c r="G115" t="s">
        <v>20</v>
      </c>
      <c r="H115">
        <v>131</v>
      </c>
      <c r="I115" s="6">
        <f>E115/H115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>(((L115/60)/60)/24)+DATE(1970,1,1)</f>
        <v>42990.208333333328</v>
      </c>
      <c r="O115" s="10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">
        <v>2035</v>
      </c>
      <c r="T115" t="s">
        <v>2041</v>
      </c>
    </row>
    <row r="116" spans="1:20" ht="31.2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E116/D116*100</f>
        <v>727.15789473684208</v>
      </c>
      <c r="G116" t="s">
        <v>20</v>
      </c>
      <c r="H116">
        <v>126</v>
      </c>
      <c r="I116" s="6">
        <f>E116/H116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>(((L116/60)/60)/24)+DATE(1970,1,1)</f>
        <v>43564.208333333328</v>
      </c>
      <c r="O116" s="10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2049</v>
      </c>
    </row>
    <row r="117" spans="1:20" ht="31.2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E117/D117*100</f>
        <v>87.211757648470297</v>
      </c>
      <c r="G117" t="s">
        <v>14</v>
      </c>
      <c r="H117">
        <v>3304</v>
      </c>
      <c r="I117" s="6">
        <f>E117/H117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>(((L117/60)/60)/24)+DATE(1970,1,1)</f>
        <v>43056.25</v>
      </c>
      <c r="O117" s="10">
        <f>(((M117/60)/60)/24)+DATE(1970,1,1)</f>
        <v>43091.25</v>
      </c>
      <c r="P117" t="b">
        <v>0</v>
      </c>
      <c r="Q117" t="b">
        <v>0</v>
      </c>
      <c r="R117" t="s">
        <v>119</v>
      </c>
      <c r="S117" t="s">
        <v>2040</v>
      </c>
      <c r="T117" t="s">
        <v>2055</v>
      </c>
    </row>
    <row r="118" spans="1:20" ht="46.8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E118/D118*100</f>
        <v>88</v>
      </c>
      <c r="G118" t="s">
        <v>14</v>
      </c>
      <c r="H118">
        <v>73</v>
      </c>
      <c r="I118" s="6">
        <f>E118/H118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>(((L118/60)/60)/24)+DATE(1970,1,1)</f>
        <v>42265.208333333328</v>
      </c>
      <c r="O118" s="10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2044</v>
      </c>
    </row>
    <row r="119" spans="1:20" ht="31.2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E119/D119*100</f>
        <v>173.9387755102041</v>
      </c>
      <c r="G119" t="s">
        <v>20</v>
      </c>
      <c r="H119">
        <v>275</v>
      </c>
      <c r="I119" s="6">
        <f>E119/H119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>(((L119/60)/60)/24)+DATE(1970,1,1)</f>
        <v>40808.208333333336</v>
      </c>
      <c r="O119" s="10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2062</v>
      </c>
    </row>
    <row r="120" spans="1:20" ht="31.2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E120/D120*100</f>
        <v>117.61111111111111</v>
      </c>
      <c r="G120" t="s">
        <v>20</v>
      </c>
      <c r="H120">
        <v>67</v>
      </c>
      <c r="I120" s="6">
        <f>E120/H120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>(((L120/60)/60)/24)+DATE(1970,1,1)</f>
        <v>41665.25</v>
      </c>
      <c r="O120" s="10">
        <f>(((M120/60)/60)/24)+DATE(1970,1,1)</f>
        <v>41671.25</v>
      </c>
      <c r="P120" t="b">
        <v>0</v>
      </c>
      <c r="Q120" t="b">
        <v>0</v>
      </c>
      <c r="R120" t="s">
        <v>122</v>
      </c>
      <c r="S120" t="s">
        <v>2056</v>
      </c>
      <c r="T120" t="s">
        <v>2057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E121/D121*100</f>
        <v>214.96</v>
      </c>
      <c r="G121" t="s">
        <v>20</v>
      </c>
      <c r="H121">
        <v>154</v>
      </c>
      <c r="I121" s="6">
        <f>E121/H121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>(((L121/60)/60)/24)+DATE(1970,1,1)</f>
        <v>41806.208333333336</v>
      </c>
      <c r="O121" s="10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2045</v>
      </c>
    </row>
    <row r="122" spans="1:20" ht="31.2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E122/D122*100</f>
        <v>149.49667110519306</v>
      </c>
      <c r="G122" t="s">
        <v>20</v>
      </c>
      <c r="H122">
        <v>1782</v>
      </c>
      <c r="I122" s="6">
        <f>E122/H122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>(((L122/60)/60)/24)+DATE(1970,1,1)</f>
        <v>42111.208333333328</v>
      </c>
      <c r="O122" s="10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2052</v>
      </c>
      <c r="T122" t="s">
        <v>2063</v>
      </c>
    </row>
    <row r="123" spans="1:20" ht="31.2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E123/D123*100</f>
        <v>219.33995584988963</v>
      </c>
      <c r="G123" t="s">
        <v>20</v>
      </c>
      <c r="H123">
        <v>903</v>
      </c>
      <c r="I123" s="6">
        <f>E123/H123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>(((L123/60)/60)/24)+DATE(1970,1,1)</f>
        <v>41917.208333333336</v>
      </c>
      <c r="O123" s="10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">
        <v>2052</v>
      </c>
      <c r="T123" t="s">
        <v>2053</v>
      </c>
    </row>
    <row r="124" spans="1:20" ht="31.2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E124/D124*100</f>
        <v>64.367690058479525</v>
      </c>
      <c r="G124" t="s">
        <v>14</v>
      </c>
      <c r="H124">
        <v>3387</v>
      </c>
      <c r="I124" s="6">
        <f>E124/H124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>(((L124/60)/60)/24)+DATE(1970,1,1)</f>
        <v>41970.25</v>
      </c>
      <c r="O124" s="10">
        <f>(((M124/60)/60)/24)+DATE(1970,1,1)</f>
        <v>41997.25</v>
      </c>
      <c r="P124" t="b">
        <v>0</v>
      </c>
      <c r="Q124" t="b">
        <v>0</v>
      </c>
      <c r="R124" t="s">
        <v>119</v>
      </c>
      <c r="S124" t="s">
        <v>2040</v>
      </c>
      <c r="T124" t="s">
        <v>2055</v>
      </c>
    </row>
    <row r="125" spans="1:20" ht="31.2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E125/D125*100</f>
        <v>18.622397298818232</v>
      </c>
      <c r="G125" t="s">
        <v>14</v>
      </c>
      <c r="H125">
        <v>662</v>
      </c>
      <c r="I125" s="6">
        <f>E125/H125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>(((L125/60)/60)/24)+DATE(1970,1,1)</f>
        <v>42332.25</v>
      </c>
      <c r="O125" s="10">
        <f>(((M125/60)/60)/24)+DATE(1970,1,1)</f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2044</v>
      </c>
    </row>
    <row r="126" spans="1:20" ht="31.2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E126/D126*100</f>
        <v>367.76923076923077</v>
      </c>
      <c r="G126" t="s">
        <v>20</v>
      </c>
      <c r="H126">
        <v>94</v>
      </c>
      <c r="I126" s="6">
        <f>E126/H126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>(((L126/60)/60)/24)+DATE(1970,1,1)</f>
        <v>43598.208333333328</v>
      </c>
      <c r="O126" s="10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2056</v>
      </c>
      <c r="T126" t="s">
        <v>2057</v>
      </c>
    </row>
    <row r="127" spans="1:20" ht="31.2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E127/D127*100</f>
        <v>159.90566037735849</v>
      </c>
      <c r="G127" t="s">
        <v>20</v>
      </c>
      <c r="H127">
        <v>180</v>
      </c>
      <c r="I127" s="6">
        <f>E127/H127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>(((L127/60)/60)/24)+DATE(1970,1,1)</f>
        <v>43362.208333333328</v>
      </c>
      <c r="O127" s="10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2044</v>
      </c>
    </row>
    <row r="128" spans="1:20" ht="31.2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E128/D128*100</f>
        <v>38.633185349611544</v>
      </c>
      <c r="G128" t="s">
        <v>14</v>
      </c>
      <c r="H128">
        <v>774</v>
      </c>
      <c r="I128" s="6">
        <f>E128/H128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>(((L128/60)/60)/24)+DATE(1970,1,1)</f>
        <v>42596.208333333328</v>
      </c>
      <c r="O128" s="10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2044</v>
      </c>
    </row>
    <row r="129" spans="1:20" ht="31.2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E129/D129*100</f>
        <v>51.42151162790698</v>
      </c>
      <c r="G129" t="s">
        <v>14</v>
      </c>
      <c r="H129">
        <v>672</v>
      </c>
      <c r="I129" s="6">
        <f>E129/H129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>(((L129/60)/60)/24)+DATE(1970,1,1)</f>
        <v>40310.208333333336</v>
      </c>
      <c r="O129" s="10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2044</v>
      </c>
    </row>
    <row r="130" spans="1:20" ht="31.2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E130/D130*100</f>
        <v>60.334277620396605</v>
      </c>
      <c r="G130" t="s">
        <v>74</v>
      </c>
      <c r="H130">
        <v>532</v>
      </c>
      <c r="I130" s="6">
        <f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>(((L130/60)/60)/24)+DATE(1970,1,1)</f>
        <v>40417.208333333336</v>
      </c>
      <c r="O130" s="10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2036</v>
      </c>
      <c r="T130" t="s">
        <v>2042</v>
      </c>
    </row>
    <row r="131" spans="1:20" ht="31.2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E131/D131*100</f>
        <v>3.202693602693603</v>
      </c>
      <c r="G131" t="s">
        <v>74</v>
      </c>
      <c r="H131">
        <v>55</v>
      </c>
      <c r="I131" s="6">
        <f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>(((L131/60)/60)/24)+DATE(1970,1,1)</f>
        <v>42038.25</v>
      </c>
      <c r="O131" s="10">
        <f>(((M131/60)/60)/24)+DATE(1970,1,1)</f>
        <v>42063.25</v>
      </c>
      <c r="P131" t="b">
        <v>0</v>
      </c>
      <c r="Q131" t="b">
        <v>0</v>
      </c>
      <c r="R131" t="s">
        <v>17</v>
      </c>
      <c r="S131" t="s">
        <v>2035</v>
      </c>
      <c r="T131" t="s">
        <v>2041</v>
      </c>
    </row>
    <row r="132" spans="1:20" ht="31.2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E132/D132*100</f>
        <v>155.46875</v>
      </c>
      <c r="G132" t="s">
        <v>20</v>
      </c>
      <c r="H132">
        <v>533</v>
      </c>
      <c r="I132" s="6">
        <f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>(((L132/60)/60)/24)+DATE(1970,1,1)</f>
        <v>40842.208333333336</v>
      </c>
      <c r="O132" s="10">
        <f>(((M132/60)/60)/24)+DATE(1970,1,1)</f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2047</v>
      </c>
    </row>
    <row r="133" spans="1:20" ht="46.8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E133/D133*100</f>
        <v>100.85974499089254</v>
      </c>
      <c r="G133" t="s">
        <v>20</v>
      </c>
      <c r="H133">
        <v>2443</v>
      </c>
      <c r="I133" s="6">
        <f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>(((L133/60)/60)/24)+DATE(1970,1,1)</f>
        <v>41607.25</v>
      </c>
      <c r="O133" s="10">
        <f>(((M133/60)/60)/24)+DATE(1970,1,1)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2043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E134/D134*100</f>
        <v>116.18181818181819</v>
      </c>
      <c r="G134" t="s">
        <v>20</v>
      </c>
      <c r="H134">
        <v>89</v>
      </c>
      <c r="I134" s="6">
        <f>E134/H134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>(((L134/60)/60)/24)+DATE(1970,1,1)</f>
        <v>43112.25</v>
      </c>
      <c r="O134" s="10">
        <f>(((M134/60)/60)/24)+DATE(1970,1,1)</f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2044</v>
      </c>
    </row>
    <row r="135" spans="1:20" ht="31.2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E135/D135*100</f>
        <v>310.77777777777777</v>
      </c>
      <c r="G135" t="s">
        <v>20</v>
      </c>
      <c r="H135">
        <v>159</v>
      </c>
      <c r="I135" s="6">
        <f>E135/H135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>(((L135/60)/60)/24)+DATE(1970,1,1)</f>
        <v>40767.208333333336</v>
      </c>
      <c r="O135" s="10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2036</v>
      </c>
      <c r="T135" t="s">
        <v>2064</v>
      </c>
    </row>
    <row r="136" spans="1:20" ht="31.2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E136/D136*100</f>
        <v>89.73668341708543</v>
      </c>
      <c r="G136" t="s">
        <v>14</v>
      </c>
      <c r="H136">
        <v>940</v>
      </c>
      <c r="I136" s="6">
        <f>E136/H136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>(((L136/60)/60)/24)+DATE(1970,1,1)</f>
        <v>40713.208333333336</v>
      </c>
      <c r="O136" s="10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2045</v>
      </c>
    </row>
    <row r="137" spans="1:20" ht="31.2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E137/D137*100</f>
        <v>71.27272727272728</v>
      </c>
      <c r="G137" t="s">
        <v>14</v>
      </c>
      <c r="H137">
        <v>117</v>
      </c>
      <c r="I137" s="6">
        <f>E137/H137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>(((L137/60)/60)/24)+DATE(1970,1,1)</f>
        <v>41340.25</v>
      </c>
      <c r="O137" s="10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2044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E138/D138*100</f>
        <v>3.2862318840579712</v>
      </c>
      <c r="G138" t="s">
        <v>74</v>
      </c>
      <c r="H138">
        <v>58</v>
      </c>
      <c r="I138" s="6">
        <f>E138/H138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>(((L138/60)/60)/24)+DATE(1970,1,1)</f>
        <v>41797.208333333336</v>
      </c>
      <c r="O138" s="10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2047</v>
      </c>
    </row>
    <row r="139" spans="1:20" ht="31.2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E139/D139*100</f>
        <v>261.77777777777777</v>
      </c>
      <c r="G139" t="s">
        <v>20</v>
      </c>
      <c r="H139">
        <v>50</v>
      </c>
      <c r="I139" s="6">
        <f>E139/H139</f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>(((L139/60)/60)/24)+DATE(1970,1,1)</f>
        <v>40457.208333333336</v>
      </c>
      <c r="O139" s="10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">
        <v>2040</v>
      </c>
      <c r="T139" t="s">
        <v>2050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E140/D140*100</f>
        <v>96</v>
      </c>
      <c r="G140" t="s">
        <v>14</v>
      </c>
      <c r="H140">
        <v>115</v>
      </c>
      <c r="I140" s="6">
        <f>E140/H140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>(((L140/60)/60)/24)+DATE(1970,1,1)</f>
        <v>41180.208333333336</v>
      </c>
      <c r="O140" s="10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2052</v>
      </c>
      <c r="T140" t="s">
        <v>2063</v>
      </c>
    </row>
    <row r="141" spans="1:20" ht="31.2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E141/D141*100</f>
        <v>20.896851248642779</v>
      </c>
      <c r="G141" t="s">
        <v>14</v>
      </c>
      <c r="H141">
        <v>326</v>
      </c>
      <c r="I141" s="6">
        <f>E141/H141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>(((L141/60)/60)/24)+DATE(1970,1,1)</f>
        <v>42115.208333333328</v>
      </c>
      <c r="O141" s="10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2049</v>
      </c>
    </row>
    <row r="142" spans="1:20" ht="46.8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E142/D142*100</f>
        <v>223.16363636363636</v>
      </c>
      <c r="G142" t="s">
        <v>20</v>
      </c>
      <c r="H142">
        <v>186</v>
      </c>
      <c r="I142" s="6">
        <f>E142/H142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>(((L142/60)/60)/24)+DATE(1970,1,1)</f>
        <v>43156.25</v>
      </c>
      <c r="O142" s="10">
        <f>(((M142/60)/60)/24)+DATE(1970,1,1)</f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2045</v>
      </c>
    </row>
    <row r="143" spans="1:20" ht="31.2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E143/D143*100</f>
        <v>101.59097978227061</v>
      </c>
      <c r="G143" t="s">
        <v>20</v>
      </c>
      <c r="H143">
        <v>1071</v>
      </c>
      <c r="I143" s="6">
        <f>E143/H143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>(((L143/60)/60)/24)+DATE(1970,1,1)</f>
        <v>42167.208333333328</v>
      </c>
      <c r="O143" s="10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2043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E144/D144*100</f>
        <v>230.03999999999996</v>
      </c>
      <c r="G144" t="s">
        <v>20</v>
      </c>
      <c r="H144">
        <v>117</v>
      </c>
      <c r="I144" s="6">
        <f>E144/H144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>(((L144/60)/60)/24)+DATE(1970,1,1)</f>
        <v>41005.208333333336</v>
      </c>
      <c r="O144" s="10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2043</v>
      </c>
    </row>
    <row r="145" spans="1:20" ht="31.2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E145/D145*100</f>
        <v>135.59259259259261</v>
      </c>
      <c r="G145" t="s">
        <v>20</v>
      </c>
      <c r="H145">
        <v>70</v>
      </c>
      <c r="I145" s="6">
        <f>E145/H145</f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>(((L145/60)/60)/24)+DATE(1970,1,1)</f>
        <v>40357.208333333336</v>
      </c>
      <c r="O145" s="10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">
        <v>2036</v>
      </c>
      <c r="T145" t="s">
        <v>2048</v>
      </c>
    </row>
    <row r="146" spans="1:20" ht="31.2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E146/D146*100</f>
        <v>129.1</v>
      </c>
      <c r="G146" t="s">
        <v>20</v>
      </c>
      <c r="H146">
        <v>135</v>
      </c>
      <c r="I146" s="6">
        <f>E146/H146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>(((L146/60)/60)/24)+DATE(1970,1,1)</f>
        <v>43633.208333333328</v>
      </c>
      <c r="O146" s="10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2044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E147/D147*100</f>
        <v>236.512</v>
      </c>
      <c r="G147" t="s">
        <v>20</v>
      </c>
      <c r="H147">
        <v>768</v>
      </c>
      <c r="I147" s="6">
        <f>E147/H147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>(((L147/60)/60)/24)+DATE(1970,1,1)</f>
        <v>41889.208333333336</v>
      </c>
      <c r="O147" s="10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2049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E148/D148*100</f>
        <v>17.25</v>
      </c>
      <c r="G148" t="s">
        <v>74</v>
      </c>
      <c r="H148">
        <v>51</v>
      </c>
      <c r="I148" s="6">
        <f>E148/H148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>(((L148/60)/60)/24)+DATE(1970,1,1)</f>
        <v>40855.25</v>
      </c>
      <c r="O148" s="10">
        <f>(((M148/60)/60)/24)+DATE(1970,1,1)</f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2044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E149/D149*100</f>
        <v>112.49397590361446</v>
      </c>
      <c r="G149" t="s">
        <v>20</v>
      </c>
      <c r="H149">
        <v>199</v>
      </c>
      <c r="I149" s="6">
        <f>E149/H149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>(((L149/60)/60)/24)+DATE(1970,1,1)</f>
        <v>42534.208333333328</v>
      </c>
      <c r="O149" s="10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2044</v>
      </c>
    </row>
    <row r="150" spans="1:20" ht="31.2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E150/D150*100</f>
        <v>121.02150537634408</v>
      </c>
      <c r="G150" t="s">
        <v>20</v>
      </c>
      <c r="H150">
        <v>107</v>
      </c>
      <c r="I150" s="6">
        <f>E150/H150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>(((L150/60)/60)/24)+DATE(1970,1,1)</f>
        <v>42941.208333333328</v>
      </c>
      <c r="O150" s="10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2049</v>
      </c>
    </row>
    <row r="151" spans="1:20" ht="31.2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E151/D151*100</f>
        <v>219.87096774193549</v>
      </c>
      <c r="G151" t="s">
        <v>20</v>
      </c>
      <c r="H151">
        <v>195</v>
      </c>
      <c r="I151" s="6">
        <f>E151/H151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>(((L151/60)/60)/24)+DATE(1970,1,1)</f>
        <v>41275.25</v>
      </c>
      <c r="O151" s="10">
        <f>(((M151/60)/60)/24)+DATE(1970,1,1)</f>
        <v>41327.25</v>
      </c>
      <c r="P151" t="b">
        <v>0</v>
      </c>
      <c r="Q151" t="b">
        <v>0</v>
      </c>
      <c r="R151" t="s">
        <v>60</v>
      </c>
      <c r="S151" t="s">
        <v>2036</v>
      </c>
      <c r="T151" t="s">
        <v>2048</v>
      </c>
    </row>
    <row r="152" spans="1:20" ht="31.2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E152/D152*100</f>
        <v>1</v>
      </c>
      <c r="G152" t="s">
        <v>14</v>
      </c>
      <c r="H152">
        <v>1</v>
      </c>
      <c r="I152" s="6">
        <f>E152/H152</f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>(((L152/60)/60)/24)+DATE(1970,1,1)</f>
        <v>43450.25</v>
      </c>
      <c r="O152" s="10">
        <f>(((M152/60)/60)/24)+DATE(1970,1,1)</f>
        <v>43451.25</v>
      </c>
      <c r="P152" t="b">
        <v>0</v>
      </c>
      <c r="Q152" t="b">
        <v>0</v>
      </c>
      <c r="R152" t="s">
        <v>23</v>
      </c>
      <c r="S152" t="s">
        <v>2036</v>
      </c>
      <c r="T152" t="s">
        <v>2042</v>
      </c>
    </row>
    <row r="153" spans="1:20" ht="31.2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E153/D153*100</f>
        <v>64.166909620991248</v>
      </c>
      <c r="G153" t="s">
        <v>14</v>
      </c>
      <c r="H153">
        <v>1467</v>
      </c>
      <c r="I153" s="6">
        <f>E153/H153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>(((L153/60)/60)/24)+DATE(1970,1,1)</f>
        <v>41799.208333333336</v>
      </c>
      <c r="O153" s="10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">
        <v>2036</v>
      </c>
      <c r="T153" t="s">
        <v>2046</v>
      </c>
    </row>
    <row r="154" spans="1:20" ht="31.2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E154/D154*100</f>
        <v>423.06746987951806</v>
      </c>
      <c r="G154" t="s">
        <v>20</v>
      </c>
      <c r="H154">
        <v>3376</v>
      </c>
      <c r="I154" s="6">
        <f>E154/H154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>(((L154/60)/60)/24)+DATE(1970,1,1)</f>
        <v>42783.25</v>
      </c>
      <c r="O154" s="10">
        <f>(((M154/60)/60)/24)+DATE(1970,1,1)</f>
        <v>42790.25</v>
      </c>
      <c r="P154" t="b">
        <v>0</v>
      </c>
      <c r="Q154" t="b">
        <v>0</v>
      </c>
      <c r="R154" t="s">
        <v>60</v>
      </c>
      <c r="S154" t="s">
        <v>2036</v>
      </c>
      <c r="T154" t="s">
        <v>2048</v>
      </c>
    </row>
    <row r="155" spans="1:20" ht="31.2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E155/D155*100</f>
        <v>92.984160506863773</v>
      </c>
      <c r="G155" t="s">
        <v>14</v>
      </c>
      <c r="H155">
        <v>5681</v>
      </c>
      <c r="I155" s="6">
        <f>E155/H155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>(((L155/60)/60)/24)+DATE(1970,1,1)</f>
        <v>41201.208333333336</v>
      </c>
      <c r="O155" s="10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2044</v>
      </c>
    </row>
    <row r="156" spans="1:20" ht="31.2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E156/D156*100</f>
        <v>58.756567425569173</v>
      </c>
      <c r="G156" t="s">
        <v>14</v>
      </c>
      <c r="H156">
        <v>1059</v>
      </c>
      <c r="I156" s="6">
        <f>E156/H156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>(((L156/60)/60)/24)+DATE(1970,1,1)</f>
        <v>42502.208333333328</v>
      </c>
      <c r="O156" s="10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">
        <v>2036</v>
      </c>
      <c r="T156" t="s">
        <v>2048</v>
      </c>
    </row>
    <row r="157" spans="1:20" ht="31.2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E157/D157*100</f>
        <v>65.022222222222226</v>
      </c>
      <c r="G157" t="s">
        <v>14</v>
      </c>
      <c r="H157">
        <v>1194</v>
      </c>
      <c r="I157" s="6">
        <f>E157/H157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>(((L157/60)/60)/24)+DATE(1970,1,1)</f>
        <v>40262.208333333336</v>
      </c>
      <c r="O157" s="10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2044</v>
      </c>
    </row>
    <row r="158" spans="1:20" ht="46.8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E158/D158*100</f>
        <v>73.939560439560438</v>
      </c>
      <c r="G158" t="s">
        <v>74</v>
      </c>
      <c r="H158">
        <v>379</v>
      </c>
      <c r="I158" s="6">
        <f>E158/H158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>(((L158/60)/60)/24)+DATE(1970,1,1)</f>
        <v>43743.208333333328</v>
      </c>
      <c r="O158" s="10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">
        <v>2036</v>
      </c>
      <c r="T158" t="s">
        <v>2042</v>
      </c>
    </row>
    <row r="159" spans="1:20" ht="31.2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E159/D159*100</f>
        <v>52.666666666666664</v>
      </c>
      <c r="G159" t="s">
        <v>14</v>
      </c>
      <c r="H159">
        <v>30</v>
      </c>
      <c r="I159" s="6">
        <f>E159/H159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>(((L159/60)/60)/24)+DATE(1970,1,1)</f>
        <v>41638.25</v>
      </c>
      <c r="O159" s="10">
        <f>(((M159/60)/60)/24)+DATE(1970,1,1)</f>
        <v>41650.25</v>
      </c>
      <c r="P159" t="b">
        <v>0</v>
      </c>
      <c r="Q159" t="b">
        <v>0</v>
      </c>
      <c r="R159" t="s">
        <v>122</v>
      </c>
      <c r="S159" t="s">
        <v>2056</v>
      </c>
      <c r="T159" t="s">
        <v>2057</v>
      </c>
    </row>
    <row r="160" spans="1:20" ht="31.2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E160/D160*100</f>
        <v>220.95238095238096</v>
      </c>
      <c r="G160" t="s">
        <v>20</v>
      </c>
      <c r="H160">
        <v>41</v>
      </c>
      <c r="I160" s="6">
        <f>E160/H160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>(((L160/60)/60)/24)+DATE(1970,1,1)</f>
        <v>42346.25</v>
      </c>
      <c r="O160" s="10">
        <f>(((M160/60)/60)/24)+DATE(1970,1,1)</f>
        <v>42347.25</v>
      </c>
      <c r="P160" t="b">
        <v>0</v>
      </c>
      <c r="Q160" t="b">
        <v>0</v>
      </c>
      <c r="R160" t="s">
        <v>23</v>
      </c>
      <c r="S160" t="s">
        <v>2036</v>
      </c>
      <c r="T160" t="s">
        <v>2042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E161/D161*100</f>
        <v>100.01150627615063</v>
      </c>
      <c r="G161" t="s">
        <v>20</v>
      </c>
      <c r="H161">
        <v>1821</v>
      </c>
      <c r="I161" s="6">
        <f>E161/H161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>(((L161/60)/60)/24)+DATE(1970,1,1)</f>
        <v>43551.208333333328</v>
      </c>
      <c r="O161" s="10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2044</v>
      </c>
    </row>
    <row r="162" spans="1:20" ht="31.2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E162/D162*100</f>
        <v>162.3125</v>
      </c>
      <c r="G162" t="s">
        <v>20</v>
      </c>
      <c r="H162">
        <v>164</v>
      </c>
      <c r="I162" s="6">
        <f>E162/H162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>(((L162/60)/60)/24)+DATE(1970,1,1)</f>
        <v>43582.208333333328</v>
      </c>
      <c r="O162" s="10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2049</v>
      </c>
    </row>
    <row r="163" spans="1:20" ht="46.8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E163/D163*100</f>
        <v>78.181818181818187</v>
      </c>
      <c r="G163" t="s">
        <v>14</v>
      </c>
      <c r="H163">
        <v>75</v>
      </c>
      <c r="I163" s="6">
        <f>E163/H163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>(((L163/60)/60)/24)+DATE(1970,1,1)</f>
        <v>42270.208333333328</v>
      </c>
      <c r="O163" s="10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2043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E164/D164*100</f>
        <v>149.73770491803279</v>
      </c>
      <c r="G164" t="s">
        <v>20</v>
      </c>
      <c r="H164">
        <v>157</v>
      </c>
      <c r="I164" s="6">
        <f>E164/H164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>(((L164/60)/60)/24)+DATE(1970,1,1)</f>
        <v>43442.25</v>
      </c>
      <c r="O164" s="10">
        <f>(((M164/60)/60)/24)+DATE(1970,1,1)</f>
        <v>43472.25</v>
      </c>
      <c r="P164" t="b">
        <v>0</v>
      </c>
      <c r="Q164" t="b">
        <v>0</v>
      </c>
      <c r="R164" t="s">
        <v>23</v>
      </c>
      <c r="S164" t="s">
        <v>2036</v>
      </c>
      <c r="T164" t="s">
        <v>2042</v>
      </c>
    </row>
    <row r="165" spans="1:20" ht="31.2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E165/D165*100</f>
        <v>253.25714285714284</v>
      </c>
      <c r="G165" t="s">
        <v>20</v>
      </c>
      <c r="H165">
        <v>246</v>
      </c>
      <c r="I165" s="6">
        <f>E165/H165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>(((L165/60)/60)/24)+DATE(1970,1,1)</f>
        <v>43028.208333333328</v>
      </c>
      <c r="O165" s="10">
        <f>(((M165/60)/60)/24)+DATE(1970,1,1)</f>
        <v>43077.25</v>
      </c>
      <c r="P165" t="b">
        <v>0</v>
      </c>
      <c r="Q165" t="b">
        <v>1</v>
      </c>
      <c r="R165" t="s">
        <v>122</v>
      </c>
      <c r="S165" t="s">
        <v>2056</v>
      </c>
      <c r="T165" t="s">
        <v>2057</v>
      </c>
    </row>
    <row r="166" spans="1:20" ht="31.2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E166/D166*100</f>
        <v>100.16943521594683</v>
      </c>
      <c r="G166" t="s">
        <v>20</v>
      </c>
      <c r="H166">
        <v>1396</v>
      </c>
      <c r="I166" s="6">
        <f>E166/H166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>(((L166/60)/60)/24)+DATE(1970,1,1)</f>
        <v>43016.208333333328</v>
      </c>
      <c r="O166" s="10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2044</v>
      </c>
    </row>
    <row r="167" spans="1:20" ht="31.2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E167/D167*100</f>
        <v>121.99004424778761</v>
      </c>
      <c r="G167" t="s">
        <v>20</v>
      </c>
      <c r="H167">
        <v>2506</v>
      </c>
      <c r="I167" s="6">
        <f>E167/H167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>(((L167/60)/60)/24)+DATE(1970,1,1)</f>
        <v>42948.208333333328</v>
      </c>
      <c r="O167" s="10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2043</v>
      </c>
    </row>
    <row r="168" spans="1:20" ht="31.2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E168/D168*100</f>
        <v>137.13265306122449</v>
      </c>
      <c r="G168" t="s">
        <v>20</v>
      </c>
      <c r="H168">
        <v>244</v>
      </c>
      <c r="I168" s="6">
        <f>E168/H168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>(((L168/60)/60)/24)+DATE(1970,1,1)</f>
        <v>40534.25</v>
      </c>
      <c r="O168" s="10">
        <f>(((M168/60)/60)/24)+DATE(1970,1,1)</f>
        <v>40538.25</v>
      </c>
      <c r="P168" t="b">
        <v>0</v>
      </c>
      <c r="Q168" t="b">
        <v>0</v>
      </c>
      <c r="R168" t="s">
        <v>122</v>
      </c>
      <c r="S168" t="s">
        <v>2056</v>
      </c>
      <c r="T168" t="s">
        <v>2057</v>
      </c>
    </row>
    <row r="169" spans="1:20" ht="31.2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E169/D169*100</f>
        <v>415.53846153846149</v>
      </c>
      <c r="G169" t="s">
        <v>20</v>
      </c>
      <c r="H169">
        <v>146</v>
      </c>
      <c r="I169" s="6">
        <f>E169/H169</f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>(((L169/60)/60)/24)+DATE(1970,1,1)</f>
        <v>41435.208333333336</v>
      </c>
      <c r="O169" s="10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2044</v>
      </c>
    </row>
    <row r="170" spans="1:20" ht="31.2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E170/D170*100</f>
        <v>31.30913348946136</v>
      </c>
      <c r="G170" t="s">
        <v>14</v>
      </c>
      <c r="H170">
        <v>955</v>
      </c>
      <c r="I170" s="6">
        <f>E170/H170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>(((L170/60)/60)/24)+DATE(1970,1,1)</f>
        <v>43518.25</v>
      </c>
      <c r="O170" s="10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">
        <v>2036</v>
      </c>
      <c r="T170" t="s">
        <v>2048</v>
      </c>
    </row>
    <row r="171" spans="1:20" ht="31.2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E171/D171*100</f>
        <v>424.08154506437768</v>
      </c>
      <c r="G171" t="s">
        <v>20</v>
      </c>
      <c r="H171">
        <v>1267</v>
      </c>
      <c r="I171" s="6">
        <f>E171/H171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>(((L171/60)/60)/24)+DATE(1970,1,1)</f>
        <v>41077.208333333336</v>
      </c>
      <c r="O171" s="10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2054</v>
      </c>
    </row>
    <row r="172" spans="1:20" ht="31.2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E172/D172*100</f>
        <v>2.93886230728336</v>
      </c>
      <c r="G172" t="s">
        <v>14</v>
      </c>
      <c r="H172">
        <v>67</v>
      </c>
      <c r="I172" s="6">
        <f>E172/H172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>(((L172/60)/60)/24)+DATE(1970,1,1)</f>
        <v>42950.208333333328</v>
      </c>
      <c r="O172" s="10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">
        <v>2036</v>
      </c>
      <c r="T172" t="s">
        <v>2048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E173/D173*100</f>
        <v>10.63265306122449</v>
      </c>
      <c r="G173" t="s">
        <v>14</v>
      </c>
      <c r="H173">
        <v>5</v>
      </c>
      <c r="I173" s="6">
        <f>E173/H173</f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>(((L173/60)/60)/24)+DATE(1970,1,1)</f>
        <v>41718.208333333336</v>
      </c>
      <c r="O173" s="10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2040</v>
      </c>
      <c r="T173" t="s">
        <v>2061</v>
      </c>
    </row>
    <row r="174" spans="1:20" ht="31.2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E174/D174*100</f>
        <v>82.875</v>
      </c>
      <c r="G174" t="s">
        <v>14</v>
      </c>
      <c r="H174">
        <v>26</v>
      </c>
      <c r="I174" s="6">
        <f>E174/H174</f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>(((L174/60)/60)/24)+DATE(1970,1,1)</f>
        <v>41839.208333333336</v>
      </c>
      <c r="O174" s="10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2045</v>
      </c>
    </row>
    <row r="175" spans="1:20" ht="46.8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E175/D175*100</f>
        <v>163.01447776628748</v>
      </c>
      <c r="G175" t="s">
        <v>20</v>
      </c>
      <c r="H175">
        <v>1561</v>
      </c>
      <c r="I175" s="6">
        <f>E175/H175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>(((L175/60)/60)/24)+DATE(1970,1,1)</f>
        <v>41412.208333333336</v>
      </c>
      <c r="O175" s="10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2044</v>
      </c>
    </row>
    <row r="176" spans="1:20" ht="31.2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E176/D176*100</f>
        <v>894.66666666666674</v>
      </c>
      <c r="G176" t="s">
        <v>20</v>
      </c>
      <c r="H176">
        <v>48</v>
      </c>
      <c r="I176" s="6">
        <f>E176/H176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>(((L176/60)/60)/24)+DATE(1970,1,1)</f>
        <v>42282.208333333328</v>
      </c>
      <c r="O176" s="10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2049</v>
      </c>
    </row>
    <row r="177" spans="1:20" ht="31.2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E177/D177*100</f>
        <v>26.191501103752756</v>
      </c>
      <c r="G177" t="s">
        <v>14</v>
      </c>
      <c r="H177">
        <v>1130</v>
      </c>
      <c r="I177" s="6">
        <f>E177/H177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>(((L177/60)/60)/24)+DATE(1970,1,1)</f>
        <v>42613.208333333328</v>
      </c>
      <c r="O177" s="10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2044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E178/D178*100</f>
        <v>74.834782608695647</v>
      </c>
      <c r="G178" t="s">
        <v>14</v>
      </c>
      <c r="H178">
        <v>782</v>
      </c>
      <c r="I178" s="6">
        <f>E178/H178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>(((L178/60)/60)/24)+DATE(1970,1,1)</f>
        <v>42616.208333333328</v>
      </c>
      <c r="O178" s="10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2044</v>
      </c>
    </row>
    <row r="179" spans="1:20" ht="31.2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E179/D179*100</f>
        <v>416.47680412371136</v>
      </c>
      <c r="G179" t="s">
        <v>20</v>
      </c>
      <c r="H179">
        <v>2739</v>
      </c>
      <c r="I179" s="6">
        <f>E179/H179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>(((L179/60)/60)/24)+DATE(1970,1,1)</f>
        <v>40497.25</v>
      </c>
      <c r="O179" s="10">
        <f>(((M179/60)/60)/24)+DATE(1970,1,1)</f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2044</v>
      </c>
    </row>
    <row r="180" spans="1:20" ht="31.2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E180/D180*100</f>
        <v>96.208333333333329</v>
      </c>
      <c r="G180" t="s">
        <v>14</v>
      </c>
      <c r="H180">
        <v>210</v>
      </c>
      <c r="I180" s="6">
        <f>E180/H180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>(((L180/60)/60)/24)+DATE(1970,1,1)</f>
        <v>42999.208333333328</v>
      </c>
      <c r="O180" s="10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">
        <v>2035</v>
      </c>
      <c r="T180" t="s">
        <v>2041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E181/D181*100</f>
        <v>357.71910112359546</v>
      </c>
      <c r="G181" t="s">
        <v>20</v>
      </c>
      <c r="H181">
        <v>3537</v>
      </c>
      <c r="I181" s="6">
        <f>E181/H181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>(((L181/60)/60)/24)+DATE(1970,1,1)</f>
        <v>41350.208333333336</v>
      </c>
      <c r="O181" s="10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2044</v>
      </c>
    </row>
    <row r="182" spans="1:20" ht="31.2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E182/D182*100</f>
        <v>308.45714285714286</v>
      </c>
      <c r="G182" t="s">
        <v>20</v>
      </c>
      <c r="H182">
        <v>2107</v>
      </c>
      <c r="I182" s="6">
        <f>E182/H182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>(((L182/60)/60)/24)+DATE(1970,1,1)</f>
        <v>40259.208333333336</v>
      </c>
      <c r="O182" s="10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2049</v>
      </c>
    </row>
    <row r="183" spans="1:20" ht="31.2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E183/D183*100</f>
        <v>61.802325581395344</v>
      </c>
      <c r="G183" t="s">
        <v>14</v>
      </c>
      <c r="H183">
        <v>136</v>
      </c>
      <c r="I183" s="6">
        <f>E183/H183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>(((L183/60)/60)/24)+DATE(1970,1,1)</f>
        <v>43012.208333333328</v>
      </c>
      <c r="O183" s="10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2043</v>
      </c>
    </row>
    <row r="184" spans="1:20" ht="46.8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E184/D184*100</f>
        <v>722.32472324723244</v>
      </c>
      <c r="G184" t="s">
        <v>20</v>
      </c>
      <c r="H184">
        <v>3318</v>
      </c>
      <c r="I184" s="6">
        <f>E184/H184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>(((L184/60)/60)/24)+DATE(1970,1,1)</f>
        <v>43631.208333333328</v>
      </c>
      <c r="O184" s="10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2044</v>
      </c>
    </row>
    <row r="185" spans="1:20" ht="46.8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E185/D185*100</f>
        <v>69.117647058823522</v>
      </c>
      <c r="G185" t="s">
        <v>14</v>
      </c>
      <c r="H185">
        <v>86</v>
      </c>
      <c r="I185" s="6">
        <f>E185/H185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>(((L185/60)/60)/24)+DATE(1970,1,1)</f>
        <v>40430.208333333336</v>
      </c>
      <c r="O185" s="10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">
        <v>2036</v>
      </c>
      <c r="T185" t="s">
        <v>2042</v>
      </c>
    </row>
    <row r="186" spans="1:20" ht="31.2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E186/D186*100</f>
        <v>293.05555555555554</v>
      </c>
      <c r="G186" t="s">
        <v>20</v>
      </c>
      <c r="H186">
        <v>340</v>
      </c>
      <c r="I186" s="6">
        <f>E186/H186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>(((L186/60)/60)/24)+DATE(1970,1,1)</f>
        <v>43588.208333333328</v>
      </c>
      <c r="O186" s="10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2044</v>
      </c>
    </row>
    <row r="187" spans="1:20" ht="31.2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E187/D187*100</f>
        <v>71.8</v>
      </c>
      <c r="G187" t="s">
        <v>14</v>
      </c>
      <c r="H187">
        <v>19</v>
      </c>
      <c r="I187" s="6">
        <f>E187/H187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>(((L187/60)/60)/24)+DATE(1970,1,1)</f>
        <v>43233.208333333328</v>
      </c>
      <c r="O187" s="10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2062</v>
      </c>
    </row>
    <row r="188" spans="1:20" ht="31.2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E188/D188*100</f>
        <v>31.934684684684683</v>
      </c>
      <c r="G188" t="s">
        <v>14</v>
      </c>
      <c r="H188">
        <v>886</v>
      </c>
      <c r="I188" s="6">
        <f>E188/H188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>(((L188/60)/60)/24)+DATE(1970,1,1)</f>
        <v>41782.208333333336</v>
      </c>
      <c r="O188" s="10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2044</v>
      </c>
    </row>
    <row r="189" spans="1:20" ht="31.2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E189/D189*100</f>
        <v>229.87375415282392</v>
      </c>
      <c r="G189" t="s">
        <v>20</v>
      </c>
      <c r="H189">
        <v>1442</v>
      </c>
      <c r="I189" s="6">
        <f>E189/H189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>(((L189/60)/60)/24)+DATE(1970,1,1)</f>
        <v>41328.25</v>
      </c>
      <c r="O189" s="10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2054</v>
      </c>
    </row>
    <row r="190" spans="1:20" ht="31.2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E190/D190*100</f>
        <v>32.012195121951223</v>
      </c>
      <c r="G190" t="s">
        <v>14</v>
      </c>
      <c r="H190">
        <v>35</v>
      </c>
      <c r="I190" s="6">
        <f>E190/H190</f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>(((L190/60)/60)/24)+DATE(1970,1,1)</f>
        <v>41975.25</v>
      </c>
      <c r="O190" s="10">
        <f>(((M190/60)/60)/24)+DATE(1970,1,1)</f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2044</v>
      </c>
    </row>
    <row r="191" spans="1:20" ht="31.2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E191/D191*100</f>
        <v>23.525352848928385</v>
      </c>
      <c r="G191" t="s">
        <v>74</v>
      </c>
      <c r="H191">
        <v>441</v>
      </c>
      <c r="I191" s="6">
        <f>E191/H191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>(((L191/60)/60)/24)+DATE(1970,1,1)</f>
        <v>42433.25</v>
      </c>
      <c r="O191" s="10">
        <f>(((M191/60)/60)/24)+DATE(1970,1,1)</f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2044</v>
      </c>
    </row>
    <row r="192" spans="1:20" ht="31.2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E192/D192*100</f>
        <v>68.594594594594597</v>
      </c>
      <c r="G192" t="s">
        <v>14</v>
      </c>
      <c r="H192">
        <v>24</v>
      </c>
      <c r="I192" s="6">
        <f>E192/H192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>(((L192/60)/60)/24)+DATE(1970,1,1)</f>
        <v>41429.208333333336</v>
      </c>
      <c r="O192" s="10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2044</v>
      </c>
    </row>
    <row r="193" spans="1:20" ht="31.2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E193/D193*100</f>
        <v>37.952380952380956</v>
      </c>
      <c r="G193" t="s">
        <v>14</v>
      </c>
      <c r="H193">
        <v>86</v>
      </c>
      <c r="I193" s="6">
        <f>E193/H193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>(((L193/60)/60)/24)+DATE(1970,1,1)</f>
        <v>43536.208333333328</v>
      </c>
      <c r="O193" s="10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2044</v>
      </c>
    </row>
    <row r="194" spans="1:20" ht="46.8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E194/D194*100</f>
        <v>19.992957746478872</v>
      </c>
      <c r="G194" t="s">
        <v>14</v>
      </c>
      <c r="H194">
        <v>243</v>
      </c>
      <c r="I194" s="6">
        <f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>(((L194/60)/60)/24)+DATE(1970,1,1)</f>
        <v>41817.208333333336</v>
      </c>
      <c r="O194" s="10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2036</v>
      </c>
      <c r="T194" t="s">
        <v>2042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E195/D195*100</f>
        <v>45.636363636363633</v>
      </c>
      <c r="G195" t="s">
        <v>14</v>
      </c>
      <c r="H195">
        <v>65</v>
      </c>
      <c r="I195" s="6">
        <f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>(((L195/60)/60)/24)+DATE(1970,1,1)</f>
        <v>43198.208333333328</v>
      </c>
      <c r="O195" s="10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2036</v>
      </c>
      <c r="T195" t="s">
        <v>2048</v>
      </c>
    </row>
    <row r="196" spans="1:20" ht="31.2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E196/D196*100</f>
        <v>122.7605633802817</v>
      </c>
      <c r="G196" t="s">
        <v>20</v>
      </c>
      <c r="H196">
        <v>126</v>
      </c>
      <c r="I196" s="6">
        <f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>(((L196/60)/60)/24)+DATE(1970,1,1)</f>
        <v>42261.208333333328</v>
      </c>
      <c r="O196" s="10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2036</v>
      </c>
      <c r="T196" t="s">
        <v>2059</v>
      </c>
    </row>
    <row r="197" spans="1:20" ht="31.2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E197/D197*100</f>
        <v>361.75316455696202</v>
      </c>
      <c r="G197" t="s">
        <v>20</v>
      </c>
      <c r="H197">
        <v>524</v>
      </c>
      <c r="I197" s="6">
        <f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>(((L197/60)/60)/24)+DATE(1970,1,1)</f>
        <v>43310.208333333328</v>
      </c>
      <c r="O197" s="10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">
        <v>2036</v>
      </c>
      <c r="T197" t="s">
        <v>2046</v>
      </c>
    </row>
    <row r="198" spans="1:20" ht="31.2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E198/D198*100</f>
        <v>63.146341463414636</v>
      </c>
      <c r="G198" t="s">
        <v>14</v>
      </c>
      <c r="H198">
        <v>100</v>
      </c>
      <c r="I198" s="6">
        <f>E198/H198</f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>(((L198/60)/60)/24)+DATE(1970,1,1)</f>
        <v>42616.208333333328</v>
      </c>
      <c r="O198" s="10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2049</v>
      </c>
    </row>
    <row r="199" spans="1:20" ht="31.2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E199/D199*100</f>
        <v>298.20475319926874</v>
      </c>
      <c r="G199" t="s">
        <v>20</v>
      </c>
      <c r="H199">
        <v>1989</v>
      </c>
      <c r="I199" s="6">
        <f>E199/H199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>(((L199/60)/60)/24)+DATE(1970,1,1)</f>
        <v>42909.208333333328</v>
      </c>
      <c r="O199" s="10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2047</v>
      </c>
    </row>
    <row r="200" spans="1:20" ht="31.2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E200/D200*100</f>
        <v>9.5585443037974684</v>
      </c>
      <c r="G200" t="s">
        <v>14</v>
      </c>
      <c r="H200">
        <v>168</v>
      </c>
      <c r="I200" s="6">
        <f>E200/H200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>(((L200/60)/60)/24)+DATE(1970,1,1)</f>
        <v>40396.208333333336</v>
      </c>
      <c r="O200" s="10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">
        <v>2036</v>
      </c>
      <c r="T200" t="s">
        <v>2046</v>
      </c>
    </row>
    <row r="201" spans="1:20" ht="31.2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E201/D201*100</f>
        <v>53.777777777777779</v>
      </c>
      <c r="G201" t="s">
        <v>14</v>
      </c>
      <c r="H201">
        <v>13</v>
      </c>
      <c r="I201" s="6">
        <f>E201/H201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>(((L201/60)/60)/24)+DATE(1970,1,1)</f>
        <v>42192.208333333328</v>
      </c>
      <c r="O201" s="10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">
        <v>2036</v>
      </c>
      <c r="T201" t="s">
        <v>2042</v>
      </c>
    </row>
    <row r="202" spans="1:20" ht="31.2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E202/D202*100</f>
        <v>2</v>
      </c>
      <c r="G202" t="s">
        <v>14</v>
      </c>
      <c r="H202">
        <v>1</v>
      </c>
      <c r="I202" s="6">
        <f>E202/H202</f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>(((L202/60)/60)/24)+DATE(1970,1,1)</f>
        <v>40262.208333333336</v>
      </c>
      <c r="O202" s="10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2044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E203/D203*100</f>
        <v>681.19047619047615</v>
      </c>
      <c r="G203" t="s">
        <v>20</v>
      </c>
      <c r="H203">
        <v>157</v>
      </c>
      <c r="I203" s="6">
        <f>E203/H203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>(((L203/60)/60)/24)+DATE(1970,1,1)</f>
        <v>41845.208333333336</v>
      </c>
      <c r="O203" s="10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2043</v>
      </c>
    </row>
    <row r="204" spans="1:20" ht="31.2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E204/D204*100</f>
        <v>78.831325301204828</v>
      </c>
      <c r="G204" t="s">
        <v>74</v>
      </c>
      <c r="H204">
        <v>82</v>
      </c>
      <c r="I204" s="6">
        <f>E204/H204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>(((L204/60)/60)/24)+DATE(1970,1,1)</f>
        <v>40818.208333333336</v>
      </c>
      <c r="O204" s="10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">
        <v>2035</v>
      </c>
      <c r="T204" t="s">
        <v>2041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E205/D205*100</f>
        <v>134.40792216817235</v>
      </c>
      <c r="G205" t="s">
        <v>20</v>
      </c>
      <c r="H205">
        <v>4498</v>
      </c>
      <c r="I205" s="6">
        <f>E205/H205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>(((L205/60)/60)/24)+DATE(1970,1,1)</f>
        <v>42752.25</v>
      </c>
      <c r="O205" s="10">
        <f>(((M205/60)/60)/24)+DATE(1970,1,1)</f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2044</v>
      </c>
    </row>
    <row r="206" spans="1:20" ht="31.2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E206/D206*100</f>
        <v>3.3719999999999999</v>
      </c>
      <c r="G206" t="s">
        <v>14</v>
      </c>
      <c r="H206">
        <v>40</v>
      </c>
      <c r="I206" s="6">
        <f>E206/H206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>(((L206/60)/60)/24)+DATE(1970,1,1)</f>
        <v>40636.208333333336</v>
      </c>
      <c r="O206" s="10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2036</v>
      </c>
      <c r="T206" t="s">
        <v>2060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E207/D207*100</f>
        <v>431.84615384615387</v>
      </c>
      <c r="G207" t="s">
        <v>20</v>
      </c>
      <c r="H207">
        <v>80</v>
      </c>
      <c r="I207" s="6">
        <f>E207/H207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>(((L207/60)/60)/24)+DATE(1970,1,1)</f>
        <v>43390.208333333328</v>
      </c>
      <c r="O207" s="10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2044</v>
      </c>
    </row>
    <row r="208" spans="1:20" ht="31.2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E208/D208*100</f>
        <v>38.844444444444441</v>
      </c>
      <c r="G208" t="s">
        <v>74</v>
      </c>
      <c r="H208">
        <v>57</v>
      </c>
      <c r="I208" s="6">
        <f>E208/H208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>(((L208/60)/60)/24)+DATE(1970,1,1)</f>
        <v>40236.25</v>
      </c>
      <c r="O208" s="10">
        <f>(((M208/60)/60)/24)+DATE(1970,1,1)</f>
        <v>40245.25</v>
      </c>
      <c r="P208" t="b">
        <v>0</v>
      </c>
      <c r="Q208" t="b">
        <v>0</v>
      </c>
      <c r="R208" t="s">
        <v>119</v>
      </c>
      <c r="S208" t="s">
        <v>2040</v>
      </c>
      <c r="T208" t="s">
        <v>2055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E209/D209*100</f>
        <v>425.7</v>
      </c>
      <c r="G209" t="s">
        <v>20</v>
      </c>
      <c r="H209">
        <v>43</v>
      </c>
      <c r="I209" s="6">
        <f>E209/H209</f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>(((L209/60)/60)/24)+DATE(1970,1,1)</f>
        <v>43340.208333333328</v>
      </c>
      <c r="O209" s="10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">
        <v>2036</v>
      </c>
      <c r="T209" t="s">
        <v>2042</v>
      </c>
    </row>
    <row r="210" spans="1:20" ht="31.2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E210/D210*100</f>
        <v>101.12239715591672</v>
      </c>
      <c r="G210" t="s">
        <v>20</v>
      </c>
      <c r="H210">
        <v>2053</v>
      </c>
      <c r="I210" s="6">
        <f>E210/H210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>(((L210/60)/60)/24)+DATE(1970,1,1)</f>
        <v>43048.25</v>
      </c>
      <c r="O210" s="10">
        <f>(((M210/60)/60)/24)+DATE(1970,1,1)</f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E211/D211*100</f>
        <v>21.188688946015425</v>
      </c>
      <c r="G211" t="s">
        <v>47</v>
      </c>
      <c r="H211">
        <v>808</v>
      </c>
      <c r="I211" s="6">
        <f>E211/H211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>(((L211/60)/60)/24)+DATE(1970,1,1)</f>
        <v>42496.208333333328</v>
      </c>
      <c r="O211" s="10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2045</v>
      </c>
    </row>
    <row r="212" spans="1:20" ht="31.2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E212/D212*100</f>
        <v>67.425531914893625</v>
      </c>
      <c r="G212" t="s">
        <v>14</v>
      </c>
      <c r="H212">
        <v>226</v>
      </c>
      <c r="I212" s="6">
        <f>E212/H212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>(((L212/60)/60)/24)+DATE(1970,1,1)</f>
        <v>42797.25</v>
      </c>
      <c r="O212" s="10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2065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E213/D213*100</f>
        <v>94.923371647509583</v>
      </c>
      <c r="G213" t="s">
        <v>14</v>
      </c>
      <c r="H213">
        <v>1625</v>
      </c>
      <c r="I213" s="6">
        <f>E213/H213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>(((L213/60)/60)/24)+DATE(1970,1,1)</f>
        <v>41513.208333333336</v>
      </c>
      <c r="O213" s="10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2044</v>
      </c>
    </row>
    <row r="214" spans="1:20" ht="46.8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E214/D214*100</f>
        <v>151.85185185185185</v>
      </c>
      <c r="G214" t="s">
        <v>20</v>
      </c>
      <c r="H214">
        <v>168</v>
      </c>
      <c r="I214" s="6">
        <f>E214/H214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>(((L214/60)/60)/24)+DATE(1970,1,1)</f>
        <v>43814.25</v>
      </c>
      <c r="O214" s="10">
        <f>(((M214/60)/60)/24)+DATE(1970,1,1)</f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2044</v>
      </c>
    </row>
    <row r="215" spans="1:20" ht="46.8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E215/D215*100</f>
        <v>195.16382252559728</v>
      </c>
      <c r="G215" t="s">
        <v>20</v>
      </c>
      <c r="H215">
        <v>4289</v>
      </c>
      <c r="I215" s="6">
        <f>E215/H215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>(((L215/60)/60)/24)+DATE(1970,1,1)</f>
        <v>40488.208333333336</v>
      </c>
      <c r="O215" s="10">
        <f>(((M215/60)/60)/24)+DATE(1970,1,1)</f>
        <v>40496.25</v>
      </c>
      <c r="P215" t="b">
        <v>0</v>
      </c>
      <c r="Q215" t="b">
        <v>1</v>
      </c>
      <c r="R215" t="s">
        <v>60</v>
      </c>
      <c r="S215" t="s">
        <v>2036</v>
      </c>
      <c r="T215" t="s">
        <v>2048</v>
      </c>
    </row>
    <row r="216" spans="1:20" ht="31.2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E216/D216*100</f>
        <v>1023.1428571428571</v>
      </c>
      <c r="G216" t="s">
        <v>20</v>
      </c>
      <c r="H216">
        <v>165</v>
      </c>
      <c r="I216" s="6">
        <f>E216/H216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>(((L216/60)/60)/24)+DATE(1970,1,1)</f>
        <v>40409.208333333336</v>
      </c>
      <c r="O216" s="10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">
        <v>2036</v>
      </c>
      <c r="T216" t="s">
        <v>2042</v>
      </c>
    </row>
    <row r="217" spans="1:20" ht="31.2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E217/D217*100</f>
        <v>3.841836734693878</v>
      </c>
      <c r="G217" t="s">
        <v>14</v>
      </c>
      <c r="H217">
        <v>143</v>
      </c>
      <c r="I217" s="6">
        <f>E217/H217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>(((L217/60)/60)/24)+DATE(1970,1,1)</f>
        <v>43509.25</v>
      </c>
      <c r="O217" s="10">
        <f>(((M217/60)/60)/24)+DATE(1970,1,1)</f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2044</v>
      </c>
    </row>
    <row r="218" spans="1:20" ht="31.2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E218/D218*100</f>
        <v>155.07066557107643</v>
      </c>
      <c r="G218" t="s">
        <v>20</v>
      </c>
      <c r="H218">
        <v>1815</v>
      </c>
      <c r="I218" s="6">
        <f>E218/H218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>(((L218/60)/60)/24)+DATE(1970,1,1)</f>
        <v>40869.25</v>
      </c>
      <c r="O218" s="10">
        <f>(((M218/60)/60)/24)+DATE(1970,1,1)</f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2044</v>
      </c>
    </row>
    <row r="219" spans="1:20" ht="31.2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E219/D219*100</f>
        <v>44.753477588871718</v>
      </c>
      <c r="G219" t="s">
        <v>14</v>
      </c>
      <c r="H219">
        <v>934</v>
      </c>
      <c r="I219" s="6">
        <f>E219/H219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>(((L219/60)/60)/24)+DATE(1970,1,1)</f>
        <v>43583.208333333328</v>
      </c>
      <c r="O219" s="10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2065</v>
      </c>
    </row>
    <row r="220" spans="1:20" ht="31.2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E220/D220*100</f>
        <v>215.94736842105263</v>
      </c>
      <c r="G220" t="s">
        <v>20</v>
      </c>
      <c r="H220">
        <v>397</v>
      </c>
      <c r="I220" s="6">
        <f>E220/H220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>(((L220/60)/60)/24)+DATE(1970,1,1)</f>
        <v>40858.25</v>
      </c>
      <c r="O220" s="10">
        <f>(((M220/60)/60)/24)+DATE(1970,1,1)</f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2054</v>
      </c>
    </row>
    <row r="221" spans="1:20" ht="31.2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E221/D221*100</f>
        <v>332.12709832134288</v>
      </c>
      <c r="G221" t="s">
        <v>20</v>
      </c>
      <c r="H221">
        <v>1539</v>
      </c>
      <c r="I221" s="6">
        <f>E221/H221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>(((L221/60)/60)/24)+DATE(1970,1,1)</f>
        <v>41137.208333333336</v>
      </c>
      <c r="O221" s="10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2051</v>
      </c>
    </row>
    <row r="222" spans="1:20" ht="31.2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E222/D222*100</f>
        <v>8.4430379746835449</v>
      </c>
      <c r="G222" t="s">
        <v>14</v>
      </c>
      <c r="H222">
        <v>17</v>
      </c>
      <c r="I222" s="6">
        <f>E222/H222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>(((L222/60)/60)/24)+DATE(1970,1,1)</f>
        <v>40725.208333333336</v>
      </c>
      <c r="O222" s="10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2044</v>
      </c>
    </row>
    <row r="223" spans="1:20" ht="46.8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E223/D223*100</f>
        <v>98.625514403292186</v>
      </c>
      <c r="G223" t="s">
        <v>14</v>
      </c>
      <c r="H223">
        <v>2179</v>
      </c>
      <c r="I223" s="6">
        <f>E223/H223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>(((L223/60)/60)/24)+DATE(1970,1,1)</f>
        <v>41081.208333333336</v>
      </c>
      <c r="O223" s="10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">
        <v>2035</v>
      </c>
      <c r="T223" t="s">
        <v>2041</v>
      </c>
    </row>
    <row r="224" spans="1:20" ht="31.2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E224/D224*100</f>
        <v>137.97916666666669</v>
      </c>
      <c r="G224" t="s">
        <v>20</v>
      </c>
      <c r="H224">
        <v>138</v>
      </c>
      <c r="I224" s="6">
        <f>E224/H224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>(((L224/60)/60)/24)+DATE(1970,1,1)</f>
        <v>41914.208333333336</v>
      </c>
      <c r="O224" s="10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2056</v>
      </c>
      <c r="T224" t="s">
        <v>2057</v>
      </c>
    </row>
    <row r="225" spans="1:20" ht="31.2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E225/D225*100</f>
        <v>93.81099656357388</v>
      </c>
      <c r="G225" t="s">
        <v>14</v>
      </c>
      <c r="H225">
        <v>931</v>
      </c>
      <c r="I225" s="6">
        <f>E225/H225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>(((L225/60)/60)/24)+DATE(1970,1,1)</f>
        <v>42445.208333333328</v>
      </c>
      <c r="O225" s="10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2044</v>
      </c>
    </row>
    <row r="226" spans="1:20" ht="31.2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E226/D226*100</f>
        <v>403.63930885529157</v>
      </c>
      <c r="G226" t="s">
        <v>20</v>
      </c>
      <c r="H226">
        <v>3594</v>
      </c>
      <c r="I226" s="6">
        <f>E226/H226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>(((L226/60)/60)/24)+DATE(1970,1,1)</f>
        <v>41906.208333333336</v>
      </c>
      <c r="O226" s="10">
        <f>(((M226/60)/60)/24)+DATE(1970,1,1)</f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2065</v>
      </c>
    </row>
    <row r="227" spans="1:20" ht="31.2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E227/D227*100</f>
        <v>260.1740412979351</v>
      </c>
      <c r="G227" t="s">
        <v>20</v>
      </c>
      <c r="H227">
        <v>5880</v>
      </c>
      <c r="I227" s="6">
        <f>E227/H227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>(((L227/60)/60)/24)+DATE(1970,1,1)</f>
        <v>41762.208333333336</v>
      </c>
      <c r="O227" s="10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">
        <v>2036</v>
      </c>
      <c r="T227" t="s">
        <v>2042</v>
      </c>
    </row>
    <row r="228" spans="1:20" ht="31.2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E228/D228*100</f>
        <v>366.63333333333333</v>
      </c>
      <c r="G228" t="s">
        <v>20</v>
      </c>
      <c r="H228">
        <v>112</v>
      </c>
      <c r="I228" s="6">
        <f>E228/H228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>(((L228/60)/60)/24)+DATE(1970,1,1)</f>
        <v>40276.208333333336</v>
      </c>
      <c r="O228" s="10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2056</v>
      </c>
      <c r="T228" t="s">
        <v>2057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E229/D229*100</f>
        <v>168.72085385878489</v>
      </c>
      <c r="G229" t="s">
        <v>20</v>
      </c>
      <c r="H229">
        <v>943</v>
      </c>
      <c r="I229" s="6">
        <f>E229/H229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>(((L229/60)/60)/24)+DATE(1970,1,1)</f>
        <v>42139.208333333328</v>
      </c>
      <c r="O229" s="10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2052</v>
      </c>
      <c r="T229" t="s">
        <v>2063</v>
      </c>
    </row>
    <row r="230" spans="1:20" ht="31.2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E230/D230*100</f>
        <v>119.90717911530093</v>
      </c>
      <c r="G230" t="s">
        <v>20</v>
      </c>
      <c r="H230">
        <v>2468</v>
      </c>
      <c r="I230" s="6">
        <f>E230/H230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>(((L230/60)/60)/24)+DATE(1970,1,1)</f>
        <v>42613.208333333328</v>
      </c>
      <c r="O230" s="10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2051</v>
      </c>
    </row>
    <row r="231" spans="1:20" ht="31.2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E231/D231*100</f>
        <v>193.68925233644859</v>
      </c>
      <c r="G231" t="s">
        <v>20</v>
      </c>
      <c r="H231">
        <v>2551</v>
      </c>
      <c r="I231" s="6">
        <f>E231/H231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>(((L231/60)/60)/24)+DATE(1970,1,1)</f>
        <v>42887.208333333328</v>
      </c>
      <c r="O231" s="10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2052</v>
      </c>
      <c r="T231" t="s">
        <v>2063</v>
      </c>
    </row>
    <row r="232" spans="1:20" ht="31.2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E232/D232*100</f>
        <v>420.16666666666669</v>
      </c>
      <c r="G232" t="s">
        <v>20</v>
      </c>
      <c r="H232">
        <v>101</v>
      </c>
      <c r="I232" s="6">
        <f>E232/H232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>(((L232/60)/60)/24)+DATE(1970,1,1)</f>
        <v>43805.25</v>
      </c>
      <c r="O232" s="10">
        <f>(((M232/60)/60)/24)+DATE(1970,1,1)</f>
        <v>43805.25</v>
      </c>
      <c r="P232" t="b">
        <v>0</v>
      </c>
      <c r="Q232" t="b">
        <v>0</v>
      </c>
      <c r="R232" t="s">
        <v>89</v>
      </c>
      <c r="S232" t="s">
        <v>2052</v>
      </c>
      <c r="T232" t="s">
        <v>2053</v>
      </c>
    </row>
    <row r="233" spans="1:20" ht="31.2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E233/D233*100</f>
        <v>76.708333333333329</v>
      </c>
      <c r="G233" t="s">
        <v>74</v>
      </c>
      <c r="H233">
        <v>67</v>
      </c>
      <c r="I233" s="6">
        <f>E233/H233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>(((L233/60)/60)/24)+DATE(1970,1,1)</f>
        <v>41415.208333333336</v>
      </c>
      <c r="O233" s="10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2044</v>
      </c>
    </row>
    <row r="234" spans="1:20" ht="31.2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E234/D234*100</f>
        <v>171.26470588235293</v>
      </c>
      <c r="G234" t="s">
        <v>20</v>
      </c>
      <c r="H234">
        <v>92</v>
      </c>
      <c r="I234" s="6">
        <f>E234/H234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>(((L234/60)/60)/24)+DATE(1970,1,1)</f>
        <v>42576.208333333328</v>
      </c>
      <c r="O234" s="10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2044</v>
      </c>
    </row>
    <row r="235" spans="1:20" ht="31.2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E235/D235*100</f>
        <v>157.89473684210526</v>
      </c>
      <c r="G235" t="s">
        <v>20</v>
      </c>
      <c r="H235">
        <v>62</v>
      </c>
      <c r="I235" s="6">
        <f>E235/H235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>(((L235/60)/60)/24)+DATE(1970,1,1)</f>
        <v>40706.208333333336</v>
      </c>
      <c r="O235" s="10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2051</v>
      </c>
    </row>
    <row r="236" spans="1:20" ht="31.2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E236/D236*100</f>
        <v>109.08</v>
      </c>
      <c r="G236" t="s">
        <v>20</v>
      </c>
      <c r="H236">
        <v>149</v>
      </c>
      <c r="I236" s="6">
        <f>E236/H236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>(((L236/60)/60)/24)+DATE(1970,1,1)</f>
        <v>42969.208333333328</v>
      </c>
      <c r="O236" s="10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">
        <v>2052</v>
      </c>
      <c r="T236" t="s">
        <v>2053</v>
      </c>
    </row>
    <row r="237" spans="1:20" ht="46.8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E237/D237*100</f>
        <v>41.732558139534881</v>
      </c>
      <c r="G237" t="s">
        <v>14</v>
      </c>
      <c r="H237">
        <v>92</v>
      </c>
      <c r="I237" s="6">
        <f>E237/H237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>(((L237/60)/60)/24)+DATE(1970,1,1)</f>
        <v>42779.25</v>
      </c>
      <c r="O237" s="10">
        <f>(((M237/60)/60)/24)+DATE(1970,1,1)</f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2051</v>
      </c>
    </row>
    <row r="238" spans="1:20" ht="31.2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E238/D238*100</f>
        <v>10.944303797468354</v>
      </c>
      <c r="G238" t="s">
        <v>14</v>
      </c>
      <c r="H238">
        <v>57</v>
      </c>
      <c r="I238" s="6">
        <f>E238/H238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>(((L238/60)/60)/24)+DATE(1970,1,1)</f>
        <v>43641.208333333328</v>
      </c>
      <c r="O238" s="10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">
        <v>2036</v>
      </c>
      <c r="T238" t="s">
        <v>2042</v>
      </c>
    </row>
    <row r="239" spans="1:20" ht="46.8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E239/D239*100</f>
        <v>159.3763440860215</v>
      </c>
      <c r="G239" t="s">
        <v>20</v>
      </c>
      <c r="H239">
        <v>329</v>
      </c>
      <c r="I239" s="6">
        <f>E239/H239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>(((L239/60)/60)/24)+DATE(1970,1,1)</f>
        <v>41754.208333333336</v>
      </c>
      <c r="O239" s="10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2051</v>
      </c>
    </row>
    <row r="240" spans="1:20" ht="31.2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E240/D240*100</f>
        <v>422.41666666666669</v>
      </c>
      <c r="G240" t="s">
        <v>20</v>
      </c>
      <c r="H240">
        <v>97</v>
      </c>
      <c r="I240" s="6">
        <f>E240/H240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>(((L240/60)/60)/24)+DATE(1970,1,1)</f>
        <v>43083.25</v>
      </c>
      <c r="O240" s="10">
        <f>(((M240/60)/60)/24)+DATE(1970,1,1)</f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2044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E241/D241*100</f>
        <v>97.71875</v>
      </c>
      <c r="G241" t="s">
        <v>14</v>
      </c>
      <c r="H241">
        <v>41</v>
      </c>
      <c r="I241" s="6">
        <f>E241/H241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>(((L241/60)/60)/24)+DATE(1970,1,1)</f>
        <v>42245.208333333328</v>
      </c>
      <c r="O241" s="10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2049</v>
      </c>
    </row>
    <row r="242" spans="1:20" ht="31.2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E242/D242*100</f>
        <v>418.78911564625849</v>
      </c>
      <c r="G242" t="s">
        <v>20</v>
      </c>
      <c r="H242">
        <v>1784</v>
      </c>
      <c r="I242" s="6">
        <f>E242/H242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>(((L242/60)/60)/24)+DATE(1970,1,1)</f>
        <v>40396.208333333336</v>
      </c>
      <c r="O242" s="10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2044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E243/D243*100</f>
        <v>101.91632047477745</v>
      </c>
      <c r="G243" t="s">
        <v>20</v>
      </c>
      <c r="H243">
        <v>1684</v>
      </c>
      <c r="I243" s="6">
        <f>E243/H243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>(((L243/60)/60)/24)+DATE(1970,1,1)</f>
        <v>41742.208333333336</v>
      </c>
      <c r="O243" s="10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">
        <v>2040</v>
      </c>
      <c r="T243" t="s">
        <v>2050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E244/D244*100</f>
        <v>127.72619047619047</v>
      </c>
      <c r="G244" t="s">
        <v>20</v>
      </c>
      <c r="H244">
        <v>250</v>
      </c>
      <c r="I244" s="6">
        <f>E244/H244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>(((L244/60)/60)/24)+DATE(1970,1,1)</f>
        <v>42865.208333333328</v>
      </c>
      <c r="O244" s="10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">
        <v>2036</v>
      </c>
      <c r="T244" t="s">
        <v>2042</v>
      </c>
    </row>
    <row r="245" spans="1:20" ht="46.8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E245/D245*100</f>
        <v>445.21739130434781</v>
      </c>
      <c r="G245" t="s">
        <v>20</v>
      </c>
      <c r="H245">
        <v>238</v>
      </c>
      <c r="I245" s="6">
        <f>E245/H245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>(((L245/60)/60)/24)+DATE(1970,1,1)</f>
        <v>43163.25</v>
      </c>
      <c r="O245" s="10">
        <f>(((M245/60)/60)/24)+DATE(1970,1,1)</f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2044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E246/D246*100</f>
        <v>569.71428571428578</v>
      </c>
      <c r="G246" t="s">
        <v>20</v>
      </c>
      <c r="H246">
        <v>53</v>
      </c>
      <c r="I246" s="6">
        <f>E246/H246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>(((L246/60)/60)/24)+DATE(1970,1,1)</f>
        <v>41834.208333333336</v>
      </c>
      <c r="O246" s="10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2044</v>
      </c>
    </row>
    <row r="247" spans="1:20" ht="31.2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E247/D247*100</f>
        <v>509.34482758620686</v>
      </c>
      <c r="G247" t="s">
        <v>20</v>
      </c>
      <c r="H247">
        <v>214</v>
      </c>
      <c r="I247" s="6">
        <f>E247/H247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>(((L247/60)/60)/24)+DATE(1970,1,1)</f>
        <v>41736.208333333336</v>
      </c>
      <c r="O247" s="10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2044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E248/D248*100</f>
        <v>325.5333333333333</v>
      </c>
      <c r="G248" t="s">
        <v>20</v>
      </c>
      <c r="H248">
        <v>222</v>
      </c>
      <c r="I248" s="6">
        <f>E248/H248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>(((L248/60)/60)/24)+DATE(1970,1,1)</f>
        <v>41491.208333333336</v>
      </c>
      <c r="O248" s="10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2043</v>
      </c>
    </row>
    <row r="249" spans="1:20" ht="31.2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E249/D249*100</f>
        <v>932.61616161616166</v>
      </c>
      <c r="G249" t="s">
        <v>20</v>
      </c>
      <c r="H249">
        <v>1884</v>
      </c>
      <c r="I249" s="6">
        <f>E249/H249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>(((L249/60)/60)/24)+DATE(1970,1,1)</f>
        <v>42726.25</v>
      </c>
      <c r="O249" s="10">
        <f>(((M249/60)/60)/24)+DATE(1970,1,1)</f>
        <v>42741.25</v>
      </c>
      <c r="P249" t="b">
        <v>0</v>
      </c>
      <c r="Q249" t="b">
        <v>1</v>
      </c>
      <c r="R249" t="s">
        <v>119</v>
      </c>
      <c r="S249" t="s">
        <v>2040</v>
      </c>
      <c r="T249" t="s">
        <v>2055</v>
      </c>
    </row>
    <row r="250" spans="1:20" ht="31.2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E250/D250*100</f>
        <v>211.33870967741933</v>
      </c>
      <c r="G250" t="s">
        <v>20</v>
      </c>
      <c r="H250">
        <v>218</v>
      </c>
      <c r="I250" s="6">
        <f>E250/H250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>(((L250/60)/60)/24)+DATE(1970,1,1)</f>
        <v>42004.25</v>
      </c>
      <c r="O250" s="10">
        <f>(((M250/60)/60)/24)+DATE(1970,1,1)</f>
        <v>42009.25</v>
      </c>
      <c r="P250" t="b">
        <v>0</v>
      </c>
      <c r="Q250" t="b">
        <v>0</v>
      </c>
      <c r="R250" t="s">
        <v>292</v>
      </c>
      <c r="S250" t="s">
        <v>2052</v>
      </c>
      <c r="T250" t="s">
        <v>2063</v>
      </c>
    </row>
    <row r="251" spans="1:20" ht="31.2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E251/D251*100</f>
        <v>273.32520325203251</v>
      </c>
      <c r="G251" t="s">
        <v>20</v>
      </c>
      <c r="H251">
        <v>6465</v>
      </c>
      <c r="I251" s="6">
        <f>E251/H251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>(((L251/60)/60)/24)+DATE(1970,1,1)</f>
        <v>42006.25</v>
      </c>
      <c r="O251" s="10">
        <f>(((M251/60)/60)/24)+DATE(1970,1,1)</f>
        <v>42013.25</v>
      </c>
      <c r="P251" t="b">
        <v>0</v>
      </c>
      <c r="Q251" t="b">
        <v>0</v>
      </c>
      <c r="R251" t="s">
        <v>206</v>
      </c>
      <c r="S251" t="s">
        <v>2040</v>
      </c>
      <c r="T251" t="s">
        <v>2061</v>
      </c>
    </row>
    <row r="252" spans="1:20" ht="31.2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E252/D252*100</f>
        <v>3</v>
      </c>
      <c r="G252" t="s">
        <v>14</v>
      </c>
      <c r="H252">
        <v>1</v>
      </c>
      <c r="I252" s="6">
        <f>E252/H252</f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>(((L252/60)/60)/24)+DATE(1970,1,1)</f>
        <v>40203.25</v>
      </c>
      <c r="O252" s="10">
        <f>(((M252/60)/60)/24)+DATE(1970,1,1)</f>
        <v>40238.25</v>
      </c>
      <c r="P252" t="b">
        <v>0</v>
      </c>
      <c r="Q252" t="b">
        <v>0</v>
      </c>
      <c r="R252" t="s">
        <v>23</v>
      </c>
      <c r="S252" t="s">
        <v>2036</v>
      </c>
      <c r="T252" t="s">
        <v>2042</v>
      </c>
    </row>
    <row r="253" spans="1:20" ht="31.2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E253/D253*100</f>
        <v>54.084507042253513</v>
      </c>
      <c r="G253" t="s">
        <v>14</v>
      </c>
      <c r="H253">
        <v>101</v>
      </c>
      <c r="I253" s="6">
        <f>E253/H253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>(((L253/60)/60)/24)+DATE(1970,1,1)</f>
        <v>41252.25</v>
      </c>
      <c r="O253" s="10">
        <f>(((M253/60)/60)/24)+DATE(1970,1,1)</f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2044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E254/D254*100</f>
        <v>626.29999999999995</v>
      </c>
      <c r="G254" t="s">
        <v>20</v>
      </c>
      <c r="H254">
        <v>59</v>
      </c>
      <c r="I254" s="6">
        <f>E254/H254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>(((L254/60)/60)/24)+DATE(1970,1,1)</f>
        <v>41572.208333333336</v>
      </c>
      <c r="O254" s="10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2044</v>
      </c>
    </row>
    <row r="255" spans="1:20" ht="31.2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E255/D255*100</f>
        <v>89.021399176954731</v>
      </c>
      <c r="G255" t="s">
        <v>14</v>
      </c>
      <c r="H255">
        <v>1335</v>
      </c>
      <c r="I255" s="6">
        <f>E255/H255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>(((L255/60)/60)/24)+DATE(1970,1,1)</f>
        <v>40641.208333333336</v>
      </c>
      <c r="O255" s="10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2047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E256/D256*100</f>
        <v>184.89130434782609</v>
      </c>
      <c r="G256" t="s">
        <v>20</v>
      </c>
      <c r="H256">
        <v>88</v>
      </c>
      <c r="I256" s="6">
        <f>E256/H256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>(((L256/60)/60)/24)+DATE(1970,1,1)</f>
        <v>42787.25</v>
      </c>
      <c r="O256" s="10">
        <f>(((M256/60)/60)/24)+DATE(1970,1,1)</f>
        <v>42789.25</v>
      </c>
      <c r="P256" t="b">
        <v>0</v>
      </c>
      <c r="Q256" t="b">
        <v>0</v>
      </c>
      <c r="R256" t="s">
        <v>68</v>
      </c>
      <c r="S256" t="s">
        <v>2040</v>
      </c>
      <c r="T256" t="s">
        <v>2050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E257/D257*100</f>
        <v>120.16770186335404</v>
      </c>
      <c r="G257" t="s">
        <v>20</v>
      </c>
      <c r="H257">
        <v>1697</v>
      </c>
      <c r="I257" s="6">
        <f>E257/H257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>(((L257/60)/60)/24)+DATE(1970,1,1)</f>
        <v>40590.25</v>
      </c>
      <c r="O257" s="10">
        <f>(((M257/60)/60)/24)+DATE(1970,1,1)</f>
        <v>40595.25</v>
      </c>
      <c r="P257" t="b">
        <v>0</v>
      </c>
      <c r="Q257" t="b">
        <v>1</v>
      </c>
      <c r="R257" t="s">
        <v>23</v>
      </c>
      <c r="S257" t="s">
        <v>2036</v>
      </c>
      <c r="T257" t="s">
        <v>2042</v>
      </c>
    </row>
    <row r="258" spans="1:20" ht="31.2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E258/D258*100</f>
        <v>23.390243902439025</v>
      </c>
      <c r="G258" t="s">
        <v>14</v>
      </c>
      <c r="H258">
        <v>15</v>
      </c>
      <c r="I258" s="6">
        <f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>(((L258/60)/60)/24)+DATE(1970,1,1)</f>
        <v>42393.25</v>
      </c>
      <c r="O258" s="10">
        <f>(((M258/60)/60)/24)+DATE(1970,1,1)</f>
        <v>42430.25</v>
      </c>
      <c r="P258" t="b">
        <v>0</v>
      </c>
      <c r="Q258" t="b">
        <v>0</v>
      </c>
      <c r="R258" t="s">
        <v>23</v>
      </c>
      <c r="S258" t="s">
        <v>2036</v>
      </c>
      <c r="T258" t="s">
        <v>2042</v>
      </c>
    </row>
    <row r="259" spans="1:20" ht="31.2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E259/D259*100</f>
        <v>146</v>
      </c>
      <c r="G259" t="s">
        <v>20</v>
      </c>
      <c r="H259">
        <v>92</v>
      </c>
      <c r="I259" s="6">
        <f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>(((L259/60)/60)/24)+DATE(1970,1,1)</f>
        <v>41338.25</v>
      </c>
      <c r="O259" s="10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2044</v>
      </c>
    </row>
    <row r="260" spans="1:20" ht="31.2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E260/D260*100</f>
        <v>268.48</v>
      </c>
      <c r="G260" t="s">
        <v>20</v>
      </c>
      <c r="H260">
        <v>186</v>
      </c>
      <c r="I260" s="6">
        <f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>(((L260/60)/60)/24)+DATE(1970,1,1)</f>
        <v>42712.25</v>
      </c>
      <c r="O260" s="10">
        <f>(((M260/60)/60)/24)+DATE(1970,1,1)</f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2044</v>
      </c>
    </row>
    <row r="261" spans="1:20" ht="46.8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E261/D261*100</f>
        <v>597.5</v>
      </c>
      <c r="G261" t="s">
        <v>20</v>
      </c>
      <c r="H261">
        <v>138</v>
      </c>
      <c r="I261" s="6">
        <f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>(((L261/60)/60)/24)+DATE(1970,1,1)</f>
        <v>41251.25</v>
      </c>
      <c r="O261" s="10">
        <f>(((M261/60)/60)/24)+DATE(1970,1,1)</f>
        <v>41270.25</v>
      </c>
      <c r="P261" t="b">
        <v>1</v>
      </c>
      <c r="Q261" t="b">
        <v>0</v>
      </c>
      <c r="R261" t="s">
        <v>122</v>
      </c>
      <c r="S261" t="s">
        <v>2056</v>
      </c>
      <c r="T261" t="s">
        <v>2057</v>
      </c>
    </row>
    <row r="262" spans="1:20" ht="31.2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E262/D262*100</f>
        <v>157.69841269841268</v>
      </c>
      <c r="G262" t="s">
        <v>20</v>
      </c>
      <c r="H262">
        <v>261</v>
      </c>
      <c r="I262" s="6">
        <f>E262/H262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>(((L262/60)/60)/24)+DATE(1970,1,1)</f>
        <v>41180.208333333336</v>
      </c>
      <c r="O262" s="10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">
        <v>2036</v>
      </c>
      <c r="T262" t="s">
        <v>2042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E263/D263*100</f>
        <v>31.201660735468568</v>
      </c>
      <c r="G263" t="s">
        <v>14</v>
      </c>
      <c r="H263">
        <v>454</v>
      </c>
      <c r="I263" s="6">
        <f>E263/H263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>(((L263/60)/60)/24)+DATE(1970,1,1)</f>
        <v>40415.208333333336</v>
      </c>
      <c r="O263" s="10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">
        <v>2036</v>
      </c>
      <c r="T263" t="s">
        <v>2042</v>
      </c>
    </row>
    <row r="264" spans="1:20" ht="31.2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E264/D264*100</f>
        <v>313.41176470588238</v>
      </c>
      <c r="G264" t="s">
        <v>20</v>
      </c>
      <c r="H264">
        <v>107</v>
      </c>
      <c r="I264" s="6">
        <f>E264/H264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>(((L264/60)/60)/24)+DATE(1970,1,1)</f>
        <v>40638.208333333336</v>
      </c>
      <c r="O264" s="10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">
        <v>2036</v>
      </c>
      <c r="T264" t="s">
        <v>2048</v>
      </c>
    </row>
    <row r="265" spans="1:20" ht="31.2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E265/D265*100</f>
        <v>370.89655172413791</v>
      </c>
      <c r="G265" t="s">
        <v>20</v>
      </c>
      <c r="H265">
        <v>199</v>
      </c>
      <c r="I265" s="6">
        <f>E265/H265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>(((L265/60)/60)/24)+DATE(1970,1,1)</f>
        <v>40187.25</v>
      </c>
      <c r="O265" s="10">
        <f>(((M265/60)/60)/24)+DATE(1970,1,1)</f>
        <v>40187.25</v>
      </c>
      <c r="P265" t="b">
        <v>0</v>
      </c>
      <c r="Q265" t="b">
        <v>0</v>
      </c>
      <c r="R265" t="s">
        <v>122</v>
      </c>
      <c r="S265" t="s">
        <v>2056</v>
      </c>
      <c r="T265" t="s">
        <v>2057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E266/D266*100</f>
        <v>362.66447368421052</v>
      </c>
      <c r="G266" t="s">
        <v>20</v>
      </c>
      <c r="H266">
        <v>5512</v>
      </c>
      <c r="I266" s="6">
        <f>E266/H266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>(((L266/60)/60)/24)+DATE(1970,1,1)</f>
        <v>41317.25</v>
      </c>
      <c r="O266" s="10">
        <f>(((M266/60)/60)/24)+DATE(1970,1,1)</f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2044</v>
      </c>
    </row>
    <row r="267" spans="1:20" ht="31.2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E267/D267*100</f>
        <v>123.08163265306122</v>
      </c>
      <c r="G267" t="s">
        <v>20</v>
      </c>
      <c r="H267">
        <v>86</v>
      </c>
      <c r="I267" s="6">
        <f>E267/H267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>(((L267/60)/60)/24)+DATE(1970,1,1)</f>
        <v>42372.25</v>
      </c>
      <c r="O267" s="10">
        <f>(((M267/60)/60)/24)+DATE(1970,1,1)</f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2044</v>
      </c>
    </row>
    <row r="268" spans="1:20" ht="31.2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E268/D268*100</f>
        <v>76.766756032171585</v>
      </c>
      <c r="G268" t="s">
        <v>14</v>
      </c>
      <c r="H268">
        <v>3182</v>
      </c>
      <c r="I268" s="6">
        <f>E268/H268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>(((L268/60)/60)/24)+DATE(1970,1,1)</f>
        <v>41950.25</v>
      </c>
      <c r="O268" s="10">
        <f>(((M268/60)/60)/24)+DATE(1970,1,1)</f>
        <v>41983.25</v>
      </c>
      <c r="P268" t="b">
        <v>0</v>
      </c>
      <c r="Q268" t="b">
        <v>1</v>
      </c>
      <c r="R268" t="s">
        <v>159</v>
      </c>
      <c r="S268" t="s">
        <v>2036</v>
      </c>
      <c r="T268" t="s">
        <v>2060</v>
      </c>
    </row>
    <row r="269" spans="1:20" ht="31.2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E269/D269*100</f>
        <v>233.62012987012989</v>
      </c>
      <c r="G269" t="s">
        <v>20</v>
      </c>
      <c r="H269">
        <v>2768</v>
      </c>
      <c r="I269" s="6">
        <f>E269/H269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>(((L269/60)/60)/24)+DATE(1970,1,1)</f>
        <v>41206.208333333336</v>
      </c>
      <c r="O269" s="10">
        <f>(((M269/60)/60)/24)+DATE(1970,1,1)</f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2044</v>
      </c>
    </row>
    <row r="270" spans="1:20" ht="31.2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E270/D270*100</f>
        <v>180.53333333333333</v>
      </c>
      <c r="G270" t="s">
        <v>20</v>
      </c>
      <c r="H270">
        <v>48</v>
      </c>
      <c r="I270" s="6">
        <f>E270/H270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>(((L270/60)/60)/24)+DATE(1970,1,1)</f>
        <v>41186.208333333336</v>
      </c>
      <c r="O270" s="10">
        <f>(((M270/60)/60)/24)+DATE(1970,1,1)</f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2045</v>
      </c>
    </row>
    <row r="271" spans="1:20" ht="31.2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E271/D271*100</f>
        <v>252.62857142857143</v>
      </c>
      <c r="G271" t="s">
        <v>20</v>
      </c>
      <c r="H271">
        <v>87</v>
      </c>
      <c r="I271" s="6">
        <f>E271/H271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>(((L271/60)/60)/24)+DATE(1970,1,1)</f>
        <v>43496.25</v>
      </c>
      <c r="O271" s="10">
        <f>(((M271/60)/60)/24)+DATE(1970,1,1)</f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2062</v>
      </c>
    </row>
    <row r="272" spans="1:20" ht="31.2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E272/D272*100</f>
        <v>27.176538240368025</v>
      </c>
      <c r="G272" t="s">
        <v>74</v>
      </c>
      <c r="H272">
        <v>1890</v>
      </c>
      <c r="I272" s="6">
        <f>E272/H272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>(((L272/60)/60)/24)+DATE(1970,1,1)</f>
        <v>40514.25</v>
      </c>
      <c r="O272" s="10">
        <f>(((M272/60)/60)/24)+DATE(1970,1,1)</f>
        <v>40516.25</v>
      </c>
      <c r="P272" t="b">
        <v>0</v>
      </c>
      <c r="Q272" t="b">
        <v>0</v>
      </c>
      <c r="R272" t="s">
        <v>89</v>
      </c>
      <c r="S272" t="s">
        <v>2052</v>
      </c>
      <c r="T272" t="s">
        <v>2053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E273/D273*100</f>
        <v>1.2706571242680547</v>
      </c>
      <c r="G273" t="s">
        <v>47</v>
      </c>
      <c r="H273">
        <v>61</v>
      </c>
      <c r="I273" s="6">
        <f>E273/H273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>(((L273/60)/60)/24)+DATE(1970,1,1)</f>
        <v>42345.25</v>
      </c>
      <c r="O273" s="10">
        <f>(((M273/60)/60)/24)+DATE(1970,1,1)</f>
        <v>42376.25</v>
      </c>
      <c r="P273" t="b">
        <v>0</v>
      </c>
      <c r="Q273" t="b">
        <v>0</v>
      </c>
      <c r="R273" t="s">
        <v>122</v>
      </c>
      <c r="S273" t="s">
        <v>2056</v>
      </c>
      <c r="T273" t="s">
        <v>2057</v>
      </c>
    </row>
    <row r="274" spans="1:20" ht="31.2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E274/D274*100</f>
        <v>304.0097847358121</v>
      </c>
      <c r="G274" t="s">
        <v>20</v>
      </c>
      <c r="H274">
        <v>1894</v>
      </c>
      <c r="I274" s="6">
        <f>E274/H274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>(((L274/60)/60)/24)+DATE(1970,1,1)</f>
        <v>43656.208333333328</v>
      </c>
      <c r="O274" s="10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2044</v>
      </c>
    </row>
    <row r="275" spans="1:20" ht="31.2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E275/D275*100</f>
        <v>137.23076923076923</v>
      </c>
      <c r="G275" t="s">
        <v>20</v>
      </c>
      <c r="H275">
        <v>282</v>
      </c>
      <c r="I275" s="6">
        <f>E275/H275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>(((L275/60)/60)/24)+DATE(1970,1,1)</f>
        <v>42995.208333333328</v>
      </c>
      <c r="O275" s="10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2044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E276/D276*100</f>
        <v>32.208333333333336</v>
      </c>
      <c r="G276" t="s">
        <v>14</v>
      </c>
      <c r="H276">
        <v>15</v>
      </c>
      <c r="I276" s="6">
        <f>E276/H276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>(((L276/60)/60)/24)+DATE(1970,1,1)</f>
        <v>43045.25</v>
      </c>
      <c r="O276" s="10">
        <f>(((M276/60)/60)/24)+DATE(1970,1,1)</f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2044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E277/D277*100</f>
        <v>241.51282051282053</v>
      </c>
      <c r="G277" t="s">
        <v>20</v>
      </c>
      <c r="H277">
        <v>116</v>
      </c>
      <c r="I277" s="6">
        <f>E277/H277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>(((L277/60)/60)/24)+DATE(1970,1,1)</f>
        <v>43561.208333333328</v>
      </c>
      <c r="O277" s="10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2040</v>
      </c>
      <c r="T277" t="s">
        <v>2061</v>
      </c>
    </row>
    <row r="278" spans="1:20" ht="31.2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E278/D278*100</f>
        <v>96.8</v>
      </c>
      <c r="G278" t="s">
        <v>14</v>
      </c>
      <c r="H278">
        <v>133</v>
      </c>
      <c r="I278" s="6">
        <f>E278/H278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>(((L278/60)/60)/24)+DATE(1970,1,1)</f>
        <v>41018.208333333336</v>
      </c>
      <c r="O278" s="10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">
        <v>2052</v>
      </c>
      <c r="T278" t="s">
        <v>2053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E279/D279*100</f>
        <v>1066.4285714285716</v>
      </c>
      <c r="G279" t="s">
        <v>20</v>
      </c>
      <c r="H279">
        <v>83</v>
      </c>
      <c r="I279" s="6">
        <f>E279/H279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>(((L279/60)/60)/24)+DATE(1970,1,1)</f>
        <v>40378.208333333336</v>
      </c>
      <c r="O279" s="10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2044</v>
      </c>
    </row>
    <row r="280" spans="1:20" ht="31.2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E280/D280*100</f>
        <v>325.88888888888891</v>
      </c>
      <c r="G280" t="s">
        <v>20</v>
      </c>
      <c r="H280">
        <v>91</v>
      </c>
      <c r="I280" s="6">
        <f>E280/H280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>(((L280/60)/60)/24)+DATE(1970,1,1)</f>
        <v>41239.25</v>
      </c>
      <c r="O280" s="10">
        <f>(((M280/60)/60)/24)+DATE(1970,1,1)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2043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E281/D281*100</f>
        <v>170.70000000000002</v>
      </c>
      <c r="G281" t="s">
        <v>20</v>
      </c>
      <c r="H281">
        <v>546</v>
      </c>
      <c r="I281" s="6">
        <f>E281/H281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>(((L281/60)/60)/24)+DATE(1970,1,1)</f>
        <v>43346.208333333328</v>
      </c>
      <c r="O281" s="10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2044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E282/D282*100</f>
        <v>581.44000000000005</v>
      </c>
      <c r="G282" t="s">
        <v>20</v>
      </c>
      <c r="H282">
        <v>393</v>
      </c>
      <c r="I282" s="6">
        <f>E282/H282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>(((L282/60)/60)/24)+DATE(1970,1,1)</f>
        <v>43060.25</v>
      </c>
      <c r="O282" s="10">
        <f>(((M282/60)/60)/24)+DATE(1970,1,1)</f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2051</v>
      </c>
    </row>
    <row r="283" spans="1:20" ht="31.2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E283/D283*100</f>
        <v>91.520972644376897</v>
      </c>
      <c r="G283" t="s">
        <v>14</v>
      </c>
      <c r="H283">
        <v>2062</v>
      </c>
      <c r="I283" s="6">
        <f>E283/H283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>(((L283/60)/60)/24)+DATE(1970,1,1)</f>
        <v>40979.25</v>
      </c>
      <c r="O283" s="10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2044</v>
      </c>
    </row>
    <row r="284" spans="1:20" ht="31.2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E284/D284*100</f>
        <v>108.04761904761904</v>
      </c>
      <c r="G284" t="s">
        <v>20</v>
      </c>
      <c r="H284">
        <v>133</v>
      </c>
      <c r="I284" s="6">
        <f>E284/H284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>(((L284/60)/60)/24)+DATE(1970,1,1)</f>
        <v>42701.25</v>
      </c>
      <c r="O284" s="10">
        <f>(((M284/60)/60)/24)+DATE(1970,1,1)</f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2062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E285/D285*100</f>
        <v>18.728395061728396</v>
      </c>
      <c r="G285" t="s">
        <v>14</v>
      </c>
      <c r="H285">
        <v>29</v>
      </c>
      <c r="I285" s="6">
        <f>E285/H285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>(((L285/60)/60)/24)+DATE(1970,1,1)</f>
        <v>42520.208333333328</v>
      </c>
      <c r="O285" s="10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">
        <v>2036</v>
      </c>
      <c r="T285" t="s">
        <v>2042</v>
      </c>
    </row>
    <row r="286" spans="1:20" ht="31.2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E286/D286*100</f>
        <v>83.193877551020407</v>
      </c>
      <c r="G286" t="s">
        <v>14</v>
      </c>
      <c r="H286">
        <v>132</v>
      </c>
      <c r="I286" s="6">
        <f>E286/H286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>(((L286/60)/60)/24)+DATE(1970,1,1)</f>
        <v>41030.208333333336</v>
      </c>
      <c r="O286" s="10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2043</v>
      </c>
    </row>
    <row r="287" spans="1:20" ht="31.2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E287/D287*100</f>
        <v>706.33333333333337</v>
      </c>
      <c r="G287" t="s">
        <v>20</v>
      </c>
      <c r="H287">
        <v>254</v>
      </c>
      <c r="I287" s="6">
        <f>E287/H287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>(((L287/60)/60)/24)+DATE(1970,1,1)</f>
        <v>42623.208333333328</v>
      </c>
      <c r="O287" s="10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2044</v>
      </c>
    </row>
    <row r="288" spans="1:20" ht="31.2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E288/D288*100</f>
        <v>17.446030330062445</v>
      </c>
      <c r="G288" t="s">
        <v>74</v>
      </c>
      <c r="H288">
        <v>184</v>
      </c>
      <c r="I288" s="6">
        <f>E288/H288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>(((L288/60)/60)/24)+DATE(1970,1,1)</f>
        <v>42697.25</v>
      </c>
      <c r="O288" s="10">
        <f>(((M288/60)/60)/24)+DATE(1970,1,1)</f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2044</v>
      </c>
    </row>
    <row r="289" spans="1:20" ht="31.2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E289/D289*100</f>
        <v>209.73015873015873</v>
      </c>
      <c r="G289" t="s">
        <v>20</v>
      </c>
      <c r="H289">
        <v>176</v>
      </c>
      <c r="I289" s="6">
        <f>E289/H289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>(((L289/60)/60)/24)+DATE(1970,1,1)</f>
        <v>42122.208333333328</v>
      </c>
      <c r="O289" s="10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">
        <v>2036</v>
      </c>
      <c r="T289" t="s">
        <v>2046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E290/D290*100</f>
        <v>97.785714285714292</v>
      </c>
      <c r="G290" t="s">
        <v>14</v>
      </c>
      <c r="H290">
        <v>137</v>
      </c>
      <c r="I290" s="6">
        <f>E290/H290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>(((L290/60)/60)/24)+DATE(1970,1,1)</f>
        <v>40982.208333333336</v>
      </c>
      <c r="O290" s="10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2036</v>
      </c>
      <c r="T290" t="s">
        <v>2059</v>
      </c>
    </row>
    <row r="291" spans="1:20" ht="31.2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E291/D291*100</f>
        <v>1684.25</v>
      </c>
      <c r="G291" t="s">
        <v>20</v>
      </c>
      <c r="H291">
        <v>337</v>
      </c>
      <c r="I291" s="6">
        <f>E291/H291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>(((L291/60)/60)/24)+DATE(1970,1,1)</f>
        <v>42219.208333333328</v>
      </c>
      <c r="O291" s="10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2044</v>
      </c>
    </row>
    <row r="292" spans="1:20" ht="31.2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E292/D292*100</f>
        <v>54.402135231316727</v>
      </c>
      <c r="G292" t="s">
        <v>14</v>
      </c>
      <c r="H292">
        <v>908</v>
      </c>
      <c r="I292" s="6">
        <f>E292/H292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>(((L292/60)/60)/24)+DATE(1970,1,1)</f>
        <v>41404.208333333336</v>
      </c>
      <c r="O292" s="10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2045</v>
      </c>
    </row>
    <row r="293" spans="1:20" ht="31.2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E293/D293*100</f>
        <v>456.61111111111109</v>
      </c>
      <c r="G293" t="s">
        <v>20</v>
      </c>
      <c r="H293">
        <v>107</v>
      </c>
      <c r="I293" s="6">
        <f>E293/H293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>(((L293/60)/60)/24)+DATE(1970,1,1)</f>
        <v>40831.208333333336</v>
      </c>
      <c r="O293" s="10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2043</v>
      </c>
    </row>
    <row r="294" spans="1:20" ht="31.2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E294/D294*100</f>
        <v>9.8219178082191778</v>
      </c>
      <c r="G294" t="s">
        <v>14</v>
      </c>
      <c r="H294">
        <v>10</v>
      </c>
      <c r="I294" s="6">
        <f>E294/H294</f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>(((L294/60)/60)/24)+DATE(1970,1,1)</f>
        <v>40984.208333333336</v>
      </c>
      <c r="O294" s="10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">
        <v>2035</v>
      </c>
      <c r="T294" t="s">
        <v>2041</v>
      </c>
    </row>
    <row r="295" spans="1:20" ht="31.2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E295/D295*100</f>
        <v>16.384615384615383</v>
      </c>
      <c r="G295" t="s">
        <v>74</v>
      </c>
      <c r="H295">
        <v>32</v>
      </c>
      <c r="I295" s="6">
        <f>E295/H295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>(((L295/60)/60)/24)+DATE(1970,1,1)</f>
        <v>40456.208333333336</v>
      </c>
      <c r="O295" s="10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2044</v>
      </c>
    </row>
    <row r="296" spans="1:20" ht="31.2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E296/D296*100</f>
        <v>1339.6666666666667</v>
      </c>
      <c r="G296" t="s">
        <v>20</v>
      </c>
      <c r="H296">
        <v>183</v>
      </c>
      <c r="I296" s="6">
        <f>E296/H296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>(((L296/60)/60)/24)+DATE(1970,1,1)</f>
        <v>43399.208333333328</v>
      </c>
      <c r="O296" s="10">
        <f>(((M296/60)/60)/24)+DATE(1970,1,1)</f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2044</v>
      </c>
    </row>
    <row r="297" spans="1:20" ht="46.8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E297/D297*100</f>
        <v>35.650077760497666</v>
      </c>
      <c r="G297" t="s">
        <v>14</v>
      </c>
      <c r="H297">
        <v>1910</v>
      </c>
      <c r="I297" s="6">
        <f>E297/H297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>(((L297/60)/60)/24)+DATE(1970,1,1)</f>
        <v>41562.208333333336</v>
      </c>
      <c r="O297" s="10">
        <f>(((M297/60)/60)/24)+DATE(1970,1,1)</f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2044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E298/D298*100</f>
        <v>54.950819672131146</v>
      </c>
      <c r="G298" t="s">
        <v>14</v>
      </c>
      <c r="H298">
        <v>38</v>
      </c>
      <c r="I298" s="6">
        <f>E298/H298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>(((L298/60)/60)/24)+DATE(1970,1,1)</f>
        <v>43493.25</v>
      </c>
      <c r="O298" s="10">
        <f>(((M298/60)/60)/24)+DATE(1970,1,1)</f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2044</v>
      </c>
    </row>
    <row r="299" spans="1:20" ht="31.2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E299/D299*100</f>
        <v>94.236111111111114</v>
      </c>
      <c r="G299" t="s">
        <v>14</v>
      </c>
      <c r="H299">
        <v>104</v>
      </c>
      <c r="I299" s="6">
        <f>E299/H299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>(((L299/60)/60)/24)+DATE(1970,1,1)</f>
        <v>41653.25</v>
      </c>
      <c r="O299" s="10">
        <f>(((M299/60)/60)/24)+DATE(1970,1,1)</f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2044</v>
      </c>
    </row>
    <row r="300" spans="1:20" ht="31.2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E300/D300*100</f>
        <v>143.91428571428571</v>
      </c>
      <c r="G300" t="s">
        <v>20</v>
      </c>
      <c r="H300">
        <v>72</v>
      </c>
      <c r="I300" s="6">
        <f>E300/H300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>(((L300/60)/60)/24)+DATE(1970,1,1)</f>
        <v>42426.25</v>
      </c>
      <c r="O300" s="10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">
        <v>2036</v>
      </c>
      <c r="T300" t="s">
        <v>2042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E301/D301*100</f>
        <v>51.421052631578945</v>
      </c>
      <c r="G301" t="s">
        <v>14</v>
      </c>
      <c r="H301">
        <v>49</v>
      </c>
      <c r="I301" s="6">
        <f>E301/H301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>(((L301/60)/60)/24)+DATE(1970,1,1)</f>
        <v>42432.25</v>
      </c>
      <c r="O301" s="10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">
        <v>2035</v>
      </c>
      <c r="T301" t="s">
        <v>2041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E302/D302*100</f>
        <v>5</v>
      </c>
      <c r="G302" t="s">
        <v>14</v>
      </c>
      <c r="H302">
        <v>1</v>
      </c>
      <c r="I302" s="6">
        <f>E302/H302</f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>(((L302/60)/60)/24)+DATE(1970,1,1)</f>
        <v>42977.208333333328</v>
      </c>
      <c r="O302" s="10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">
        <v>2040</v>
      </c>
      <c r="T302" t="s">
        <v>2050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E303/D303*100</f>
        <v>1344.6666666666667</v>
      </c>
      <c r="G303" t="s">
        <v>20</v>
      </c>
      <c r="H303">
        <v>295</v>
      </c>
      <c r="I303" s="6">
        <f>E303/H303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>(((L303/60)/60)/24)+DATE(1970,1,1)</f>
        <v>42061.25</v>
      </c>
      <c r="O303" s="10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2045</v>
      </c>
    </row>
    <row r="304" spans="1:20" ht="31.2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E304/D304*100</f>
        <v>31.844940867279899</v>
      </c>
      <c r="G304" t="s">
        <v>14</v>
      </c>
      <c r="H304">
        <v>245</v>
      </c>
      <c r="I304" s="6">
        <f>E304/H304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>(((L304/60)/60)/24)+DATE(1970,1,1)</f>
        <v>43345.208333333328</v>
      </c>
      <c r="O304" s="10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2044</v>
      </c>
    </row>
    <row r="305" spans="1:20" ht="31.2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E305/D305*100</f>
        <v>82.617647058823536</v>
      </c>
      <c r="G305" t="s">
        <v>14</v>
      </c>
      <c r="H305">
        <v>32</v>
      </c>
      <c r="I305" s="6">
        <f>E305/H305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>(((L305/60)/60)/24)+DATE(1970,1,1)</f>
        <v>42376.25</v>
      </c>
      <c r="O305" s="10">
        <f>(((M305/60)/60)/24)+DATE(1970,1,1)</f>
        <v>42381.25</v>
      </c>
      <c r="P305" t="b">
        <v>0</v>
      </c>
      <c r="Q305" t="b">
        <v>0</v>
      </c>
      <c r="R305" t="s">
        <v>60</v>
      </c>
      <c r="S305" t="s">
        <v>2036</v>
      </c>
      <c r="T305" t="s">
        <v>2048</v>
      </c>
    </row>
    <row r="306" spans="1:20" ht="31.2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E306/D306*100</f>
        <v>546.14285714285722</v>
      </c>
      <c r="G306" t="s">
        <v>20</v>
      </c>
      <c r="H306">
        <v>142</v>
      </c>
      <c r="I306" s="6">
        <f>E306/H306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>(((L306/60)/60)/24)+DATE(1970,1,1)</f>
        <v>42589.208333333328</v>
      </c>
      <c r="O306" s="10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2045</v>
      </c>
    </row>
    <row r="307" spans="1:20" ht="31.2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E307/D307*100</f>
        <v>286.21428571428572</v>
      </c>
      <c r="G307" t="s">
        <v>20</v>
      </c>
      <c r="H307">
        <v>85</v>
      </c>
      <c r="I307" s="6">
        <f>E307/H307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>(((L307/60)/60)/24)+DATE(1970,1,1)</f>
        <v>42448.208333333328</v>
      </c>
      <c r="O307" s="10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2044</v>
      </c>
    </row>
    <row r="308" spans="1:20" ht="46.8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E308/D308*100</f>
        <v>7.9076923076923071</v>
      </c>
      <c r="G308" t="s">
        <v>14</v>
      </c>
      <c r="H308">
        <v>7</v>
      </c>
      <c r="I308" s="6">
        <f>E308/H308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>(((L308/60)/60)/24)+DATE(1970,1,1)</f>
        <v>42930.208333333328</v>
      </c>
      <c r="O308" s="10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2044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E309/D309*100</f>
        <v>132.13677811550153</v>
      </c>
      <c r="G309" t="s">
        <v>20</v>
      </c>
      <c r="H309">
        <v>659</v>
      </c>
      <c r="I309" s="6">
        <f>E309/H309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>(((L309/60)/60)/24)+DATE(1970,1,1)</f>
        <v>41066.208333333336</v>
      </c>
      <c r="O309" s="10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2040</v>
      </c>
      <c r="T309" t="s">
        <v>2055</v>
      </c>
    </row>
    <row r="310" spans="1:20" ht="31.2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E310/D310*100</f>
        <v>74.077834179357026</v>
      </c>
      <c r="G310" t="s">
        <v>14</v>
      </c>
      <c r="H310">
        <v>803</v>
      </c>
      <c r="I310" s="6">
        <f>E310/H310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>(((L310/60)/60)/24)+DATE(1970,1,1)</f>
        <v>40651.208333333336</v>
      </c>
      <c r="O310" s="10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2044</v>
      </c>
    </row>
    <row r="311" spans="1:20" ht="31.2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E311/D311*100</f>
        <v>75.292682926829272</v>
      </c>
      <c r="G311" t="s">
        <v>74</v>
      </c>
      <c r="H311">
        <v>75</v>
      </c>
      <c r="I311" s="6">
        <f>E311/H311</f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>(((L311/60)/60)/24)+DATE(1970,1,1)</f>
        <v>40807.208333333336</v>
      </c>
      <c r="O311" s="10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">
        <v>2036</v>
      </c>
      <c r="T311" t="s">
        <v>2048</v>
      </c>
    </row>
    <row r="312" spans="1:20" ht="31.2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E312/D312*100</f>
        <v>20.333333333333332</v>
      </c>
      <c r="G312" t="s">
        <v>14</v>
      </c>
      <c r="H312">
        <v>16</v>
      </c>
      <c r="I312" s="6">
        <f>E312/H312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>(((L312/60)/60)/24)+DATE(1970,1,1)</f>
        <v>40277.208333333336</v>
      </c>
      <c r="O312" s="10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">
        <v>2052</v>
      </c>
      <c r="T312" t="s">
        <v>2053</v>
      </c>
    </row>
    <row r="313" spans="1:20" ht="31.2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E313/D313*100</f>
        <v>203.36507936507937</v>
      </c>
      <c r="G313" t="s">
        <v>20</v>
      </c>
      <c r="H313">
        <v>121</v>
      </c>
      <c r="I313" s="6">
        <f>E313/H313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>(((L313/60)/60)/24)+DATE(1970,1,1)</f>
        <v>40590.25</v>
      </c>
      <c r="O313" s="10">
        <f>(((M313/60)/60)/24)+DATE(1970,1,1)</f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2044</v>
      </c>
    </row>
    <row r="314" spans="1:20" ht="31.2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E314/D314*100</f>
        <v>310.2284263959391</v>
      </c>
      <c r="G314" t="s">
        <v>20</v>
      </c>
      <c r="H314">
        <v>3742</v>
      </c>
      <c r="I314" s="6">
        <f>E314/H314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>(((L314/60)/60)/24)+DATE(1970,1,1)</f>
        <v>41572.208333333336</v>
      </c>
      <c r="O314" s="10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2044</v>
      </c>
    </row>
    <row r="315" spans="1:20" ht="31.2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E315/D315*100</f>
        <v>395.31818181818181</v>
      </c>
      <c r="G315" t="s">
        <v>20</v>
      </c>
      <c r="H315">
        <v>223</v>
      </c>
      <c r="I315" s="6">
        <f>E315/H315</f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>(((L315/60)/60)/24)+DATE(1970,1,1)</f>
        <v>40966.25</v>
      </c>
      <c r="O315" s="10">
        <f>(((M315/60)/60)/24)+DATE(1970,1,1)</f>
        <v>40968.25</v>
      </c>
      <c r="P315" t="b">
        <v>0</v>
      </c>
      <c r="Q315" t="b">
        <v>0</v>
      </c>
      <c r="R315" t="s">
        <v>23</v>
      </c>
      <c r="S315" t="s">
        <v>2036</v>
      </c>
      <c r="T315" t="s">
        <v>2042</v>
      </c>
    </row>
    <row r="316" spans="1:20" ht="31.2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E316/D316*100</f>
        <v>294.71428571428572</v>
      </c>
      <c r="G316" t="s">
        <v>20</v>
      </c>
      <c r="H316">
        <v>133</v>
      </c>
      <c r="I316" s="6">
        <f>E316/H316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>(((L316/60)/60)/24)+DATE(1970,1,1)</f>
        <v>43536.208333333328</v>
      </c>
      <c r="O316" s="10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2045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E317/D317*100</f>
        <v>33.89473684210526</v>
      </c>
      <c r="G317" t="s">
        <v>14</v>
      </c>
      <c r="H317">
        <v>31</v>
      </c>
      <c r="I317" s="6">
        <f>E317/H317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>(((L317/60)/60)/24)+DATE(1970,1,1)</f>
        <v>41783.208333333336</v>
      </c>
      <c r="O317" s="10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2044</v>
      </c>
    </row>
    <row r="318" spans="1:20" ht="31.2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E318/D318*100</f>
        <v>66.677083333333329</v>
      </c>
      <c r="G318" t="s">
        <v>14</v>
      </c>
      <c r="H318">
        <v>108</v>
      </c>
      <c r="I318" s="6">
        <f>E318/H318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>(((L318/60)/60)/24)+DATE(1970,1,1)</f>
        <v>43788.25</v>
      </c>
      <c r="O318" s="10">
        <f>(((M318/60)/60)/24)+DATE(1970,1,1)</f>
        <v>43789.25</v>
      </c>
      <c r="P318" t="b">
        <v>0</v>
      </c>
      <c r="Q318" t="b">
        <v>1</v>
      </c>
      <c r="R318" t="s">
        <v>17</v>
      </c>
      <c r="S318" t="s">
        <v>2035</v>
      </c>
      <c r="T318" t="s">
        <v>2041</v>
      </c>
    </row>
    <row r="319" spans="1:20" ht="31.2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E319/D319*100</f>
        <v>19.227272727272727</v>
      </c>
      <c r="G319" t="s">
        <v>14</v>
      </c>
      <c r="H319">
        <v>30</v>
      </c>
      <c r="I319" s="6">
        <f>E319/H319</f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>(((L319/60)/60)/24)+DATE(1970,1,1)</f>
        <v>42869.208333333328</v>
      </c>
      <c r="O319" s="10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2044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E320/D320*100</f>
        <v>15.842105263157894</v>
      </c>
      <c r="G320" t="s">
        <v>14</v>
      </c>
      <c r="H320">
        <v>17</v>
      </c>
      <c r="I320" s="6">
        <f>E320/H320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>(((L320/60)/60)/24)+DATE(1970,1,1)</f>
        <v>41684.25</v>
      </c>
      <c r="O320" s="10">
        <f>(((M320/60)/60)/24)+DATE(1970,1,1)</f>
        <v>41686.25</v>
      </c>
      <c r="P320" t="b">
        <v>0</v>
      </c>
      <c r="Q320" t="b">
        <v>0</v>
      </c>
      <c r="R320" t="s">
        <v>23</v>
      </c>
      <c r="S320" t="s">
        <v>2036</v>
      </c>
      <c r="T320" t="s">
        <v>2042</v>
      </c>
    </row>
    <row r="321" spans="1:20" ht="31.2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E321/D321*100</f>
        <v>38.702380952380956</v>
      </c>
      <c r="G321" t="s">
        <v>74</v>
      </c>
      <c r="H321">
        <v>64</v>
      </c>
      <c r="I321" s="6">
        <f>E321/H321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>(((L321/60)/60)/24)+DATE(1970,1,1)</f>
        <v>40402.208333333336</v>
      </c>
      <c r="O321" s="10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2043</v>
      </c>
    </row>
    <row r="322" spans="1:20" ht="31.2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E322/D322*100</f>
        <v>9.5876777251184837</v>
      </c>
      <c r="G322" t="s">
        <v>14</v>
      </c>
      <c r="H322">
        <v>80</v>
      </c>
      <c r="I322" s="6">
        <f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>(((L322/60)/60)/24)+DATE(1970,1,1)</f>
        <v>40673.208333333336</v>
      </c>
      <c r="O322" s="10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2040</v>
      </c>
      <c r="T322" t="s">
        <v>2055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E323/D323*100</f>
        <v>94.144366197183089</v>
      </c>
      <c r="G323" t="s">
        <v>14</v>
      </c>
      <c r="H323">
        <v>2468</v>
      </c>
      <c r="I323" s="6">
        <f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>(((L323/60)/60)/24)+DATE(1970,1,1)</f>
        <v>40634.208333333336</v>
      </c>
      <c r="O323" s="10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2054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E324/D324*100</f>
        <v>166.56234096692114</v>
      </c>
      <c r="G324" t="s">
        <v>20</v>
      </c>
      <c r="H324">
        <v>5168</v>
      </c>
      <c r="I324" s="6">
        <f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>(((L324/60)/60)/24)+DATE(1970,1,1)</f>
        <v>40507.25</v>
      </c>
      <c r="O324" s="10">
        <f>(((M324/60)/60)/24)+DATE(1970,1,1)</f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2044</v>
      </c>
    </row>
    <row r="325" spans="1:20" ht="31.2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E325/D325*100</f>
        <v>24.134831460674157</v>
      </c>
      <c r="G325" t="s">
        <v>14</v>
      </c>
      <c r="H325">
        <v>26</v>
      </c>
      <c r="I325" s="6">
        <f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>(((L325/60)/60)/24)+DATE(1970,1,1)</f>
        <v>41725.208333333336</v>
      </c>
      <c r="O325" s="10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2045</v>
      </c>
    </row>
    <row r="326" spans="1:20" ht="31.2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E326/D326*100</f>
        <v>164.05633802816902</v>
      </c>
      <c r="G326" t="s">
        <v>20</v>
      </c>
      <c r="H326">
        <v>307</v>
      </c>
      <c r="I326" s="6">
        <f>E326/H326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>(((L326/60)/60)/24)+DATE(1970,1,1)</f>
        <v>42176.208333333328</v>
      </c>
      <c r="O326" s="10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2044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E327/D327*100</f>
        <v>90.723076923076931</v>
      </c>
      <c r="G327" t="s">
        <v>14</v>
      </c>
      <c r="H327">
        <v>73</v>
      </c>
      <c r="I327" s="6">
        <f>E327/H327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>(((L327/60)/60)/24)+DATE(1970,1,1)</f>
        <v>43267.208333333328</v>
      </c>
      <c r="O327" s="10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2044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E328/D328*100</f>
        <v>46.194444444444443</v>
      </c>
      <c r="G328" t="s">
        <v>14</v>
      </c>
      <c r="H328">
        <v>128</v>
      </c>
      <c r="I328" s="6">
        <f>E328/H328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>(((L328/60)/60)/24)+DATE(1970,1,1)</f>
        <v>42364.25</v>
      </c>
      <c r="O328" s="10">
        <f>(((M328/60)/60)/24)+DATE(1970,1,1)</f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2051</v>
      </c>
    </row>
    <row r="329" spans="1:20" ht="31.2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E329/D329*100</f>
        <v>38.53846153846154</v>
      </c>
      <c r="G329" t="s">
        <v>14</v>
      </c>
      <c r="H329">
        <v>33</v>
      </c>
      <c r="I329" s="6">
        <f>E329/H329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>(((L329/60)/60)/24)+DATE(1970,1,1)</f>
        <v>43705.208333333328</v>
      </c>
      <c r="O329" s="10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2044</v>
      </c>
    </row>
    <row r="330" spans="1:20" ht="46.8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E330/D330*100</f>
        <v>133.56231003039514</v>
      </c>
      <c r="G330" t="s">
        <v>20</v>
      </c>
      <c r="H330">
        <v>2441</v>
      </c>
      <c r="I330" s="6">
        <f>E330/H330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>(((L330/60)/60)/24)+DATE(1970,1,1)</f>
        <v>43434.25</v>
      </c>
      <c r="O330" s="10">
        <f>(((M330/60)/60)/24)+DATE(1970,1,1)</f>
        <v>43445.25</v>
      </c>
      <c r="P330" t="b">
        <v>0</v>
      </c>
      <c r="Q330" t="b">
        <v>0</v>
      </c>
      <c r="R330" t="s">
        <v>23</v>
      </c>
      <c r="S330" t="s">
        <v>2036</v>
      </c>
      <c r="T330" t="s">
        <v>2042</v>
      </c>
    </row>
    <row r="331" spans="1:20" ht="31.2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E331/D331*100</f>
        <v>22.896588486140725</v>
      </c>
      <c r="G331" t="s">
        <v>47</v>
      </c>
      <c r="H331">
        <v>211</v>
      </c>
      <c r="I331" s="6">
        <f>E331/H331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>(((L331/60)/60)/24)+DATE(1970,1,1)</f>
        <v>42716.25</v>
      </c>
      <c r="O331" s="10">
        <f>(((M331/60)/60)/24)+DATE(1970,1,1)</f>
        <v>42727.25</v>
      </c>
      <c r="P331" t="b">
        <v>0</v>
      </c>
      <c r="Q331" t="b">
        <v>0</v>
      </c>
      <c r="R331" t="s">
        <v>89</v>
      </c>
      <c r="S331" t="s">
        <v>2052</v>
      </c>
      <c r="T331" t="s">
        <v>2053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E332/D332*100</f>
        <v>184.95548961424333</v>
      </c>
      <c r="G332" t="s">
        <v>20</v>
      </c>
      <c r="H332">
        <v>1385</v>
      </c>
      <c r="I332" s="6">
        <f>E332/H332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>(((L332/60)/60)/24)+DATE(1970,1,1)</f>
        <v>43077.25</v>
      </c>
      <c r="O332" s="10">
        <f>(((M332/60)/60)/24)+DATE(1970,1,1)</f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E333/D333*100</f>
        <v>443.72727272727275</v>
      </c>
      <c r="G333" t="s">
        <v>20</v>
      </c>
      <c r="H333">
        <v>190</v>
      </c>
      <c r="I333" s="6">
        <f>E333/H333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>(((L333/60)/60)/24)+DATE(1970,1,1)</f>
        <v>40896.25</v>
      </c>
      <c r="O333" s="10">
        <f>(((M333/60)/60)/24)+DATE(1970,1,1)</f>
        <v>40897.25</v>
      </c>
      <c r="P333" t="b">
        <v>0</v>
      </c>
      <c r="Q333" t="b">
        <v>0</v>
      </c>
      <c r="R333" t="s">
        <v>17</v>
      </c>
      <c r="S333" t="s">
        <v>2035</v>
      </c>
      <c r="T333" t="s">
        <v>2041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E334/D334*100</f>
        <v>199.9806763285024</v>
      </c>
      <c r="G334" t="s">
        <v>20</v>
      </c>
      <c r="H334">
        <v>470</v>
      </c>
      <c r="I334" s="6">
        <f>E334/H334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>(((L334/60)/60)/24)+DATE(1970,1,1)</f>
        <v>41361.208333333336</v>
      </c>
      <c r="O334" s="10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2049</v>
      </c>
    </row>
    <row r="335" spans="1:20" ht="31.2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E335/D335*100</f>
        <v>123.95833333333333</v>
      </c>
      <c r="G335" t="s">
        <v>20</v>
      </c>
      <c r="H335">
        <v>253</v>
      </c>
      <c r="I335" s="6">
        <f>E335/H335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>(((L335/60)/60)/24)+DATE(1970,1,1)</f>
        <v>43424.25</v>
      </c>
      <c r="O335" s="10">
        <f>(((M335/60)/60)/24)+DATE(1970,1,1)</f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2044</v>
      </c>
    </row>
    <row r="336" spans="1:20" ht="31.2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E336/D336*100</f>
        <v>186.61329305135951</v>
      </c>
      <c r="G336" t="s">
        <v>20</v>
      </c>
      <c r="H336">
        <v>1113</v>
      </c>
      <c r="I336" s="6">
        <f>E336/H336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>(((L336/60)/60)/24)+DATE(1970,1,1)</f>
        <v>43110.25</v>
      </c>
      <c r="O336" s="10">
        <f>(((M336/60)/60)/24)+DATE(1970,1,1)</f>
        <v>43117.25</v>
      </c>
      <c r="P336" t="b">
        <v>0</v>
      </c>
      <c r="Q336" t="b">
        <v>0</v>
      </c>
      <c r="R336" t="s">
        <v>23</v>
      </c>
      <c r="S336" t="s">
        <v>2036</v>
      </c>
      <c r="T336" t="s">
        <v>2042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E337/D337*100</f>
        <v>114.28538550057536</v>
      </c>
      <c r="G337" t="s">
        <v>20</v>
      </c>
      <c r="H337">
        <v>2283</v>
      </c>
      <c r="I337" s="6">
        <f>E337/H337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>(((L337/60)/60)/24)+DATE(1970,1,1)</f>
        <v>43784.25</v>
      </c>
      <c r="O337" s="10">
        <f>(((M337/60)/60)/24)+DATE(1970,1,1)</f>
        <v>43797.25</v>
      </c>
      <c r="P337" t="b">
        <v>0</v>
      </c>
      <c r="Q337" t="b">
        <v>0</v>
      </c>
      <c r="R337" t="s">
        <v>23</v>
      </c>
      <c r="S337" t="s">
        <v>2036</v>
      </c>
      <c r="T337" t="s">
        <v>2042</v>
      </c>
    </row>
    <row r="338" spans="1:20" ht="31.2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E338/D338*100</f>
        <v>97.032531824611041</v>
      </c>
      <c r="G338" t="s">
        <v>14</v>
      </c>
      <c r="H338">
        <v>1072</v>
      </c>
      <c r="I338" s="6">
        <f>E338/H338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>(((L338/60)/60)/24)+DATE(1970,1,1)</f>
        <v>40527.25</v>
      </c>
      <c r="O338" s="10">
        <f>(((M338/60)/60)/24)+DATE(1970,1,1)</f>
        <v>40528.25</v>
      </c>
      <c r="P338" t="b">
        <v>0</v>
      </c>
      <c r="Q338" t="b">
        <v>1</v>
      </c>
      <c r="R338" t="s">
        <v>23</v>
      </c>
      <c r="S338" t="s">
        <v>2036</v>
      </c>
      <c r="T338" t="s">
        <v>2042</v>
      </c>
    </row>
    <row r="339" spans="1:20" ht="31.2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E339/D339*100</f>
        <v>122.81904761904762</v>
      </c>
      <c r="G339" t="s">
        <v>20</v>
      </c>
      <c r="H339">
        <v>1095</v>
      </c>
      <c r="I339" s="6">
        <f>E339/H339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>(((L339/60)/60)/24)+DATE(1970,1,1)</f>
        <v>43780.25</v>
      </c>
      <c r="O339" s="10">
        <f>(((M339/60)/60)/24)+DATE(1970,1,1)</f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2044</v>
      </c>
    </row>
    <row r="340" spans="1:20" ht="31.2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E340/D340*100</f>
        <v>179.14326647564468</v>
      </c>
      <c r="G340" t="s">
        <v>20</v>
      </c>
      <c r="H340">
        <v>1690</v>
      </c>
      <c r="I340" s="6">
        <f>E340/H340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>(((L340/60)/60)/24)+DATE(1970,1,1)</f>
        <v>40821.208333333336</v>
      </c>
      <c r="O340" s="10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2044</v>
      </c>
    </row>
    <row r="341" spans="1:20" ht="31.2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E341/D341*100</f>
        <v>79.951577402787962</v>
      </c>
      <c r="G341" t="s">
        <v>74</v>
      </c>
      <c r="H341">
        <v>1297</v>
      </c>
      <c r="I341" s="6">
        <f>E341/H341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>(((L341/60)/60)/24)+DATE(1970,1,1)</f>
        <v>42949.208333333328</v>
      </c>
      <c r="O341" s="10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2044</v>
      </c>
    </row>
    <row r="342" spans="1:20" ht="31.2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E342/D342*100</f>
        <v>94.242587601078171</v>
      </c>
      <c r="G342" t="s">
        <v>14</v>
      </c>
      <c r="H342">
        <v>393</v>
      </c>
      <c r="I342" s="6">
        <f>E342/H342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>(((L342/60)/60)/24)+DATE(1970,1,1)</f>
        <v>40889.25</v>
      </c>
      <c r="O342" s="10">
        <f>(((M342/60)/60)/24)+DATE(1970,1,1)</f>
        <v>40890.25</v>
      </c>
      <c r="P342" t="b">
        <v>0</v>
      </c>
      <c r="Q342" t="b">
        <v>0</v>
      </c>
      <c r="R342" t="s">
        <v>122</v>
      </c>
      <c r="S342" t="s">
        <v>2056</v>
      </c>
      <c r="T342" t="s">
        <v>2057</v>
      </c>
    </row>
    <row r="343" spans="1:20" ht="46.8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E343/D343*100</f>
        <v>84.669291338582681</v>
      </c>
      <c r="G343" t="s">
        <v>14</v>
      </c>
      <c r="H343">
        <v>1257</v>
      </c>
      <c r="I343" s="6">
        <f>E343/H343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>(((L343/60)/60)/24)+DATE(1970,1,1)</f>
        <v>42244.208333333328</v>
      </c>
      <c r="O343" s="10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">
        <v>2036</v>
      </c>
      <c r="T343" t="s">
        <v>2048</v>
      </c>
    </row>
    <row r="344" spans="1:20" ht="31.2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E344/D344*100</f>
        <v>66.521920668058456</v>
      </c>
      <c r="G344" t="s">
        <v>14</v>
      </c>
      <c r="H344">
        <v>328</v>
      </c>
      <c r="I344" s="6">
        <f>E344/H344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>(((L344/60)/60)/24)+DATE(1970,1,1)</f>
        <v>41475.208333333336</v>
      </c>
      <c r="O344" s="10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2044</v>
      </c>
    </row>
    <row r="345" spans="1:20" ht="31.2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E345/D345*100</f>
        <v>53.922222222222224</v>
      </c>
      <c r="G345" t="s">
        <v>14</v>
      </c>
      <c r="H345">
        <v>147</v>
      </c>
      <c r="I345" s="6">
        <f>E345/H345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>(((L345/60)/60)/24)+DATE(1970,1,1)</f>
        <v>41597.25</v>
      </c>
      <c r="O345" s="10">
        <f>(((M345/60)/60)/24)+DATE(1970,1,1)</f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2044</v>
      </c>
    </row>
    <row r="346" spans="1:20" ht="31.2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E346/D346*100</f>
        <v>41.983299595141702</v>
      </c>
      <c r="G346" t="s">
        <v>14</v>
      </c>
      <c r="H346">
        <v>830</v>
      </c>
      <c r="I346" s="6">
        <f>E346/H346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>(((L346/60)/60)/24)+DATE(1970,1,1)</f>
        <v>43122.25</v>
      </c>
      <c r="O346" s="10">
        <f>(((M346/60)/60)/24)+DATE(1970,1,1)</f>
        <v>43162.25</v>
      </c>
      <c r="P346" t="b">
        <v>0</v>
      </c>
      <c r="Q346" t="b">
        <v>0</v>
      </c>
      <c r="R346" t="s">
        <v>89</v>
      </c>
      <c r="S346" t="s">
        <v>2052</v>
      </c>
      <c r="T346" t="s">
        <v>2053</v>
      </c>
    </row>
    <row r="347" spans="1:20" ht="31.2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E347/D347*100</f>
        <v>14.69479695431472</v>
      </c>
      <c r="G347" t="s">
        <v>14</v>
      </c>
      <c r="H347">
        <v>331</v>
      </c>
      <c r="I347" s="6">
        <f>E347/H347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>(((L347/60)/60)/24)+DATE(1970,1,1)</f>
        <v>42194.208333333328</v>
      </c>
      <c r="O347" s="10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2047</v>
      </c>
    </row>
    <row r="348" spans="1:20" ht="31.2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E348/D348*100</f>
        <v>34.475000000000001</v>
      </c>
      <c r="G348" t="s">
        <v>14</v>
      </c>
      <c r="H348">
        <v>25</v>
      </c>
      <c r="I348" s="6">
        <f>E348/H348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>(((L348/60)/60)/24)+DATE(1970,1,1)</f>
        <v>42971.208333333328</v>
      </c>
      <c r="O348" s="10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">
        <v>2036</v>
      </c>
      <c r="T348" t="s">
        <v>2048</v>
      </c>
    </row>
    <row r="349" spans="1:20" ht="31.2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E349/D349*100</f>
        <v>1400.7777777777778</v>
      </c>
      <c r="G349" t="s">
        <v>20</v>
      </c>
      <c r="H349">
        <v>191</v>
      </c>
      <c r="I349" s="6">
        <f>E349/H349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>(((L349/60)/60)/24)+DATE(1970,1,1)</f>
        <v>42046.25</v>
      </c>
      <c r="O349" s="10">
        <f>(((M349/60)/60)/24)+DATE(1970,1,1)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2043</v>
      </c>
    </row>
    <row r="350" spans="1:20" ht="31.2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E350/D350*100</f>
        <v>71.770351758793964</v>
      </c>
      <c r="G350" t="s">
        <v>14</v>
      </c>
      <c r="H350">
        <v>3483</v>
      </c>
      <c r="I350" s="6">
        <f>E350/H350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>(((L350/60)/60)/24)+DATE(1970,1,1)</f>
        <v>42782.25</v>
      </c>
      <c r="O350" s="10">
        <f>(((M350/60)/60)/24)+DATE(1970,1,1)</f>
        <v>42795.25</v>
      </c>
      <c r="P350" t="b">
        <v>0</v>
      </c>
      <c r="Q350" t="b">
        <v>0</v>
      </c>
      <c r="R350" t="s">
        <v>17</v>
      </c>
      <c r="S350" t="s">
        <v>2035</v>
      </c>
      <c r="T350" t="s">
        <v>2041</v>
      </c>
    </row>
    <row r="351" spans="1:20" ht="31.2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E351/D351*100</f>
        <v>53.074115044247783</v>
      </c>
      <c r="G351" t="s">
        <v>14</v>
      </c>
      <c r="H351">
        <v>923</v>
      </c>
      <c r="I351" s="6">
        <f>E351/H351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>(((L351/60)/60)/24)+DATE(1970,1,1)</f>
        <v>42930.208333333328</v>
      </c>
      <c r="O351" s="10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2044</v>
      </c>
    </row>
    <row r="352" spans="1:20" ht="31.2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E352/D352*100</f>
        <v>5</v>
      </c>
      <c r="G352" t="s">
        <v>14</v>
      </c>
      <c r="H352">
        <v>1</v>
      </c>
      <c r="I352" s="6">
        <f>E352/H352</f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>(((L352/60)/60)/24)+DATE(1970,1,1)</f>
        <v>42144.208333333328</v>
      </c>
      <c r="O352" s="10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2036</v>
      </c>
      <c r="T352" t="s">
        <v>2060</v>
      </c>
    </row>
    <row r="353" spans="1:20" ht="31.2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E353/D353*100</f>
        <v>127.70715249662618</v>
      </c>
      <c r="G353" t="s">
        <v>20</v>
      </c>
      <c r="H353">
        <v>2013</v>
      </c>
      <c r="I353" s="6">
        <f>E353/H353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>(((L353/60)/60)/24)+DATE(1970,1,1)</f>
        <v>42240.208333333328</v>
      </c>
      <c r="O353" s="10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">
        <v>2036</v>
      </c>
      <c r="T353" t="s">
        <v>2042</v>
      </c>
    </row>
    <row r="354" spans="1:20" ht="31.2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E354/D354*100</f>
        <v>34.892857142857139</v>
      </c>
      <c r="G354" t="s">
        <v>14</v>
      </c>
      <c r="H354">
        <v>33</v>
      </c>
      <c r="I354" s="6">
        <f>E354/H354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>(((L354/60)/60)/24)+DATE(1970,1,1)</f>
        <v>42315.25</v>
      </c>
      <c r="O354" s="10">
        <f>(((M354/60)/60)/24)+DATE(1970,1,1)</f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2044</v>
      </c>
    </row>
    <row r="355" spans="1:20" ht="31.2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E355/D355*100</f>
        <v>410.59821428571428</v>
      </c>
      <c r="G355" t="s">
        <v>20</v>
      </c>
      <c r="H355">
        <v>1703</v>
      </c>
      <c r="I355" s="6">
        <f>E355/H355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>(((L355/60)/60)/24)+DATE(1970,1,1)</f>
        <v>43651.208333333328</v>
      </c>
      <c r="O355" s="10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2044</v>
      </c>
    </row>
    <row r="356" spans="1:20" ht="31.2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E356/D356*100</f>
        <v>123.73770491803278</v>
      </c>
      <c r="G356" t="s">
        <v>20</v>
      </c>
      <c r="H356">
        <v>80</v>
      </c>
      <c r="I356" s="6">
        <f>E356/H356</f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>(((L356/60)/60)/24)+DATE(1970,1,1)</f>
        <v>41520.208333333336</v>
      </c>
      <c r="O356" s="10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2045</v>
      </c>
    </row>
    <row r="357" spans="1:20" ht="31.2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E357/D357*100</f>
        <v>58.973684210526315</v>
      </c>
      <c r="G357" t="s">
        <v>47</v>
      </c>
      <c r="H357">
        <v>86</v>
      </c>
      <c r="I357" s="6">
        <f>E357/H357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>(((L357/60)/60)/24)+DATE(1970,1,1)</f>
        <v>42757.25</v>
      </c>
      <c r="O357" s="10">
        <f>(((M357/60)/60)/24)+DATE(1970,1,1)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2049</v>
      </c>
    </row>
    <row r="358" spans="1:20" ht="31.2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E358/D358*100</f>
        <v>36.892473118279568</v>
      </c>
      <c r="G358" t="s">
        <v>14</v>
      </c>
      <c r="H358">
        <v>40</v>
      </c>
      <c r="I358" s="6">
        <f>E358/H358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>(((L358/60)/60)/24)+DATE(1970,1,1)</f>
        <v>40922.25</v>
      </c>
      <c r="O358" s="10">
        <f>(((M358/60)/60)/24)+DATE(1970,1,1)</f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2044</v>
      </c>
    </row>
    <row r="359" spans="1:20" ht="31.2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E359/D359*100</f>
        <v>184.91304347826087</v>
      </c>
      <c r="G359" t="s">
        <v>20</v>
      </c>
      <c r="H359">
        <v>41</v>
      </c>
      <c r="I359" s="6">
        <f>E359/H359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>(((L359/60)/60)/24)+DATE(1970,1,1)</f>
        <v>42250.208333333328</v>
      </c>
      <c r="O359" s="10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">
        <v>2052</v>
      </c>
      <c r="T359" t="s">
        <v>2053</v>
      </c>
    </row>
    <row r="360" spans="1:20" ht="31.2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E360/D360*100</f>
        <v>11.814432989690722</v>
      </c>
      <c r="G360" t="s">
        <v>14</v>
      </c>
      <c r="H360">
        <v>23</v>
      </c>
      <c r="I360" s="6">
        <f>E360/H360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>(((L360/60)/60)/24)+DATE(1970,1,1)</f>
        <v>43322.208333333328</v>
      </c>
      <c r="O360" s="10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2056</v>
      </c>
      <c r="T360" t="s">
        <v>2057</v>
      </c>
    </row>
    <row r="361" spans="1:20" ht="31.2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E361/D361*100</f>
        <v>298.7</v>
      </c>
      <c r="G361" t="s">
        <v>20</v>
      </c>
      <c r="H361">
        <v>187</v>
      </c>
      <c r="I361" s="6">
        <f>E361/H361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>(((L361/60)/60)/24)+DATE(1970,1,1)</f>
        <v>40782.208333333336</v>
      </c>
      <c r="O361" s="10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2051</v>
      </c>
    </row>
    <row r="362" spans="1:20" ht="31.2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E362/D362*100</f>
        <v>226.35175879396985</v>
      </c>
      <c r="G362" t="s">
        <v>20</v>
      </c>
      <c r="H362">
        <v>2875</v>
      </c>
      <c r="I362" s="6">
        <f>E362/H362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>(((L362/60)/60)/24)+DATE(1970,1,1)</f>
        <v>40544.25</v>
      </c>
      <c r="O362" s="10">
        <f>(((M362/60)/60)/24)+DATE(1970,1,1)</f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2044</v>
      </c>
    </row>
    <row r="363" spans="1:20" ht="31.2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E363/D363*100</f>
        <v>173.56363636363636</v>
      </c>
      <c r="G363" t="s">
        <v>20</v>
      </c>
      <c r="H363">
        <v>88</v>
      </c>
      <c r="I363" s="6">
        <f>E363/H363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>(((L363/60)/60)/24)+DATE(1970,1,1)</f>
        <v>43015.208333333328</v>
      </c>
      <c r="O363" s="10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2044</v>
      </c>
    </row>
    <row r="364" spans="1:20" ht="31.2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E364/D364*100</f>
        <v>371.75675675675677</v>
      </c>
      <c r="G364" t="s">
        <v>20</v>
      </c>
      <c r="H364">
        <v>191</v>
      </c>
      <c r="I364" s="6">
        <f>E364/H364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>(((L364/60)/60)/24)+DATE(1970,1,1)</f>
        <v>40570.25</v>
      </c>
      <c r="O364" s="10">
        <f>(((M364/60)/60)/24)+DATE(1970,1,1)</f>
        <v>40608.25</v>
      </c>
      <c r="P364" t="b">
        <v>0</v>
      </c>
      <c r="Q364" t="b">
        <v>0</v>
      </c>
      <c r="R364" t="s">
        <v>23</v>
      </c>
      <c r="S364" t="s">
        <v>2036</v>
      </c>
      <c r="T364" t="s">
        <v>2042</v>
      </c>
    </row>
    <row r="365" spans="1:20" ht="31.2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E365/D365*100</f>
        <v>160.19230769230771</v>
      </c>
      <c r="G365" t="s">
        <v>20</v>
      </c>
      <c r="H365">
        <v>139</v>
      </c>
      <c r="I365" s="6">
        <f>E365/H365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>(((L365/60)/60)/24)+DATE(1970,1,1)</f>
        <v>40904.25</v>
      </c>
      <c r="O365" s="10">
        <f>(((M365/60)/60)/24)+DATE(1970,1,1)</f>
        <v>40905.25</v>
      </c>
      <c r="P365" t="b">
        <v>0</v>
      </c>
      <c r="Q365" t="b">
        <v>0</v>
      </c>
      <c r="R365" t="s">
        <v>23</v>
      </c>
      <c r="S365" t="s">
        <v>2036</v>
      </c>
      <c r="T365" t="s">
        <v>2042</v>
      </c>
    </row>
    <row r="366" spans="1:20" ht="31.2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E366/D366*100</f>
        <v>1616.3333333333335</v>
      </c>
      <c r="G366" t="s">
        <v>20</v>
      </c>
      <c r="H366">
        <v>186</v>
      </c>
      <c r="I366" s="6">
        <f>E366/H366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>(((L366/60)/60)/24)+DATE(1970,1,1)</f>
        <v>43164.25</v>
      </c>
      <c r="O366" s="10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">
        <v>2036</v>
      </c>
      <c r="T366" t="s">
        <v>2048</v>
      </c>
    </row>
    <row r="367" spans="1:20" ht="31.2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E367/D367*100</f>
        <v>733.4375</v>
      </c>
      <c r="G367" t="s">
        <v>20</v>
      </c>
      <c r="H367">
        <v>112</v>
      </c>
      <c r="I367" s="6">
        <f>E367/H367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>(((L367/60)/60)/24)+DATE(1970,1,1)</f>
        <v>42733.25</v>
      </c>
      <c r="O367" s="10">
        <f>(((M367/60)/60)/24)+DATE(1970,1,1)</f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2044</v>
      </c>
    </row>
    <row r="368" spans="1:20" ht="31.2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E368/D368*100</f>
        <v>592.11111111111109</v>
      </c>
      <c r="G368" t="s">
        <v>20</v>
      </c>
      <c r="H368">
        <v>101</v>
      </c>
      <c r="I368" s="6">
        <f>E368/H368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>(((L368/60)/60)/24)+DATE(1970,1,1)</f>
        <v>40546.25</v>
      </c>
      <c r="O368" s="10">
        <f>(((M368/60)/60)/24)+DATE(1970,1,1)</f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2044</v>
      </c>
    </row>
    <row r="369" spans="1:20" ht="31.2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E369/D369*100</f>
        <v>18.888888888888889</v>
      </c>
      <c r="G369" t="s">
        <v>14</v>
      </c>
      <c r="H369">
        <v>75</v>
      </c>
      <c r="I369" s="6">
        <f>E369/H369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>(((L369/60)/60)/24)+DATE(1970,1,1)</f>
        <v>41930.208333333336</v>
      </c>
      <c r="O369" s="10">
        <f>(((M369/60)/60)/24)+DATE(1970,1,1)</f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2044</v>
      </c>
    </row>
    <row r="370" spans="1:20" ht="31.2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E370/D370*100</f>
        <v>276.80769230769232</v>
      </c>
      <c r="G370" t="s">
        <v>20</v>
      </c>
      <c r="H370">
        <v>206</v>
      </c>
      <c r="I370" s="6">
        <f>E370/H370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>(((L370/60)/60)/24)+DATE(1970,1,1)</f>
        <v>40464.208333333336</v>
      </c>
      <c r="O370" s="10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2045</v>
      </c>
    </row>
    <row r="371" spans="1:20" ht="31.2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E371/D371*100</f>
        <v>273.01851851851848</v>
      </c>
      <c r="G371" t="s">
        <v>20</v>
      </c>
      <c r="H371">
        <v>154</v>
      </c>
      <c r="I371" s="6">
        <f>E371/H371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>(((L371/60)/60)/24)+DATE(1970,1,1)</f>
        <v>41308.25</v>
      </c>
      <c r="O371" s="10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2062</v>
      </c>
    </row>
    <row r="372" spans="1:20" ht="31.2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E372/D372*100</f>
        <v>159.36331255565449</v>
      </c>
      <c r="G372" t="s">
        <v>20</v>
      </c>
      <c r="H372">
        <v>5966</v>
      </c>
      <c r="I372" s="6">
        <f>E372/H372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>(((L372/60)/60)/24)+DATE(1970,1,1)</f>
        <v>43570.208333333328</v>
      </c>
      <c r="O372" s="10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2044</v>
      </c>
    </row>
    <row r="373" spans="1:20" ht="31.2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E373/D373*100</f>
        <v>67.869978858350947</v>
      </c>
      <c r="G373" t="s">
        <v>14</v>
      </c>
      <c r="H373">
        <v>2176</v>
      </c>
      <c r="I373" s="6">
        <f>E373/H373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>(((L373/60)/60)/24)+DATE(1970,1,1)</f>
        <v>42043.25</v>
      </c>
      <c r="O373" s="10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2044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E374/D374*100</f>
        <v>1591.5555555555554</v>
      </c>
      <c r="G374" t="s">
        <v>20</v>
      </c>
      <c r="H374">
        <v>169</v>
      </c>
      <c r="I374" s="6">
        <f>E374/H374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>(((L374/60)/60)/24)+DATE(1970,1,1)</f>
        <v>42012.25</v>
      </c>
      <c r="O374" s="10">
        <f>(((M374/60)/60)/24)+DATE(1970,1,1)</f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2045</v>
      </c>
    </row>
    <row r="375" spans="1:20" ht="31.2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E375/D375*100</f>
        <v>730.18222222222221</v>
      </c>
      <c r="G375" t="s">
        <v>20</v>
      </c>
      <c r="H375">
        <v>2106</v>
      </c>
      <c r="I375" s="6">
        <f>E375/H375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>(((L375/60)/60)/24)+DATE(1970,1,1)</f>
        <v>42964.208333333328</v>
      </c>
      <c r="O375" s="10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2044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E376/D376*100</f>
        <v>13.185782556750297</v>
      </c>
      <c r="G376" t="s">
        <v>14</v>
      </c>
      <c r="H376">
        <v>441</v>
      </c>
      <c r="I376" s="6">
        <f>E376/H376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>(((L376/60)/60)/24)+DATE(1970,1,1)</f>
        <v>43476.25</v>
      </c>
      <c r="O376" s="10">
        <f>(((M376/60)/60)/24)+DATE(1970,1,1)</f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E377/D377*100</f>
        <v>54.777777777777779</v>
      </c>
      <c r="G377" t="s">
        <v>14</v>
      </c>
      <c r="H377">
        <v>25</v>
      </c>
      <c r="I377" s="6">
        <f>E377/H377</f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>(((L377/60)/60)/24)+DATE(1970,1,1)</f>
        <v>42293.208333333328</v>
      </c>
      <c r="O377" s="10">
        <f>(((M377/60)/60)/24)+DATE(1970,1,1)</f>
        <v>42350.25</v>
      </c>
      <c r="P377" t="b">
        <v>0</v>
      </c>
      <c r="Q377" t="b">
        <v>0</v>
      </c>
      <c r="R377" t="s">
        <v>60</v>
      </c>
      <c r="S377" t="s">
        <v>2036</v>
      </c>
      <c r="T377" t="s">
        <v>2048</v>
      </c>
    </row>
    <row r="378" spans="1:20" ht="31.2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E378/D378*100</f>
        <v>361.02941176470591</v>
      </c>
      <c r="G378" t="s">
        <v>20</v>
      </c>
      <c r="H378">
        <v>131</v>
      </c>
      <c r="I378" s="6">
        <f>E378/H378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>(((L378/60)/60)/24)+DATE(1970,1,1)</f>
        <v>41826.208333333336</v>
      </c>
      <c r="O378" s="10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">
        <v>2036</v>
      </c>
      <c r="T378" t="s">
        <v>2042</v>
      </c>
    </row>
    <row r="379" spans="1:20" ht="31.2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E379/D379*100</f>
        <v>10.257545271629779</v>
      </c>
      <c r="G379" t="s">
        <v>14</v>
      </c>
      <c r="H379">
        <v>127</v>
      </c>
      <c r="I379" s="6">
        <f>E379/H379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>(((L379/60)/60)/24)+DATE(1970,1,1)</f>
        <v>43760.208333333328</v>
      </c>
      <c r="O379" s="10">
        <f>(((M379/60)/60)/24)+DATE(1970,1,1)</f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2044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E380/D380*100</f>
        <v>13.962962962962964</v>
      </c>
      <c r="G380" t="s">
        <v>14</v>
      </c>
      <c r="H380">
        <v>355</v>
      </c>
      <c r="I380" s="6">
        <f>E380/H380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>(((L380/60)/60)/24)+DATE(1970,1,1)</f>
        <v>43241.208333333328</v>
      </c>
      <c r="O380" s="10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2045</v>
      </c>
    </row>
    <row r="381" spans="1:20" ht="31.2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E381/D381*100</f>
        <v>40.444444444444443</v>
      </c>
      <c r="G381" t="s">
        <v>14</v>
      </c>
      <c r="H381">
        <v>44</v>
      </c>
      <c r="I381" s="6">
        <f>E381/H381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>(((L381/60)/60)/24)+DATE(1970,1,1)</f>
        <v>40843.208333333336</v>
      </c>
      <c r="O381" s="10">
        <f>(((M381/60)/60)/24)+DATE(1970,1,1)</f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2044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E382/D382*100</f>
        <v>160.32</v>
      </c>
      <c r="G382" t="s">
        <v>20</v>
      </c>
      <c r="H382">
        <v>84</v>
      </c>
      <c r="I382" s="6">
        <f>E382/H382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>(((L382/60)/60)/24)+DATE(1970,1,1)</f>
        <v>41448.208333333336</v>
      </c>
      <c r="O382" s="10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2044</v>
      </c>
    </row>
    <row r="383" spans="1:20" ht="31.2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E383/D383*100</f>
        <v>183.9433962264151</v>
      </c>
      <c r="G383" t="s">
        <v>20</v>
      </c>
      <c r="H383">
        <v>155</v>
      </c>
      <c r="I383" s="6">
        <f>E383/H383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>(((L383/60)/60)/24)+DATE(1970,1,1)</f>
        <v>42163.208333333328</v>
      </c>
      <c r="O383" s="10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2044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E384/D384*100</f>
        <v>63.769230769230766</v>
      </c>
      <c r="G384" t="s">
        <v>14</v>
      </c>
      <c r="H384">
        <v>67</v>
      </c>
      <c r="I384" s="6">
        <f>E384/H384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>(((L384/60)/60)/24)+DATE(1970,1,1)</f>
        <v>43024.208333333328</v>
      </c>
      <c r="O384" s="10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2056</v>
      </c>
      <c r="T384" t="s">
        <v>2057</v>
      </c>
    </row>
    <row r="385" spans="1:20" ht="31.2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E385/D385*100</f>
        <v>225.38095238095238</v>
      </c>
      <c r="G385" t="s">
        <v>20</v>
      </c>
      <c r="H385">
        <v>189</v>
      </c>
      <c r="I385" s="6">
        <f>E385/H385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>(((L385/60)/60)/24)+DATE(1970,1,1)</f>
        <v>43509.25</v>
      </c>
      <c r="O385" s="10">
        <f>(((M385/60)/60)/24)+DATE(1970,1,1)</f>
        <v>43515.25</v>
      </c>
      <c r="P385" t="b">
        <v>0</v>
      </c>
      <c r="Q385" t="b">
        <v>1</v>
      </c>
      <c r="R385" t="s">
        <v>17</v>
      </c>
      <c r="S385" t="s">
        <v>2035</v>
      </c>
      <c r="T385" t="s">
        <v>2041</v>
      </c>
    </row>
    <row r="386" spans="1:20" ht="31.2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E386/D386*100</f>
        <v>172.00961538461539</v>
      </c>
      <c r="G386" t="s">
        <v>20</v>
      </c>
      <c r="H386">
        <v>4799</v>
      </c>
      <c r="I386" s="6">
        <f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>(((L386/60)/60)/24)+DATE(1970,1,1)</f>
        <v>42776.25</v>
      </c>
      <c r="O386" s="10">
        <f>(((M386/60)/60)/24)+DATE(1970,1,1)</f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2045</v>
      </c>
    </row>
    <row r="387" spans="1:20" ht="46.8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E387/D387*100</f>
        <v>146.16709511568124</v>
      </c>
      <c r="G387" t="s">
        <v>20</v>
      </c>
      <c r="H387">
        <v>1137</v>
      </c>
      <c r="I387" s="6">
        <f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>(((L387/60)/60)/24)+DATE(1970,1,1)</f>
        <v>43553.208333333328</v>
      </c>
      <c r="O387" s="10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2040</v>
      </c>
      <c r="T387" t="s">
        <v>2050</v>
      </c>
    </row>
    <row r="388" spans="1:20" ht="46.8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E388/D388*100</f>
        <v>76.42361623616236</v>
      </c>
      <c r="G388" t="s">
        <v>14</v>
      </c>
      <c r="H388">
        <v>1068</v>
      </c>
      <c r="I388" s="6">
        <f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>(((L388/60)/60)/24)+DATE(1970,1,1)</f>
        <v>40355.208333333336</v>
      </c>
      <c r="O388" s="10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2044</v>
      </c>
    </row>
    <row r="389" spans="1:20" ht="31.2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E389/D389*100</f>
        <v>39.261467889908261</v>
      </c>
      <c r="G389" t="s">
        <v>14</v>
      </c>
      <c r="H389">
        <v>424</v>
      </c>
      <c r="I389" s="6">
        <f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>(((L389/60)/60)/24)+DATE(1970,1,1)</f>
        <v>41072.208333333336</v>
      </c>
      <c r="O389" s="10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2049</v>
      </c>
    </row>
    <row r="390" spans="1:20" ht="31.2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E390/D390*100</f>
        <v>11.270034843205574</v>
      </c>
      <c r="G390" t="s">
        <v>74</v>
      </c>
      <c r="H390">
        <v>145</v>
      </c>
      <c r="I390" s="6">
        <f>E390/H390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>(((L390/60)/60)/24)+DATE(1970,1,1)</f>
        <v>40912.25</v>
      </c>
      <c r="O390" s="10">
        <f>(((M390/60)/60)/24)+DATE(1970,1,1)</f>
        <v>40914.25</v>
      </c>
      <c r="P390" t="b">
        <v>0</v>
      </c>
      <c r="Q390" t="b">
        <v>0</v>
      </c>
      <c r="R390" t="s">
        <v>60</v>
      </c>
      <c r="S390" t="s">
        <v>2036</v>
      </c>
      <c r="T390" t="s">
        <v>2048</v>
      </c>
    </row>
    <row r="391" spans="1:20" ht="31.2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E391/D391*100</f>
        <v>122.11084337349398</v>
      </c>
      <c r="G391" t="s">
        <v>20</v>
      </c>
      <c r="H391">
        <v>1152</v>
      </c>
      <c r="I391" s="6">
        <f>E391/H391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>(((L391/60)/60)/24)+DATE(1970,1,1)</f>
        <v>40479.208333333336</v>
      </c>
      <c r="O391" s="10">
        <f>(((M391/60)/60)/24)+DATE(1970,1,1)</f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2044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E392/D392*100</f>
        <v>186.54166666666669</v>
      </c>
      <c r="G392" t="s">
        <v>20</v>
      </c>
      <c r="H392">
        <v>50</v>
      </c>
      <c r="I392" s="6">
        <f>E392/H392</f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>(((L392/60)/60)/24)+DATE(1970,1,1)</f>
        <v>41530.208333333336</v>
      </c>
      <c r="O392" s="10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2056</v>
      </c>
      <c r="T392" t="s">
        <v>2057</v>
      </c>
    </row>
    <row r="393" spans="1:20" ht="31.2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E393/D393*100</f>
        <v>7.2731788079470201</v>
      </c>
      <c r="G393" t="s">
        <v>14</v>
      </c>
      <c r="H393">
        <v>151</v>
      </c>
      <c r="I393" s="6">
        <f>E393/H393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>(((L393/60)/60)/24)+DATE(1970,1,1)</f>
        <v>41653.25</v>
      </c>
      <c r="O393" s="10">
        <f>(((M393/60)/60)/24)+DATE(1970,1,1)</f>
        <v>41655.25</v>
      </c>
      <c r="P393" t="b">
        <v>0</v>
      </c>
      <c r="Q393" t="b">
        <v>0</v>
      </c>
      <c r="R393" t="s">
        <v>68</v>
      </c>
      <c r="S393" t="s">
        <v>2040</v>
      </c>
      <c r="T393" t="s">
        <v>2050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E394/D394*100</f>
        <v>65.642371234207957</v>
      </c>
      <c r="G394" t="s">
        <v>14</v>
      </c>
      <c r="H394">
        <v>1608</v>
      </c>
      <c r="I394" s="6">
        <f>E394/H394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>(((L394/60)/60)/24)+DATE(1970,1,1)</f>
        <v>40549.25</v>
      </c>
      <c r="O394" s="10">
        <f>(((M394/60)/60)/24)+DATE(1970,1,1)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2049</v>
      </c>
    </row>
    <row r="395" spans="1:20" ht="31.2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E395/D395*100</f>
        <v>228.96178343949046</v>
      </c>
      <c r="G395" t="s">
        <v>20</v>
      </c>
      <c r="H395">
        <v>3059</v>
      </c>
      <c r="I395" s="6">
        <f>E395/H395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>(((L395/60)/60)/24)+DATE(1970,1,1)</f>
        <v>42933.208333333328</v>
      </c>
      <c r="O395" s="10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2036</v>
      </c>
      <c r="T395" t="s">
        <v>2060</v>
      </c>
    </row>
    <row r="396" spans="1:20" ht="31.2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E396/D396*100</f>
        <v>469.37499999999994</v>
      </c>
      <c r="G396" t="s">
        <v>20</v>
      </c>
      <c r="H396">
        <v>34</v>
      </c>
      <c r="I396" s="6">
        <f>E396/H396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>(((L396/60)/60)/24)+DATE(1970,1,1)</f>
        <v>41484.208333333336</v>
      </c>
      <c r="O396" s="10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2045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E397/D397*100</f>
        <v>130.11267605633802</v>
      </c>
      <c r="G397" t="s">
        <v>20</v>
      </c>
      <c r="H397">
        <v>220</v>
      </c>
      <c r="I397" s="6">
        <f>E397/H397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>(((L397/60)/60)/24)+DATE(1970,1,1)</f>
        <v>40885.25</v>
      </c>
      <c r="O397" s="10">
        <f>(((M397/60)/60)/24)+DATE(1970,1,1)</f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2044</v>
      </c>
    </row>
    <row r="398" spans="1:20" ht="31.2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E398/D398*100</f>
        <v>167.05422993492408</v>
      </c>
      <c r="G398" t="s">
        <v>20</v>
      </c>
      <c r="H398">
        <v>1604</v>
      </c>
      <c r="I398" s="6">
        <f>E398/H398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>(((L398/60)/60)/24)+DATE(1970,1,1)</f>
        <v>43378.208333333328</v>
      </c>
      <c r="O398" s="10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2047</v>
      </c>
    </row>
    <row r="399" spans="1:20" ht="31.2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E399/D399*100</f>
        <v>173.8641975308642</v>
      </c>
      <c r="G399" t="s">
        <v>20</v>
      </c>
      <c r="H399">
        <v>454</v>
      </c>
      <c r="I399" s="6">
        <f>E399/H399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>(((L399/60)/60)/24)+DATE(1970,1,1)</f>
        <v>41417.208333333336</v>
      </c>
      <c r="O399" s="10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">
        <v>2036</v>
      </c>
      <c r="T399" t="s">
        <v>2042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E400/D400*100</f>
        <v>717.76470588235293</v>
      </c>
      <c r="G400" t="s">
        <v>20</v>
      </c>
      <c r="H400">
        <v>123</v>
      </c>
      <c r="I400" s="6">
        <f>E400/H400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>(((L400/60)/60)/24)+DATE(1970,1,1)</f>
        <v>43228.208333333328</v>
      </c>
      <c r="O400" s="10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2051</v>
      </c>
    </row>
    <row r="401" spans="1:20" ht="31.2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E401/D401*100</f>
        <v>63.850976361767728</v>
      </c>
      <c r="G401" t="s">
        <v>14</v>
      </c>
      <c r="H401">
        <v>941</v>
      </c>
      <c r="I401" s="6">
        <f>E401/H401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>(((L401/60)/60)/24)+DATE(1970,1,1)</f>
        <v>40576.25</v>
      </c>
      <c r="O401" s="10">
        <f>(((M401/60)/60)/24)+DATE(1970,1,1)</f>
        <v>40583.25</v>
      </c>
      <c r="P401" t="b">
        <v>0</v>
      </c>
      <c r="Q401" t="b">
        <v>0</v>
      </c>
      <c r="R401" t="s">
        <v>60</v>
      </c>
      <c r="S401" t="s">
        <v>2036</v>
      </c>
      <c r="T401" t="s">
        <v>2048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E402/D402*100</f>
        <v>2</v>
      </c>
      <c r="G402" t="s">
        <v>14</v>
      </c>
      <c r="H402">
        <v>1</v>
      </c>
      <c r="I402" s="6">
        <f>E402/H402</f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>(((L402/60)/60)/24)+DATE(1970,1,1)</f>
        <v>41502.208333333336</v>
      </c>
      <c r="O402" s="10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2056</v>
      </c>
      <c r="T402" t="s">
        <v>2057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E403/D403*100</f>
        <v>1530.2222222222222</v>
      </c>
      <c r="G403" t="s">
        <v>20</v>
      </c>
      <c r="H403">
        <v>299</v>
      </c>
      <c r="I403" s="6">
        <f>E403/H403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>(((L403/60)/60)/24)+DATE(1970,1,1)</f>
        <v>43765.208333333328</v>
      </c>
      <c r="O403" s="10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2044</v>
      </c>
    </row>
    <row r="404" spans="1:20" ht="31.2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E404/D404*100</f>
        <v>40.356164383561641</v>
      </c>
      <c r="G404" t="s">
        <v>14</v>
      </c>
      <c r="H404">
        <v>40</v>
      </c>
      <c r="I404" s="6">
        <f>E404/H404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>(((L404/60)/60)/24)+DATE(1970,1,1)</f>
        <v>40914.25</v>
      </c>
      <c r="O404" s="10">
        <f>(((M404/60)/60)/24)+DATE(1970,1,1)</f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2054</v>
      </c>
    </row>
    <row r="405" spans="1:20" ht="31.2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E405/D405*100</f>
        <v>86.220633299284984</v>
      </c>
      <c r="G405" t="s">
        <v>14</v>
      </c>
      <c r="H405">
        <v>3015</v>
      </c>
      <c r="I405" s="6">
        <f>E405/H405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>(((L405/60)/60)/24)+DATE(1970,1,1)</f>
        <v>40310.208333333336</v>
      </c>
      <c r="O405" s="10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2044</v>
      </c>
    </row>
    <row r="406" spans="1:20" ht="31.2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E406/D406*100</f>
        <v>315.58486707566465</v>
      </c>
      <c r="G406" t="s">
        <v>20</v>
      </c>
      <c r="H406">
        <v>2237</v>
      </c>
      <c r="I406" s="6">
        <f>E406/H406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>(((L406/60)/60)/24)+DATE(1970,1,1)</f>
        <v>43053.25</v>
      </c>
      <c r="O406" s="10">
        <f>(((M406/60)/60)/24)+DATE(1970,1,1)</f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2044</v>
      </c>
    </row>
    <row r="407" spans="1:20" ht="31.2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E407/D407*100</f>
        <v>89.618243243243242</v>
      </c>
      <c r="G407" t="s">
        <v>14</v>
      </c>
      <c r="H407">
        <v>435</v>
      </c>
      <c r="I407" s="6">
        <f>E407/H407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>(((L407/60)/60)/24)+DATE(1970,1,1)</f>
        <v>43255.208333333328</v>
      </c>
      <c r="O407" s="10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2044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E408/D408*100</f>
        <v>182.14503816793894</v>
      </c>
      <c r="G408" t="s">
        <v>20</v>
      </c>
      <c r="H408">
        <v>645</v>
      </c>
      <c r="I408" s="6">
        <f>E408/H408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>(((L408/60)/60)/24)+DATE(1970,1,1)</f>
        <v>41304.25</v>
      </c>
      <c r="O408" s="10">
        <f>(((M408/60)/60)/24)+DATE(1970,1,1)</f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2045</v>
      </c>
    </row>
    <row r="409" spans="1:20" ht="31.2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E409/D409*100</f>
        <v>355.88235294117646</v>
      </c>
      <c r="G409" t="s">
        <v>20</v>
      </c>
      <c r="H409">
        <v>484</v>
      </c>
      <c r="I409" s="6">
        <f>E409/H409</f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>(((L409/60)/60)/24)+DATE(1970,1,1)</f>
        <v>43751.208333333328</v>
      </c>
      <c r="O409" s="10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2044</v>
      </c>
    </row>
    <row r="410" spans="1:20" ht="31.2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E410/D410*100</f>
        <v>131.83695652173913</v>
      </c>
      <c r="G410" t="s">
        <v>20</v>
      </c>
      <c r="H410">
        <v>154</v>
      </c>
      <c r="I410" s="6">
        <f>E410/H410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>(((L410/60)/60)/24)+DATE(1970,1,1)</f>
        <v>42541.208333333328</v>
      </c>
      <c r="O410" s="10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2045</v>
      </c>
    </row>
    <row r="411" spans="1:20" ht="31.2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E411/D411*100</f>
        <v>46.315634218289084</v>
      </c>
      <c r="G411" t="s">
        <v>14</v>
      </c>
      <c r="H411">
        <v>714</v>
      </c>
      <c r="I411" s="6">
        <f>E411/H411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>(((L411/60)/60)/24)+DATE(1970,1,1)</f>
        <v>42843.208333333328</v>
      </c>
      <c r="O411" s="10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">
        <v>2036</v>
      </c>
      <c r="T411" t="s">
        <v>2042</v>
      </c>
    </row>
    <row r="412" spans="1:20" ht="31.2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E412/D412*100</f>
        <v>36.132726089785294</v>
      </c>
      <c r="G412" t="s">
        <v>47</v>
      </c>
      <c r="H412">
        <v>1111</v>
      </c>
      <c r="I412" s="6">
        <f>E412/H412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>(((L412/60)/60)/24)+DATE(1970,1,1)</f>
        <v>42122.208333333328</v>
      </c>
      <c r="O412" s="10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2052</v>
      </c>
      <c r="T412" t="s">
        <v>2063</v>
      </c>
    </row>
    <row r="413" spans="1:20" ht="31.2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E413/D413*100</f>
        <v>104.62820512820512</v>
      </c>
      <c r="G413" t="s">
        <v>20</v>
      </c>
      <c r="H413">
        <v>82</v>
      </c>
      <c r="I413" s="6">
        <f>E413/H413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>(((L413/60)/60)/24)+DATE(1970,1,1)</f>
        <v>42884.208333333328</v>
      </c>
      <c r="O413" s="10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2044</v>
      </c>
    </row>
    <row r="414" spans="1:20" ht="31.2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E414/D414*100</f>
        <v>668.85714285714289</v>
      </c>
      <c r="G414" t="s">
        <v>20</v>
      </c>
      <c r="H414">
        <v>134</v>
      </c>
      <c r="I414" s="6">
        <f>E414/H414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>(((L414/60)/60)/24)+DATE(1970,1,1)</f>
        <v>41642.25</v>
      </c>
      <c r="O414" s="10">
        <f>(((M414/60)/60)/24)+DATE(1970,1,1)</f>
        <v>41652.25</v>
      </c>
      <c r="P414" t="b">
        <v>0</v>
      </c>
      <c r="Q414" t="b">
        <v>0</v>
      </c>
      <c r="R414" t="s">
        <v>119</v>
      </c>
      <c r="S414" t="s">
        <v>2040</v>
      </c>
      <c r="T414" t="s">
        <v>2055</v>
      </c>
    </row>
    <row r="415" spans="1:20" ht="31.2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E415/D415*100</f>
        <v>62.072823218997364</v>
      </c>
      <c r="G415" t="s">
        <v>47</v>
      </c>
      <c r="H415">
        <v>1089</v>
      </c>
      <c r="I415" s="6">
        <f>E415/H415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>(((L415/60)/60)/24)+DATE(1970,1,1)</f>
        <v>43431.25</v>
      </c>
      <c r="O415" s="10">
        <f>(((M415/60)/60)/24)+DATE(1970,1,1)</f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2051</v>
      </c>
    </row>
    <row r="416" spans="1:20" ht="31.2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E416/D416*100</f>
        <v>84.699787460148784</v>
      </c>
      <c r="G416" t="s">
        <v>14</v>
      </c>
      <c r="H416">
        <v>5497</v>
      </c>
      <c r="I416" s="6">
        <f>E416/H416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>(((L416/60)/60)/24)+DATE(1970,1,1)</f>
        <v>40288.208333333336</v>
      </c>
      <c r="O416" s="10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">
        <v>2035</v>
      </c>
      <c r="T416" t="s">
        <v>2041</v>
      </c>
    </row>
    <row r="417" spans="1:20" ht="31.2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E417/D417*100</f>
        <v>11.059030837004405</v>
      </c>
      <c r="G417" t="s">
        <v>14</v>
      </c>
      <c r="H417">
        <v>418</v>
      </c>
      <c r="I417" s="6">
        <f>E417/H417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>(((L417/60)/60)/24)+DATE(1970,1,1)</f>
        <v>40921.25</v>
      </c>
      <c r="O417" s="10">
        <f>(((M417/60)/60)/24)+DATE(1970,1,1)</f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2044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E418/D418*100</f>
        <v>43.838781575037146</v>
      </c>
      <c r="G418" t="s">
        <v>14</v>
      </c>
      <c r="H418">
        <v>1439</v>
      </c>
      <c r="I418" s="6">
        <f>E418/H418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>(((L418/60)/60)/24)+DATE(1970,1,1)</f>
        <v>40560.25</v>
      </c>
      <c r="O418" s="10">
        <f>(((M418/60)/60)/24)+DATE(1970,1,1)</f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2045</v>
      </c>
    </row>
    <row r="419" spans="1:20" ht="31.2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E419/D419*100</f>
        <v>55.470588235294116</v>
      </c>
      <c r="G419" t="s">
        <v>14</v>
      </c>
      <c r="H419">
        <v>15</v>
      </c>
      <c r="I419" s="6">
        <f>E419/H419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>(((L419/60)/60)/24)+DATE(1970,1,1)</f>
        <v>43407.208333333328</v>
      </c>
      <c r="O419" s="10">
        <f>(((M419/60)/60)/24)+DATE(1970,1,1)</f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2044</v>
      </c>
    </row>
    <row r="420" spans="1:20" ht="31.2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E420/D420*100</f>
        <v>57.399511301160658</v>
      </c>
      <c r="G420" t="s">
        <v>14</v>
      </c>
      <c r="H420">
        <v>1999</v>
      </c>
      <c r="I420" s="6">
        <f>E420/H420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>(((L420/60)/60)/24)+DATE(1970,1,1)</f>
        <v>41035.208333333336</v>
      </c>
      <c r="O420" s="10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2045</v>
      </c>
    </row>
    <row r="421" spans="1:20" ht="31.2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E421/D421*100</f>
        <v>123.43497363796135</v>
      </c>
      <c r="G421" t="s">
        <v>20</v>
      </c>
      <c r="H421">
        <v>5203</v>
      </c>
      <c r="I421" s="6">
        <f>E421/H421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>(((L421/60)/60)/24)+DATE(1970,1,1)</f>
        <v>40899.25</v>
      </c>
      <c r="O421" s="10">
        <f>(((M421/60)/60)/24)+DATE(1970,1,1)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2043</v>
      </c>
    </row>
    <row r="422" spans="1:20" ht="31.2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E422/D422*100</f>
        <v>128.46</v>
      </c>
      <c r="G422" t="s">
        <v>20</v>
      </c>
      <c r="H422">
        <v>94</v>
      </c>
      <c r="I422" s="6">
        <f>E422/H422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>(((L422/60)/60)/24)+DATE(1970,1,1)</f>
        <v>42911.208333333328</v>
      </c>
      <c r="O422" s="10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2044</v>
      </c>
    </row>
    <row r="423" spans="1:20" ht="31.2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E423/D423*100</f>
        <v>63.989361702127653</v>
      </c>
      <c r="G423" t="s">
        <v>14</v>
      </c>
      <c r="H423">
        <v>118</v>
      </c>
      <c r="I423" s="6">
        <f>E423/H423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>(((L423/60)/60)/24)+DATE(1970,1,1)</f>
        <v>42915.208333333328</v>
      </c>
      <c r="O423" s="10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2049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E424/D424*100</f>
        <v>127.29885057471265</v>
      </c>
      <c r="G424" t="s">
        <v>20</v>
      </c>
      <c r="H424">
        <v>205</v>
      </c>
      <c r="I424" s="6">
        <f>E424/H424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>(((L424/60)/60)/24)+DATE(1970,1,1)</f>
        <v>40285.208333333336</v>
      </c>
      <c r="O424" s="10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2044</v>
      </c>
    </row>
    <row r="425" spans="1:20" ht="31.2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E425/D425*100</f>
        <v>10.638024357239512</v>
      </c>
      <c r="G425" t="s">
        <v>14</v>
      </c>
      <c r="H425">
        <v>162</v>
      </c>
      <c r="I425" s="6">
        <f>E425/H425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>(((L425/60)/60)/24)+DATE(1970,1,1)</f>
        <v>40808.208333333336</v>
      </c>
      <c r="O425" s="10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">
        <v>2035</v>
      </c>
      <c r="T425" t="s">
        <v>2041</v>
      </c>
    </row>
    <row r="426" spans="1:20" ht="31.2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E426/D426*100</f>
        <v>40.470588235294116</v>
      </c>
      <c r="G426" t="s">
        <v>14</v>
      </c>
      <c r="H426">
        <v>83</v>
      </c>
      <c r="I426" s="6">
        <f>E426/H426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>(((L426/60)/60)/24)+DATE(1970,1,1)</f>
        <v>43208.208333333328</v>
      </c>
      <c r="O426" s="10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">
        <v>2036</v>
      </c>
      <c r="T426" t="s">
        <v>2048</v>
      </c>
    </row>
    <row r="427" spans="1:20" ht="31.2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E427/D427*100</f>
        <v>287.66666666666663</v>
      </c>
      <c r="G427" t="s">
        <v>20</v>
      </c>
      <c r="H427">
        <v>92</v>
      </c>
      <c r="I427" s="6">
        <f>E427/H427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>(((L427/60)/60)/24)+DATE(1970,1,1)</f>
        <v>42213.208333333328</v>
      </c>
      <c r="O427" s="10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2056</v>
      </c>
      <c r="T427" t="s">
        <v>2057</v>
      </c>
    </row>
    <row r="428" spans="1:20" ht="31.2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E428/D428*100</f>
        <v>572.94444444444446</v>
      </c>
      <c r="G428" t="s">
        <v>20</v>
      </c>
      <c r="H428">
        <v>219</v>
      </c>
      <c r="I428" s="6">
        <f>E428/H428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>(((L428/60)/60)/24)+DATE(1970,1,1)</f>
        <v>41332.25</v>
      </c>
      <c r="O428" s="10">
        <f>(((M428/60)/60)/24)+DATE(1970,1,1)</f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2044</v>
      </c>
    </row>
    <row r="429" spans="1:20" ht="31.2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E429/D429*100</f>
        <v>112.90429799426933</v>
      </c>
      <c r="G429" t="s">
        <v>20</v>
      </c>
      <c r="H429">
        <v>2526</v>
      </c>
      <c r="I429" s="6">
        <f>E429/H429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>(((L429/60)/60)/24)+DATE(1970,1,1)</f>
        <v>41895.208333333336</v>
      </c>
      <c r="O429" s="10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2044</v>
      </c>
    </row>
    <row r="430" spans="1:20" ht="31.2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E430/D430*100</f>
        <v>46.387573964497044</v>
      </c>
      <c r="G430" t="s">
        <v>14</v>
      </c>
      <c r="H430">
        <v>747</v>
      </c>
      <c r="I430" s="6">
        <f>E430/H430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>(((L430/60)/60)/24)+DATE(1970,1,1)</f>
        <v>40585.25</v>
      </c>
      <c r="O430" s="10">
        <f>(((M430/60)/60)/24)+DATE(1970,1,1)</f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2051</v>
      </c>
    </row>
    <row r="431" spans="1:20" ht="31.2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E431/D431*100</f>
        <v>90.675916230366497</v>
      </c>
      <c r="G431" t="s">
        <v>74</v>
      </c>
      <c r="H431">
        <v>2138</v>
      </c>
      <c r="I431" s="6">
        <f>E431/H431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>(((L431/60)/60)/24)+DATE(1970,1,1)</f>
        <v>41680.25</v>
      </c>
      <c r="O431" s="10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2056</v>
      </c>
      <c r="T431" t="s">
        <v>2057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E432/D432*100</f>
        <v>67.740740740740748</v>
      </c>
      <c r="G432" t="s">
        <v>14</v>
      </c>
      <c r="H432">
        <v>84</v>
      </c>
      <c r="I432" s="6">
        <f>E432/H432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>(((L432/60)/60)/24)+DATE(1970,1,1)</f>
        <v>43737.208333333328</v>
      </c>
      <c r="O432" s="10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2044</v>
      </c>
    </row>
    <row r="433" spans="1:20" ht="31.2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E433/D433*100</f>
        <v>192.49019607843135</v>
      </c>
      <c r="G433" t="s">
        <v>20</v>
      </c>
      <c r="H433">
        <v>94</v>
      </c>
      <c r="I433" s="6">
        <f>E433/H433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>(((L433/60)/60)/24)+DATE(1970,1,1)</f>
        <v>43273.208333333328</v>
      </c>
      <c r="O433" s="10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2044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E434/D434*100</f>
        <v>82.714285714285722</v>
      </c>
      <c r="G434" t="s">
        <v>14</v>
      </c>
      <c r="H434">
        <v>91</v>
      </c>
      <c r="I434" s="6">
        <f>E434/H434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>(((L434/60)/60)/24)+DATE(1970,1,1)</f>
        <v>41761.208333333336</v>
      </c>
      <c r="O434" s="10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2044</v>
      </c>
    </row>
    <row r="435" spans="1:20" ht="31.2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E435/D435*100</f>
        <v>54.163920922570021</v>
      </c>
      <c r="G435" t="s">
        <v>14</v>
      </c>
      <c r="H435">
        <v>792</v>
      </c>
      <c r="I435" s="6">
        <f>E435/H435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>(((L435/60)/60)/24)+DATE(1970,1,1)</f>
        <v>41603.25</v>
      </c>
      <c r="O435" s="10">
        <f>(((M435/60)/60)/24)+DATE(1970,1,1)</f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2045</v>
      </c>
    </row>
    <row r="436" spans="1:20" ht="31.2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E436/D436*100</f>
        <v>16.722222222222221</v>
      </c>
      <c r="G436" t="s">
        <v>74</v>
      </c>
      <c r="H436">
        <v>10</v>
      </c>
      <c r="I436" s="6">
        <f>E436/H436</f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>(((L436/60)/60)/24)+DATE(1970,1,1)</f>
        <v>42705.25</v>
      </c>
      <c r="O436" s="10">
        <f>(((M436/60)/60)/24)+DATE(1970,1,1)</f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2044</v>
      </c>
    </row>
    <row r="437" spans="1:20" ht="31.2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E437/D437*100</f>
        <v>116.87664041994749</v>
      </c>
      <c r="G437" t="s">
        <v>20</v>
      </c>
      <c r="H437">
        <v>1713</v>
      </c>
      <c r="I437" s="6">
        <f>E437/H437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>(((L437/60)/60)/24)+DATE(1970,1,1)</f>
        <v>41988.25</v>
      </c>
      <c r="O437" s="10">
        <f>(((M437/60)/60)/24)+DATE(1970,1,1)</f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2044</v>
      </c>
    </row>
    <row r="438" spans="1:20" ht="31.2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E438/D438*100</f>
        <v>1052.1538461538462</v>
      </c>
      <c r="G438" t="s">
        <v>20</v>
      </c>
      <c r="H438">
        <v>249</v>
      </c>
      <c r="I438" s="6">
        <f>E438/H438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>(((L438/60)/60)/24)+DATE(1970,1,1)</f>
        <v>43575.208333333328</v>
      </c>
      <c r="O438" s="10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2036</v>
      </c>
      <c r="T438" t="s">
        <v>2060</v>
      </c>
    </row>
    <row r="439" spans="1:20" ht="31.2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E439/D439*100</f>
        <v>123.07407407407408</v>
      </c>
      <c r="G439" t="s">
        <v>20</v>
      </c>
      <c r="H439">
        <v>192</v>
      </c>
      <c r="I439" s="6">
        <f>E439/H439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>(((L439/60)/60)/24)+DATE(1970,1,1)</f>
        <v>42260.208333333328</v>
      </c>
      <c r="O439" s="10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2051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E440/D440*100</f>
        <v>178.63855421686748</v>
      </c>
      <c r="G440" t="s">
        <v>20</v>
      </c>
      <c r="H440">
        <v>247</v>
      </c>
      <c r="I440" s="6">
        <f>E440/H440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>(((L440/60)/60)/24)+DATE(1970,1,1)</f>
        <v>41337.25</v>
      </c>
      <c r="O440" s="10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2044</v>
      </c>
    </row>
    <row r="441" spans="1:20" ht="31.2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E441/D441*100</f>
        <v>355.28169014084506</v>
      </c>
      <c r="G441" t="s">
        <v>20</v>
      </c>
      <c r="H441">
        <v>2293</v>
      </c>
      <c r="I441" s="6">
        <f>E441/H441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>(((L441/60)/60)/24)+DATE(1970,1,1)</f>
        <v>42680.208333333328</v>
      </c>
      <c r="O441" s="10">
        <f>(((M441/60)/60)/24)+DATE(1970,1,1)</f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2065</v>
      </c>
    </row>
    <row r="442" spans="1:20" ht="31.2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E442/D442*100</f>
        <v>161.90634146341463</v>
      </c>
      <c r="G442" t="s">
        <v>20</v>
      </c>
      <c r="H442">
        <v>3131</v>
      </c>
      <c r="I442" s="6">
        <f>E442/H442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>(((L442/60)/60)/24)+DATE(1970,1,1)</f>
        <v>42916.208333333328</v>
      </c>
      <c r="O442" s="10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2062</v>
      </c>
    </row>
    <row r="443" spans="1:20" ht="31.2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E443/D443*100</f>
        <v>24.914285714285715</v>
      </c>
      <c r="G443" t="s">
        <v>14</v>
      </c>
      <c r="H443">
        <v>32</v>
      </c>
      <c r="I443" s="6">
        <f>E443/H443</f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>(((L443/60)/60)/24)+DATE(1970,1,1)</f>
        <v>41025.208333333336</v>
      </c>
      <c r="O443" s="10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2049</v>
      </c>
    </row>
    <row r="444" spans="1:20" ht="31.2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E444/D444*100</f>
        <v>198.72222222222223</v>
      </c>
      <c r="G444" t="s">
        <v>20</v>
      </c>
      <c r="H444">
        <v>143</v>
      </c>
      <c r="I444" s="6">
        <f>E444/H444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>(((L444/60)/60)/24)+DATE(1970,1,1)</f>
        <v>42980.208333333328</v>
      </c>
      <c r="O444" s="10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2044</v>
      </c>
    </row>
    <row r="445" spans="1:20" ht="31.2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E445/D445*100</f>
        <v>34.752688172043008</v>
      </c>
      <c r="G445" t="s">
        <v>74</v>
      </c>
      <c r="H445">
        <v>90</v>
      </c>
      <c r="I445" s="6">
        <f>E445/H445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>(((L445/60)/60)/24)+DATE(1970,1,1)</f>
        <v>40451.208333333336</v>
      </c>
      <c r="O445" s="10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2044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E446/D446*100</f>
        <v>176.41935483870967</v>
      </c>
      <c r="G446" t="s">
        <v>20</v>
      </c>
      <c r="H446">
        <v>296</v>
      </c>
      <c r="I446" s="6">
        <f>E446/H446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>(((L446/60)/60)/24)+DATE(1970,1,1)</f>
        <v>40748.208333333336</v>
      </c>
      <c r="O446" s="10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">
        <v>2036</v>
      </c>
      <c r="T446" t="s">
        <v>2048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E447/D447*100</f>
        <v>511.38095238095235</v>
      </c>
      <c r="G447" t="s">
        <v>20</v>
      </c>
      <c r="H447">
        <v>170</v>
      </c>
      <c r="I447" s="6">
        <f>E447/H447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>(((L447/60)/60)/24)+DATE(1970,1,1)</f>
        <v>40515.25</v>
      </c>
      <c r="O447" s="10">
        <f>(((M447/60)/60)/24)+DATE(1970,1,1)</f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2044</v>
      </c>
    </row>
    <row r="448" spans="1:20" ht="31.2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E448/D448*100</f>
        <v>82.044117647058826</v>
      </c>
      <c r="G448" t="s">
        <v>14</v>
      </c>
      <c r="H448">
        <v>186</v>
      </c>
      <c r="I448" s="6">
        <f>E448/H448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>(((L448/60)/60)/24)+DATE(1970,1,1)</f>
        <v>41261.25</v>
      </c>
      <c r="O448" s="10">
        <f>(((M448/60)/60)/24)+DATE(1970,1,1)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2049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E449/D449*100</f>
        <v>24.326030927835053</v>
      </c>
      <c r="G449" t="s">
        <v>74</v>
      </c>
      <c r="H449">
        <v>439</v>
      </c>
      <c r="I449" s="6">
        <f>E449/H449</f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>(((L449/60)/60)/24)+DATE(1970,1,1)</f>
        <v>43088.25</v>
      </c>
      <c r="O449" s="10">
        <f>(((M449/60)/60)/24)+DATE(1970,1,1)</f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2062</v>
      </c>
    </row>
    <row r="450" spans="1:20" ht="31.2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E450/D450*100</f>
        <v>50.482758620689658</v>
      </c>
      <c r="G450" t="s">
        <v>14</v>
      </c>
      <c r="H450">
        <v>605</v>
      </c>
      <c r="I450" s="6">
        <f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>(((L450/60)/60)/24)+DATE(1970,1,1)</f>
        <v>41378.208333333336</v>
      </c>
      <c r="O450" s="10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2052</v>
      </c>
      <c r="T450" t="s">
        <v>2053</v>
      </c>
    </row>
    <row r="451" spans="1:20" ht="31.2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E451/D451*100</f>
        <v>967</v>
      </c>
      <c r="G451" t="s">
        <v>20</v>
      </c>
      <c r="H451">
        <v>86</v>
      </c>
      <c r="I451" s="6">
        <f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>(((L451/60)/60)/24)+DATE(1970,1,1)</f>
        <v>43530.25</v>
      </c>
      <c r="O451" s="10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2052</v>
      </c>
      <c r="T451" t="s">
        <v>2053</v>
      </c>
    </row>
    <row r="452" spans="1:20" ht="31.2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E452/D452*100</f>
        <v>4</v>
      </c>
      <c r="G452" t="s">
        <v>14</v>
      </c>
      <c r="H452">
        <v>1</v>
      </c>
      <c r="I452" s="6">
        <f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>(((L452/60)/60)/24)+DATE(1970,1,1)</f>
        <v>43394.208333333328</v>
      </c>
      <c r="O452" s="10">
        <f>(((M452/60)/60)/24)+DATE(1970,1,1)</f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2051</v>
      </c>
    </row>
    <row r="453" spans="1:20" ht="31.2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E453/D453*100</f>
        <v>122.84501347708894</v>
      </c>
      <c r="G453" t="s">
        <v>20</v>
      </c>
      <c r="H453">
        <v>6286</v>
      </c>
      <c r="I453" s="6">
        <f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>(((L453/60)/60)/24)+DATE(1970,1,1)</f>
        <v>42935.208333333328</v>
      </c>
      <c r="O453" s="10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">
        <v>2036</v>
      </c>
      <c r="T453" t="s">
        <v>2042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E454/D454*100</f>
        <v>63.4375</v>
      </c>
      <c r="G454" t="s">
        <v>14</v>
      </c>
      <c r="H454">
        <v>31</v>
      </c>
      <c r="I454" s="6">
        <f>E454/H454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>(((L454/60)/60)/24)+DATE(1970,1,1)</f>
        <v>40365.208333333336</v>
      </c>
      <c r="O454" s="10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2047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E455/D455*100</f>
        <v>56.331688596491226</v>
      </c>
      <c r="G455" t="s">
        <v>14</v>
      </c>
      <c r="H455">
        <v>1181</v>
      </c>
      <c r="I455" s="6">
        <f>E455/H455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>(((L455/60)/60)/24)+DATE(1970,1,1)</f>
        <v>42705.25</v>
      </c>
      <c r="O455" s="10">
        <f>(((M455/60)/60)/24)+DATE(1970,1,1)</f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2065</v>
      </c>
    </row>
    <row r="456" spans="1:20" ht="31.2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E456/D456*100</f>
        <v>44.074999999999996</v>
      </c>
      <c r="G456" t="s">
        <v>14</v>
      </c>
      <c r="H456">
        <v>39</v>
      </c>
      <c r="I456" s="6">
        <f>E456/H456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>(((L456/60)/60)/24)+DATE(1970,1,1)</f>
        <v>41568.208333333336</v>
      </c>
      <c r="O456" s="10">
        <f>(((M456/60)/60)/24)+DATE(1970,1,1)</f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2047</v>
      </c>
    </row>
    <row r="457" spans="1:20" ht="31.2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E457/D457*100</f>
        <v>118.37253218884121</v>
      </c>
      <c r="G457" t="s">
        <v>20</v>
      </c>
      <c r="H457">
        <v>3727</v>
      </c>
      <c r="I457" s="6">
        <f>E457/H457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>(((L457/60)/60)/24)+DATE(1970,1,1)</f>
        <v>40809.208333333336</v>
      </c>
      <c r="O457" s="10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2044</v>
      </c>
    </row>
    <row r="458" spans="1:20" ht="46.8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E458/D458*100</f>
        <v>104.1243169398907</v>
      </c>
      <c r="G458" t="s">
        <v>20</v>
      </c>
      <c r="H458">
        <v>1605</v>
      </c>
      <c r="I458" s="6">
        <f>E458/H458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>(((L458/60)/60)/24)+DATE(1970,1,1)</f>
        <v>43141.25</v>
      </c>
      <c r="O458" s="10">
        <f>(((M458/60)/60)/24)+DATE(1970,1,1)</f>
        <v>43141.25</v>
      </c>
      <c r="P458" t="b">
        <v>0</v>
      </c>
      <c r="Q458" t="b">
        <v>1</v>
      </c>
      <c r="R458" t="s">
        <v>60</v>
      </c>
      <c r="S458" t="s">
        <v>2036</v>
      </c>
      <c r="T458" t="s">
        <v>2048</v>
      </c>
    </row>
    <row r="459" spans="1:20" ht="31.2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E459/D459*100</f>
        <v>26.640000000000004</v>
      </c>
      <c r="G459" t="s">
        <v>14</v>
      </c>
      <c r="H459">
        <v>46</v>
      </c>
      <c r="I459" s="6">
        <f>E459/H459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>(((L459/60)/60)/24)+DATE(1970,1,1)</f>
        <v>42657.208333333328</v>
      </c>
      <c r="O459" s="10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2044</v>
      </c>
    </row>
    <row r="460" spans="1:20" ht="31.2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E460/D460*100</f>
        <v>351.20118343195264</v>
      </c>
      <c r="G460" t="s">
        <v>20</v>
      </c>
      <c r="H460">
        <v>2120</v>
      </c>
      <c r="I460" s="6">
        <f>E460/H460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>(((L460/60)/60)/24)+DATE(1970,1,1)</f>
        <v>40265.208333333336</v>
      </c>
      <c r="O460" s="10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2044</v>
      </c>
    </row>
    <row r="461" spans="1:20" ht="31.2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E461/D461*100</f>
        <v>90.063492063492063</v>
      </c>
      <c r="G461" t="s">
        <v>14</v>
      </c>
      <c r="H461">
        <v>105</v>
      </c>
      <c r="I461" s="6">
        <f>E461/H461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>(((L461/60)/60)/24)+DATE(1970,1,1)</f>
        <v>42001.25</v>
      </c>
      <c r="O461" s="10">
        <f>(((M461/60)/60)/24)+DATE(1970,1,1)</f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2045</v>
      </c>
    </row>
    <row r="462" spans="1:20" ht="31.2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E462/D462*100</f>
        <v>171.625</v>
      </c>
      <c r="G462" t="s">
        <v>20</v>
      </c>
      <c r="H462">
        <v>50</v>
      </c>
      <c r="I462" s="6">
        <f>E462/H462</f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>(((L462/60)/60)/24)+DATE(1970,1,1)</f>
        <v>40399.208333333336</v>
      </c>
      <c r="O462" s="10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2044</v>
      </c>
    </row>
    <row r="463" spans="1:20" ht="31.2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E463/D463*100</f>
        <v>141.04655870445345</v>
      </c>
      <c r="G463" t="s">
        <v>20</v>
      </c>
      <c r="H463">
        <v>2080</v>
      </c>
      <c r="I463" s="6">
        <f>E463/H463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>(((L463/60)/60)/24)+DATE(1970,1,1)</f>
        <v>41757.208333333336</v>
      </c>
      <c r="O463" s="10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2047</v>
      </c>
    </row>
    <row r="464" spans="1:20" ht="31.2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E464/D464*100</f>
        <v>30.57944915254237</v>
      </c>
      <c r="G464" t="s">
        <v>14</v>
      </c>
      <c r="H464">
        <v>535</v>
      </c>
      <c r="I464" s="6">
        <f>E464/H464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>(((L464/60)/60)/24)+DATE(1970,1,1)</f>
        <v>41304.25</v>
      </c>
      <c r="O464" s="10">
        <f>(((M464/60)/60)/24)+DATE(1970,1,1)</f>
        <v>41342.25</v>
      </c>
      <c r="P464" t="b">
        <v>0</v>
      </c>
      <c r="Q464" t="b">
        <v>0</v>
      </c>
      <c r="R464" t="s">
        <v>292</v>
      </c>
      <c r="S464" t="s">
        <v>2052</v>
      </c>
      <c r="T464" t="s">
        <v>2063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E465/D465*100</f>
        <v>108.16455696202532</v>
      </c>
      <c r="G465" t="s">
        <v>20</v>
      </c>
      <c r="H465">
        <v>2105</v>
      </c>
      <c r="I465" s="6">
        <f>E465/H465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>(((L465/60)/60)/24)+DATE(1970,1,1)</f>
        <v>41639.25</v>
      </c>
      <c r="O465" s="10">
        <f>(((M465/60)/60)/24)+DATE(1970,1,1)</f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2051</v>
      </c>
    </row>
    <row r="466" spans="1:20" ht="31.2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E466/D466*100</f>
        <v>133.45505617977528</v>
      </c>
      <c r="G466" t="s">
        <v>20</v>
      </c>
      <c r="H466">
        <v>2436</v>
      </c>
      <c r="I466" s="6">
        <f>E466/H466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>(((L466/60)/60)/24)+DATE(1970,1,1)</f>
        <v>43142.25</v>
      </c>
      <c r="O466" s="10">
        <f>(((M466/60)/60)/24)+DATE(1970,1,1)</f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2044</v>
      </c>
    </row>
    <row r="467" spans="1:20" ht="31.2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E467/D467*100</f>
        <v>187.85106382978722</v>
      </c>
      <c r="G467" t="s">
        <v>20</v>
      </c>
      <c r="H467">
        <v>80</v>
      </c>
      <c r="I467" s="6">
        <f>E467/H467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>(((L467/60)/60)/24)+DATE(1970,1,1)</f>
        <v>43127.25</v>
      </c>
      <c r="O467" s="10">
        <f>(((M467/60)/60)/24)+DATE(1970,1,1)</f>
        <v>43136.25</v>
      </c>
      <c r="P467" t="b">
        <v>0</v>
      </c>
      <c r="Q467" t="b">
        <v>0</v>
      </c>
      <c r="R467" t="s">
        <v>206</v>
      </c>
      <c r="S467" t="s">
        <v>2040</v>
      </c>
      <c r="T467" t="s">
        <v>2061</v>
      </c>
    </row>
    <row r="468" spans="1:20" ht="31.2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E468/D468*100</f>
        <v>332</v>
      </c>
      <c r="G468" t="s">
        <v>20</v>
      </c>
      <c r="H468">
        <v>42</v>
      </c>
      <c r="I468" s="6">
        <f>E468/H468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>(((L468/60)/60)/24)+DATE(1970,1,1)</f>
        <v>41409.208333333336</v>
      </c>
      <c r="O468" s="10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2049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E469/D469*100</f>
        <v>575.21428571428578</v>
      </c>
      <c r="G469" t="s">
        <v>20</v>
      </c>
      <c r="H469">
        <v>139</v>
      </c>
      <c r="I469" s="6">
        <f>E469/H469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>(((L469/60)/60)/24)+DATE(1970,1,1)</f>
        <v>42331.25</v>
      </c>
      <c r="O469" s="10">
        <f>(((M469/60)/60)/24)+DATE(1970,1,1)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2043</v>
      </c>
    </row>
    <row r="470" spans="1:20" ht="31.2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E470/D470*100</f>
        <v>40.5</v>
      </c>
      <c r="G470" t="s">
        <v>14</v>
      </c>
      <c r="H470">
        <v>16</v>
      </c>
      <c r="I470" s="6">
        <f>E470/H470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>(((L470/60)/60)/24)+DATE(1970,1,1)</f>
        <v>43569.208333333328</v>
      </c>
      <c r="O470" s="10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2044</v>
      </c>
    </row>
    <row r="471" spans="1:20" ht="31.2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E471/D471*100</f>
        <v>184.42857142857144</v>
      </c>
      <c r="G471" t="s">
        <v>20</v>
      </c>
      <c r="H471">
        <v>159</v>
      </c>
      <c r="I471" s="6">
        <f>E471/H471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>(((L471/60)/60)/24)+DATE(1970,1,1)</f>
        <v>42142.208333333328</v>
      </c>
      <c r="O471" s="10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2047</v>
      </c>
    </row>
    <row r="472" spans="1:20" ht="31.2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E472/D472*100</f>
        <v>285.80555555555554</v>
      </c>
      <c r="G472" t="s">
        <v>20</v>
      </c>
      <c r="H472">
        <v>381</v>
      </c>
      <c r="I472" s="6">
        <f>E472/H472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>(((L472/60)/60)/24)+DATE(1970,1,1)</f>
        <v>42716.25</v>
      </c>
      <c r="O472" s="10">
        <f>(((M472/60)/60)/24)+DATE(1970,1,1)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2049</v>
      </c>
    </row>
    <row r="473" spans="1:20" ht="31.2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E473/D473*100</f>
        <v>319</v>
      </c>
      <c r="G473" t="s">
        <v>20</v>
      </c>
      <c r="H473">
        <v>194</v>
      </c>
      <c r="I473" s="6">
        <f>E473/H473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>(((L473/60)/60)/24)+DATE(1970,1,1)</f>
        <v>41031.208333333336</v>
      </c>
      <c r="O473" s="10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">
        <v>2035</v>
      </c>
      <c r="T473" t="s">
        <v>2041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E474/D474*100</f>
        <v>39.234070221066318</v>
      </c>
      <c r="G474" t="s">
        <v>14</v>
      </c>
      <c r="H474">
        <v>575</v>
      </c>
      <c r="I474" s="6">
        <f>E474/H474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>(((L474/60)/60)/24)+DATE(1970,1,1)</f>
        <v>43535.208333333328</v>
      </c>
      <c r="O474" s="10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">
        <v>2036</v>
      </c>
      <c r="T474" t="s">
        <v>2042</v>
      </c>
    </row>
    <row r="475" spans="1:20" ht="31.2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E475/D475*100</f>
        <v>178.14000000000001</v>
      </c>
      <c r="G475" t="s">
        <v>20</v>
      </c>
      <c r="H475">
        <v>106</v>
      </c>
      <c r="I475" s="6">
        <f>E475/H475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>(((L475/60)/60)/24)+DATE(1970,1,1)</f>
        <v>43277.208333333328</v>
      </c>
      <c r="O475" s="10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">
        <v>2036</v>
      </c>
      <c r="T475" t="s">
        <v>2046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E476/D476*100</f>
        <v>365.15</v>
      </c>
      <c r="G476" t="s">
        <v>20</v>
      </c>
      <c r="H476">
        <v>142</v>
      </c>
      <c r="I476" s="6">
        <f>E476/H476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>(((L476/60)/60)/24)+DATE(1970,1,1)</f>
        <v>41989.25</v>
      </c>
      <c r="O476" s="10">
        <f>(((M476/60)/60)/24)+DATE(1970,1,1)</f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2062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E477/D477*100</f>
        <v>113.94594594594594</v>
      </c>
      <c r="G477" t="s">
        <v>20</v>
      </c>
      <c r="H477">
        <v>211</v>
      </c>
      <c r="I477" s="6">
        <f>E477/H477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>(((L477/60)/60)/24)+DATE(1970,1,1)</f>
        <v>41450.208333333336</v>
      </c>
      <c r="O477" s="10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2040</v>
      </c>
      <c r="T477" t="s">
        <v>2061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E478/D478*100</f>
        <v>29.828720626631856</v>
      </c>
      <c r="G478" t="s">
        <v>14</v>
      </c>
      <c r="H478">
        <v>1120</v>
      </c>
      <c r="I478" s="6">
        <f>E478/H478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>(((L478/60)/60)/24)+DATE(1970,1,1)</f>
        <v>43322.208333333328</v>
      </c>
      <c r="O478" s="10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2040</v>
      </c>
      <c r="T478" t="s">
        <v>2055</v>
      </c>
    </row>
    <row r="479" spans="1:20" ht="31.2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E479/D479*100</f>
        <v>54.270588235294113</v>
      </c>
      <c r="G479" t="s">
        <v>14</v>
      </c>
      <c r="H479">
        <v>113</v>
      </c>
      <c r="I479" s="6">
        <f>E479/H479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>(((L479/60)/60)/24)+DATE(1970,1,1)</f>
        <v>40720.208333333336</v>
      </c>
      <c r="O479" s="10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2065</v>
      </c>
    </row>
    <row r="480" spans="1:20" ht="31.2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E480/D480*100</f>
        <v>236.34156976744185</v>
      </c>
      <c r="G480" t="s">
        <v>20</v>
      </c>
      <c r="H480">
        <v>2756</v>
      </c>
      <c r="I480" s="6">
        <f>E480/H480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>(((L480/60)/60)/24)+DATE(1970,1,1)</f>
        <v>42072.208333333328</v>
      </c>
      <c r="O480" s="10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2049</v>
      </c>
    </row>
    <row r="481" spans="1:20" ht="31.2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E481/D481*100</f>
        <v>512.91666666666663</v>
      </c>
      <c r="G481" t="s">
        <v>20</v>
      </c>
      <c r="H481">
        <v>173</v>
      </c>
      <c r="I481" s="6">
        <f>E481/H481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>(((L481/60)/60)/24)+DATE(1970,1,1)</f>
        <v>42945.208333333328</v>
      </c>
      <c r="O481" s="10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">
        <v>2035</v>
      </c>
      <c r="T481" t="s">
        <v>2041</v>
      </c>
    </row>
    <row r="482" spans="1:20" ht="31.2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E482/D482*100</f>
        <v>100.65116279069768</v>
      </c>
      <c r="G482" t="s">
        <v>20</v>
      </c>
      <c r="H482">
        <v>87</v>
      </c>
      <c r="I482" s="6">
        <f>E482/H482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>(((L482/60)/60)/24)+DATE(1970,1,1)</f>
        <v>40248.25</v>
      </c>
      <c r="O482" s="10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2056</v>
      </c>
      <c r="T482" t="s">
        <v>2057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E483/D483*100</f>
        <v>81.348423194303152</v>
      </c>
      <c r="G483" t="s">
        <v>14</v>
      </c>
      <c r="H483">
        <v>1538</v>
      </c>
      <c r="I483" s="6">
        <f>E483/H483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>(((L483/60)/60)/24)+DATE(1970,1,1)</f>
        <v>41913.208333333336</v>
      </c>
      <c r="O483" s="10">
        <f>(((M483/60)/60)/24)+DATE(1970,1,1)</f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2044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E484/D484*100</f>
        <v>16.404761904761905</v>
      </c>
      <c r="G484" t="s">
        <v>14</v>
      </c>
      <c r="H484">
        <v>9</v>
      </c>
      <c r="I484" s="6">
        <f>E484/H484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>(((L484/60)/60)/24)+DATE(1970,1,1)</f>
        <v>40963.25</v>
      </c>
      <c r="O484" s="10">
        <f>(((M484/60)/60)/24)+DATE(1970,1,1)</f>
        <v>40974.25</v>
      </c>
      <c r="P484" t="b">
        <v>0</v>
      </c>
      <c r="Q484" t="b">
        <v>1</v>
      </c>
      <c r="R484" t="s">
        <v>119</v>
      </c>
      <c r="S484" t="s">
        <v>2040</v>
      </c>
      <c r="T484" t="s">
        <v>2055</v>
      </c>
    </row>
    <row r="485" spans="1:20" ht="31.2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E485/D485*100</f>
        <v>52.774617067833695</v>
      </c>
      <c r="G485" t="s">
        <v>14</v>
      </c>
      <c r="H485">
        <v>554</v>
      </c>
      <c r="I485" s="6">
        <f>E485/H485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>(((L485/60)/60)/24)+DATE(1970,1,1)</f>
        <v>43811.25</v>
      </c>
      <c r="O485" s="10">
        <f>(((M485/60)/60)/24)+DATE(1970,1,1)</f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2044</v>
      </c>
    </row>
    <row r="486" spans="1:20" ht="31.2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E486/D486*100</f>
        <v>260.20608108108109</v>
      </c>
      <c r="G486" t="s">
        <v>20</v>
      </c>
      <c r="H486">
        <v>1572</v>
      </c>
      <c r="I486" s="6">
        <f>E486/H486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>(((L486/60)/60)/24)+DATE(1970,1,1)</f>
        <v>41855.208333333336</v>
      </c>
      <c r="O486" s="10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">
        <v>2035</v>
      </c>
      <c r="T486" t="s">
        <v>2041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E487/D487*100</f>
        <v>30.73289183222958</v>
      </c>
      <c r="G487" t="s">
        <v>14</v>
      </c>
      <c r="H487">
        <v>648</v>
      </c>
      <c r="I487" s="6">
        <f>E487/H487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>(((L487/60)/60)/24)+DATE(1970,1,1)</f>
        <v>43626.208333333328</v>
      </c>
      <c r="O487" s="10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2044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E488/D488*100</f>
        <v>13.5</v>
      </c>
      <c r="G488" t="s">
        <v>14</v>
      </c>
      <c r="H488">
        <v>21</v>
      </c>
      <c r="I488" s="6">
        <f>E488/H488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>(((L488/60)/60)/24)+DATE(1970,1,1)</f>
        <v>43168.25</v>
      </c>
      <c r="O488" s="10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2040</v>
      </c>
      <c r="T488" t="s">
        <v>2061</v>
      </c>
    </row>
    <row r="489" spans="1:20" ht="31.2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E489/D489*100</f>
        <v>178.62556663644605</v>
      </c>
      <c r="G489" t="s">
        <v>20</v>
      </c>
      <c r="H489">
        <v>2346</v>
      </c>
      <c r="I489" s="6">
        <f>E489/H489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>(((L489/60)/60)/24)+DATE(1970,1,1)</f>
        <v>42845.208333333328</v>
      </c>
      <c r="O489" s="10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2044</v>
      </c>
    </row>
    <row r="490" spans="1:20" ht="31.2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E490/D490*100</f>
        <v>220.0566037735849</v>
      </c>
      <c r="G490" t="s">
        <v>20</v>
      </c>
      <c r="H490">
        <v>115</v>
      </c>
      <c r="I490" s="6">
        <f>E490/H490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>(((L490/60)/60)/24)+DATE(1970,1,1)</f>
        <v>42403.25</v>
      </c>
      <c r="O490" s="10">
        <f>(((M490/60)/60)/24)+DATE(1970,1,1)</f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2044</v>
      </c>
    </row>
    <row r="491" spans="1:20" ht="31.2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E491/D491*100</f>
        <v>101.5108695652174</v>
      </c>
      <c r="G491" t="s">
        <v>20</v>
      </c>
      <c r="H491">
        <v>85</v>
      </c>
      <c r="I491" s="6">
        <f>E491/H491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>(((L491/60)/60)/24)+DATE(1970,1,1)</f>
        <v>40406.208333333336</v>
      </c>
      <c r="O491" s="10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2049</v>
      </c>
    </row>
    <row r="492" spans="1:20" ht="46.8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E492/D492*100</f>
        <v>191.5</v>
      </c>
      <c r="G492" t="s">
        <v>20</v>
      </c>
      <c r="H492">
        <v>144</v>
      </c>
      <c r="I492" s="6">
        <f>E492/H492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>(((L492/60)/60)/24)+DATE(1970,1,1)</f>
        <v>43786.25</v>
      </c>
      <c r="O492" s="10">
        <f>(((M492/60)/60)/24)+DATE(1970,1,1)</f>
        <v>43793.25</v>
      </c>
      <c r="P492" t="b">
        <v>0</v>
      </c>
      <c r="Q492" t="b">
        <v>0</v>
      </c>
      <c r="R492" t="s">
        <v>1029</v>
      </c>
      <c r="S492" t="s">
        <v>2066</v>
      </c>
      <c r="T492" t="s">
        <v>2067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E493/D493*100</f>
        <v>305.34683098591546</v>
      </c>
      <c r="G493" t="s">
        <v>20</v>
      </c>
      <c r="H493">
        <v>2443</v>
      </c>
      <c r="I493" s="6">
        <f>E493/H493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>(((L493/60)/60)/24)+DATE(1970,1,1)</f>
        <v>41456.208333333336</v>
      </c>
      <c r="O493" s="10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">
        <v>2035</v>
      </c>
      <c r="T493" t="s">
        <v>2041</v>
      </c>
    </row>
    <row r="494" spans="1:20" ht="31.2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E494/D494*100</f>
        <v>23.995287958115181</v>
      </c>
      <c r="G494" t="s">
        <v>74</v>
      </c>
      <c r="H494">
        <v>595</v>
      </c>
      <c r="I494" s="6">
        <f>E494/H494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>(((L494/60)/60)/24)+DATE(1970,1,1)</f>
        <v>40336.208333333336</v>
      </c>
      <c r="O494" s="10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2054</v>
      </c>
    </row>
    <row r="495" spans="1:20" ht="31.2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E495/D495*100</f>
        <v>723.77777777777771</v>
      </c>
      <c r="G495" t="s">
        <v>20</v>
      </c>
      <c r="H495">
        <v>64</v>
      </c>
      <c r="I495" s="6">
        <f>E495/H495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>(((L495/60)/60)/24)+DATE(1970,1,1)</f>
        <v>43645.208333333328</v>
      </c>
      <c r="O495" s="10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2056</v>
      </c>
      <c r="T495" t="s">
        <v>2057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E496/D496*100</f>
        <v>547.36</v>
      </c>
      <c r="G496" t="s">
        <v>20</v>
      </c>
      <c r="H496">
        <v>268</v>
      </c>
      <c r="I496" s="6">
        <f>E496/H496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>(((L496/60)/60)/24)+DATE(1970,1,1)</f>
        <v>40990.208333333336</v>
      </c>
      <c r="O496" s="10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2049</v>
      </c>
    </row>
    <row r="497" spans="1:20" ht="31.2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E497/D497*100</f>
        <v>414.49999999999994</v>
      </c>
      <c r="G497" t="s">
        <v>20</v>
      </c>
      <c r="H497">
        <v>195</v>
      </c>
      <c r="I497" s="6">
        <f>E497/H497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>(((L497/60)/60)/24)+DATE(1970,1,1)</f>
        <v>41800.208333333336</v>
      </c>
      <c r="O497" s="10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2044</v>
      </c>
    </row>
    <row r="498" spans="1:20" ht="31.2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E498/D498*100</f>
        <v>0.90696409140369971</v>
      </c>
      <c r="G498" t="s">
        <v>14</v>
      </c>
      <c r="H498">
        <v>54</v>
      </c>
      <c r="I498" s="6">
        <f>E498/H498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>(((L498/60)/60)/24)+DATE(1970,1,1)</f>
        <v>42876.208333333328</v>
      </c>
      <c r="O498" s="10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2051</v>
      </c>
    </row>
    <row r="499" spans="1:20" ht="31.2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E499/D499*100</f>
        <v>34.173469387755098</v>
      </c>
      <c r="G499" t="s">
        <v>14</v>
      </c>
      <c r="H499">
        <v>120</v>
      </c>
      <c r="I499" s="6">
        <f>E499/H499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>(((L499/60)/60)/24)+DATE(1970,1,1)</f>
        <v>42724.25</v>
      </c>
      <c r="O499" s="10">
        <f>(((M499/60)/60)/24)+DATE(1970,1,1)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2049</v>
      </c>
    </row>
    <row r="500" spans="1:20" ht="31.2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E500/D500*100</f>
        <v>23.948810754912099</v>
      </c>
      <c r="G500" t="s">
        <v>14</v>
      </c>
      <c r="H500">
        <v>579</v>
      </c>
      <c r="I500" s="6">
        <f>E500/H500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>(((L500/60)/60)/24)+DATE(1970,1,1)</f>
        <v>42005.25</v>
      </c>
      <c r="O500" s="10">
        <f>(((M500/60)/60)/24)+DATE(1970,1,1)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2043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E501/D501*100</f>
        <v>48.072649572649574</v>
      </c>
      <c r="G501" t="s">
        <v>14</v>
      </c>
      <c r="H501">
        <v>2072</v>
      </c>
      <c r="I501" s="6">
        <f>E501/H501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>(((L501/60)/60)/24)+DATE(1970,1,1)</f>
        <v>42444.208333333328</v>
      </c>
      <c r="O501" s="10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2045</v>
      </c>
    </row>
    <row r="502" spans="1:20" ht="31.2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E502/D502*100</f>
        <v>0</v>
      </c>
      <c r="G502" t="s">
        <v>14</v>
      </c>
      <c r="H502">
        <v>0</v>
      </c>
      <c r="I502" s="6" t="e">
        <f>E502/H502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>(((L502/60)/60)/24)+DATE(1970,1,1)</f>
        <v>41395.208333333336</v>
      </c>
      <c r="O502" s="10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2044</v>
      </c>
    </row>
    <row r="503" spans="1:20" ht="31.2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E503/D503*100</f>
        <v>70.145182291666657</v>
      </c>
      <c r="G503" t="s">
        <v>14</v>
      </c>
      <c r="H503">
        <v>1796</v>
      </c>
      <c r="I503" s="6">
        <f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>(((L503/60)/60)/24)+DATE(1970,1,1)</f>
        <v>41345.208333333336</v>
      </c>
      <c r="O503" s="10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2045</v>
      </c>
    </row>
    <row r="504" spans="1:20" ht="31.2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E504/D504*100</f>
        <v>529.92307692307691</v>
      </c>
      <c r="G504" t="s">
        <v>20</v>
      </c>
      <c r="H504">
        <v>186</v>
      </c>
      <c r="I504" s="6">
        <f>E504/H504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>(((L504/60)/60)/24)+DATE(1970,1,1)</f>
        <v>41117.208333333336</v>
      </c>
      <c r="O504" s="10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">
        <v>2052</v>
      </c>
      <c r="T504" t="s">
        <v>2053</v>
      </c>
    </row>
    <row r="505" spans="1:20" ht="46.8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E505/D505*100</f>
        <v>180.32549019607845</v>
      </c>
      <c r="G505" t="s">
        <v>20</v>
      </c>
      <c r="H505">
        <v>460</v>
      </c>
      <c r="I505" s="6">
        <f>E505/H505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>(((L505/60)/60)/24)+DATE(1970,1,1)</f>
        <v>42186.208333333328</v>
      </c>
      <c r="O505" s="10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2047</v>
      </c>
    </row>
    <row r="506" spans="1:20" ht="31.2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E506/D506*100</f>
        <v>92.320000000000007</v>
      </c>
      <c r="G506" t="s">
        <v>14</v>
      </c>
      <c r="H506">
        <v>62</v>
      </c>
      <c r="I506" s="6">
        <f>E506/H506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>(((L506/60)/60)/24)+DATE(1970,1,1)</f>
        <v>42142.208333333328</v>
      </c>
      <c r="O506" s="10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">
        <v>2036</v>
      </c>
      <c r="T506" t="s">
        <v>2042</v>
      </c>
    </row>
    <row r="507" spans="1:20" ht="31.2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E507/D507*100</f>
        <v>13.901001112347053</v>
      </c>
      <c r="G507" t="s">
        <v>14</v>
      </c>
      <c r="H507">
        <v>347</v>
      </c>
      <c r="I507" s="6">
        <f>E507/H507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>(((L507/60)/60)/24)+DATE(1970,1,1)</f>
        <v>41341.25</v>
      </c>
      <c r="O507" s="10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2040</v>
      </c>
      <c r="T507" t="s">
        <v>2058</v>
      </c>
    </row>
    <row r="508" spans="1:20" ht="31.2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E508/D508*100</f>
        <v>927.07777777777767</v>
      </c>
      <c r="G508" t="s">
        <v>20</v>
      </c>
      <c r="H508">
        <v>2528</v>
      </c>
      <c r="I508" s="6">
        <f>E508/H508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>(((L508/60)/60)/24)+DATE(1970,1,1)</f>
        <v>43062.25</v>
      </c>
      <c r="O508" s="10">
        <f>(((M508/60)/60)/24)+DATE(1970,1,1)</f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2044</v>
      </c>
    </row>
    <row r="509" spans="1:20" ht="46.8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E509/D509*100</f>
        <v>39.857142857142861</v>
      </c>
      <c r="G509" t="s">
        <v>14</v>
      </c>
      <c r="H509">
        <v>19</v>
      </c>
      <c r="I509" s="6">
        <f>E509/H509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>(((L509/60)/60)/24)+DATE(1970,1,1)</f>
        <v>41373.208333333336</v>
      </c>
      <c r="O509" s="10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2043</v>
      </c>
    </row>
    <row r="510" spans="1:20" ht="31.2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E510/D510*100</f>
        <v>112.22929936305732</v>
      </c>
      <c r="G510" t="s">
        <v>20</v>
      </c>
      <c r="H510">
        <v>3657</v>
      </c>
      <c r="I510" s="6">
        <f>E510/H510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>(((L510/60)/60)/24)+DATE(1970,1,1)</f>
        <v>43310.208333333328</v>
      </c>
      <c r="O510" s="10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2044</v>
      </c>
    </row>
    <row r="511" spans="1:20" ht="31.2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E511/D511*100</f>
        <v>70.925816023738875</v>
      </c>
      <c r="G511" t="s">
        <v>14</v>
      </c>
      <c r="H511">
        <v>1258</v>
      </c>
      <c r="I511" s="6">
        <f>E511/H511</f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>(((L511/60)/60)/24)+DATE(1970,1,1)</f>
        <v>41034.208333333336</v>
      </c>
      <c r="O511" s="10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2044</v>
      </c>
    </row>
    <row r="512" spans="1:20" ht="31.2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E512/D512*100</f>
        <v>119.08974358974358</v>
      </c>
      <c r="G512" t="s">
        <v>20</v>
      </c>
      <c r="H512">
        <v>131</v>
      </c>
      <c r="I512" s="6">
        <f>E512/H512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>(((L512/60)/60)/24)+DATE(1970,1,1)</f>
        <v>43251.208333333328</v>
      </c>
      <c r="O512" s="10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2047</v>
      </c>
    </row>
    <row r="513" spans="1:20" ht="31.2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E513/D513*100</f>
        <v>24.017591339648174</v>
      </c>
      <c r="G513" t="s">
        <v>14</v>
      </c>
      <c r="H513">
        <v>362</v>
      </c>
      <c r="I513" s="6">
        <f>E513/H513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>(((L513/60)/60)/24)+DATE(1970,1,1)</f>
        <v>43671.208333333328</v>
      </c>
      <c r="O513" s="10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2044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E514/D514*100</f>
        <v>139.31868131868131</v>
      </c>
      <c r="G514" t="s">
        <v>20</v>
      </c>
      <c r="H514">
        <v>239</v>
      </c>
      <c r="I514" s="6">
        <f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>(((L514/60)/60)/24)+DATE(1970,1,1)</f>
        <v>41825.208333333336</v>
      </c>
      <c r="O514" s="10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2052</v>
      </c>
      <c r="T514" t="s">
        <v>2053</v>
      </c>
    </row>
    <row r="515" spans="1:20" ht="31.2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E515/D515*100</f>
        <v>39.277108433734945</v>
      </c>
      <c r="G515" t="s">
        <v>74</v>
      </c>
      <c r="H515">
        <v>35</v>
      </c>
      <c r="I515" s="6">
        <f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>(((L515/60)/60)/24)+DATE(1970,1,1)</f>
        <v>40430.208333333336</v>
      </c>
      <c r="O515" s="10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2062</v>
      </c>
    </row>
    <row r="516" spans="1:20" ht="31.2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E516/D516*100</f>
        <v>22.439077144917089</v>
      </c>
      <c r="G516" t="s">
        <v>74</v>
      </c>
      <c r="H516">
        <v>528</v>
      </c>
      <c r="I516" s="6">
        <f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>(((L516/60)/60)/24)+DATE(1970,1,1)</f>
        <v>41614.25</v>
      </c>
      <c r="O516" s="10">
        <f>(((M516/60)/60)/24)+DATE(1970,1,1)</f>
        <v>41619.25</v>
      </c>
      <c r="P516" t="b">
        <v>0</v>
      </c>
      <c r="Q516" t="b">
        <v>1</v>
      </c>
      <c r="R516" t="s">
        <v>23</v>
      </c>
      <c r="S516" t="s">
        <v>2036</v>
      </c>
      <c r="T516" t="s">
        <v>2042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E517/D517*100</f>
        <v>55.779069767441861</v>
      </c>
      <c r="G517" t="s">
        <v>14</v>
      </c>
      <c r="H517">
        <v>133</v>
      </c>
      <c r="I517" s="6">
        <f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>(((L517/60)/60)/24)+DATE(1970,1,1)</f>
        <v>40900.25</v>
      </c>
      <c r="O517" s="10">
        <f>(((M517/60)/60)/24)+DATE(1970,1,1)</f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2044</v>
      </c>
    </row>
    <row r="518" spans="1:20" ht="31.2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E518/D518*100</f>
        <v>42.523125996810208</v>
      </c>
      <c r="G518" t="s">
        <v>14</v>
      </c>
      <c r="H518">
        <v>846</v>
      </c>
      <c r="I518" s="6">
        <f>E518/H518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>(((L518/60)/60)/24)+DATE(1970,1,1)</f>
        <v>40396.208333333336</v>
      </c>
      <c r="O518" s="10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">
        <v>2040</v>
      </c>
      <c r="T518" t="s">
        <v>2050</v>
      </c>
    </row>
    <row r="519" spans="1:20" ht="31.2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E519/D519*100</f>
        <v>112.00000000000001</v>
      </c>
      <c r="G519" t="s">
        <v>20</v>
      </c>
      <c r="H519">
        <v>78</v>
      </c>
      <c r="I519" s="6">
        <f>E519/H519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>(((L519/60)/60)/24)+DATE(1970,1,1)</f>
        <v>42860.208333333328</v>
      </c>
      <c r="O519" s="10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">
        <v>2035</v>
      </c>
      <c r="T519" t="s">
        <v>2041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E520/D520*100</f>
        <v>7.0681818181818183</v>
      </c>
      <c r="G520" t="s">
        <v>14</v>
      </c>
      <c r="H520">
        <v>10</v>
      </c>
      <c r="I520" s="6">
        <f>E520/H520</f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>(((L520/60)/60)/24)+DATE(1970,1,1)</f>
        <v>43154.25</v>
      </c>
      <c r="O520" s="10">
        <f>(((M520/60)/60)/24)+DATE(1970,1,1)</f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2051</v>
      </c>
    </row>
    <row r="521" spans="1:20" ht="31.2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E521/D521*100</f>
        <v>101.74563871693867</v>
      </c>
      <c r="G521" t="s">
        <v>20</v>
      </c>
      <c r="H521">
        <v>1773</v>
      </c>
      <c r="I521" s="6">
        <f>E521/H521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>(((L521/60)/60)/24)+DATE(1970,1,1)</f>
        <v>42012.25</v>
      </c>
      <c r="O521" s="10">
        <f>(((M521/60)/60)/24)+DATE(1970,1,1)</f>
        <v>42026.25</v>
      </c>
      <c r="P521" t="b">
        <v>0</v>
      </c>
      <c r="Q521" t="b">
        <v>1</v>
      </c>
      <c r="R521" t="s">
        <v>23</v>
      </c>
      <c r="S521" t="s">
        <v>2036</v>
      </c>
      <c r="T521" t="s">
        <v>2042</v>
      </c>
    </row>
    <row r="522" spans="1:20" ht="31.2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E522/D522*100</f>
        <v>425.75</v>
      </c>
      <c r="G522" t="s">
        <v>20</v>
      </c>
      <c r="H522">
        <v>32</v>
      </c>
      <c r="I522" s="6">
        <f>E522/H522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>(((L522/60)/60)/24)+DATE(1970,1,1)</f>
        <v>43574.208333333328</v>
      </c>
      <c r="O522" s="10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2044</v>
      </c>
    </row>
    <row r="523" spans="1:20" ht="31.2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E523/D523*100</f>
        <v>145.53947368421052</v>
      </c>
      <c r="G523" t="s">
        <v>20</v>
      </c>
      <c r="H523">
        <v>369</v>
      </c>
      <c r="I523" s="6">
        <f>E523/H523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>(((L523/60)/60)/24)+DATE(1970,1,1)</f>
        <v>42605.208333333328</v>
      </c>
      <c r="O523" s="10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2047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E524/D524*100</f>
        <v>32.453465346534657</v>
      </c>
      <c r="G524" t="s">
        <v>14</v>
      </c>
      <c r="H524">
        <v>191</v>
      </c>
      <c r="I524" s="6">
        <f>E524/H524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>(((L524/60)/60)/24)+DATE(1970,1,1)</f>
        <v>41093.208333333336</v>
      </c>
      <c r="O524" s="10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2054</v>
      </c>
    </row>
    <row r="525" spans="1:20" ht="31.2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E525/D525*100</f>
        <v>700.33333333333326</v>
      </c>
      <c r="G525" t="s">
        <v>20</v>
      </c>
      <c r="H525">
        <v>89</v>
      </c>
      <c r="I525" s="6">
        <f>E525/H525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>(((L525/60)/60)/24)+DATE(1970,1,1)</f>
        <v>40241.25</v>
      </c>
      <c r="O525" s="10">
        <f>(((M525/60)/60)/24)+DATE(1970,1,1)</f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2054</v>
      </c>
    </row>
    <row r="526" spans="1:20" ht="31.2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E526/D526*100</f>
        <v>83.904860392967933</v>
      </c>
      <c r="G526" t="s">
        <v>14</v>
      </c>
      <c r="H526">
        <v>1979</v>
      </c>
      <c r="I526" s="6">
        <f>E526/H526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>(((L526/60)/60)/24)+DATE(1970,1,1)</f>
        <v>40294.208333333336</v>
      </c>
      <c r="O526" s="10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2044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E527/D527*100</f>
        <v>84.19047619047619</v>
      </c>
      <c r="G527" t="s">
        <v>14</v>
      </c>
      <c r="H527">
        <v>63</v>
      </c>
      <c r="I527" s="6">
        <f>E527/H527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>(((L527/60)/60)/24)+DATE(1970,1,1)</f>
        <v>40505.25</v>
      </c>
      <c r="O527" s="10">
        <f>(((M527/60)/60)/24)+DATE(1970,1,1)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2049</v>
      </c>
    </row>
    <row r="528" spans="1:20" ht="46.8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E528/D528*100</f>
        <v>155.95180722891567</v>
      </c>
      <c r="G528" t="s">
        <v>20</v>
      </c>
      <c r="H528">
        <v>147</v>
      </c>
      <c r="I528" s="6">
        <f>E528/H528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>(((L528/60)/60)/24)+DATE(1970,1,1)</f>
        <v>42364.25</v>
      </c>
      <c r="O528" s="10">
        <f>(((M528/60)/60)/24)+DATE(1970,1,1)</f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2044</v>
      </c>
    </row>
    <row r="529" spans="1:20" ht="31.2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E529/D529*100</f>
        <v>99.619450317124731</v>
      </c>
      <c r="G529" t="s">
        <v>14</v>
      </c>
      <c r="H529">
        <v>6080</v>
      </c>
      <c r="I529" s="6">
        <f>E529/H529</f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>(((L529/60)/60)/24)+DATE(1970,1,1)</f>
        <v>42405.25</v>
      </c>
      <c r="O529" s="10">
        <f>(((M529/60)/60)/24)+DATE(1970,1,1)</f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2051</v>
      </c>
    </row>
    <row r="530" spans="1:20" ht="31.2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E530/D530*100</f>
        <v>80.300000000000011</v>
      </c>
      <c r="G530" t="s">
        <v>14</v>
      </c>
      <c r="H530">
        <v>80</v>
      </c>
      <c r="I530" s="6">
        <f>E530/H530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>(((L530/60)/60)/24)+DATE(1970,1,1)</f>
        <v>41601.25</v>
      </c>
      <c r="O530" s="10">
        <f>(((M530/60)/60)/24)+DATE(1970,1,1)</f>
        <v>41646.25</v>
      </c>
      <c r="P530" t="b">
        <v>0</v>
      </c>
      <c r="Q530" t="b">
        <v>0</v>
      </c>
      <c r="R530" t="s">
        <v>60</v>
      </c>
      <c r="S530" t="s">
        <v>2036</v>
      </c>
      <c r="T530" t="s">
        <v>2048</v>
      </c>
    </row>
    <row r="531" spans="1:20" ht="31.2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E531/D531*100</f>
        <v>11.254901960784313</v>
      </c>
      <c r="G531" t="s">
        <v>14</v>
      </c>
      <c r="H531">
        <v>9</v>
      </c>
      <c r="I531" s="6">
        <f>E531/H531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>(((L531/60)/60)/24)+DATE(1970,1,1)</f>
        <v>41769.208333333336</v>
      </c>
      <c r="O531" s="10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">
        <v>2052</v>
      </c>
      <c r="T531" t="s">
        <v>2053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E532/D532*100</f>
        <v>91.740952380952379</v>
      </c>
      <c r="G532" t="s">
        <v>14</v>
      </c>
      <c r="H532">
        <v>1784</v>
      </c>
      <c r="I532" s="6">
        <f>E532/H532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>(((L532/60)/60)/24)+DATE(1970,1,1)</f>
        <v>40421.208333333336</v>
      </c>
      <c r="O532" s="10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2040</v>
      </c>
      <c r="T532" t="s">
        <v>2055</v>
      </c>
    </row>
    <row r="533" spans="1:20" ht="46.8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E533/D533*100</f>
        <v>95.521156936261391</v>
      </c>
      <c r="G533" t="s">
        <v>47</v>
      </c>
      <c r="H533">
        <v>3640</v>
      </c>
      <c r="I533" s="6">
        <f>E533/H533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>(((L533/60)/60)/24)+DATE(1970,1,1)</f>
        <v>41589.25</v>
      </c>
      <c r="O533" s="10">
        <f>(((M533/60)/60)/24)+DATE(1970,1,1)</f>
        <v>41645.25</v>
      </c>
      <c r="P533" t="b">
        <v>0</v>
      </c>
      <c r="Q533" t="b">
        <v>0</v>
      </c>
      <c r="R533" t="s">
        <v>89</v>
      </c>
      <c r="S533" t="s">
        <v>2052</v>
      </c>
      <c r="T533" t="s">
        <v>2053</v>
      </c>
    </row>
    <row r="534" spans="1:20" ht="31.2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E534/D534*100</f>
        <v>502.87499999999994</v>
      </c>
      <c r="G534" t="s">
        <v>20</v>
      </c>
      <c r="H534">
        <v>126</v>
      </c>
      <c r="I534" s="6">
        <f>E534/H534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>(((L534/60)/60)/24)+DATE(1970,1,1)</f>
        <v>43125.25</v>
      </c>
      <c r="O534" s="10">
        <f>(((M534/60)/60)/24)+DATE(1970,1,1)</f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2044</v>
      </c>
    </row>
    <row r="535" spans="1:20" ht="31.2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E535/D535*100</f>
        <v>159.24394463667818</v>
      </c>
      <c r="G535" t="s">
        <v>20</v>
      </c>
      <c r="H535">
        <v>2218</v>
      </c>
      <c r="I535" s="6">
        <f>E535/H535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>(((L535/60)/60)/24)+DATE(1970,1,1)</f>
        <v>41479.208333333336</v>
      </c>
      <c r="O535" s="10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">
        <v>2036</v>
      </c>
      <c r="T535" t="s">
        <v>2048</v>
      </c>
    </row>
    <row r="536" spans="1:20" ht="31.2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E536/D536*100</f>
        <v>15.022446689113355</v>
      </c>
      <c r="G536" t="s">
        <v>14</v>
      </c>
      <c r="H536">
        <v>243</v>
      </c>
      <c r="I536" s="6">
        <f>E536/H536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>(((L536/60)/60)/24)+DATE(1970,1,1)</f>
        <v>43329.208333333328</v>
      </c>
      <c r="O536" s="10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2047</v>
      </c>
    </row>
    <row r="537" spans="1:20" ht="31.2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E537/D537*100</f>
        <v>482.03846153846149</v>
      </c>
      <c r="G537" t="s">
        <v>20</v>
      </c>
      <c r="H537">
        <v>202</v>
      </c>
      <c r="I537" s="6">
        <f>E537/H537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>(((L537/60)/60)/24)+DATE(1970,1,1)</f>
        <v>43259.208333333328</v>
      </c>
      <c r="O537" s="10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2044</v>
      </c>
    </row>
    <row r="538" spans="1:20" ht="31.2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E538/D538*100</f>
        <v>149.96938775510205</v>
      </c>
      <c r="G538" t="s">
        <v>20</v>
      </c>
      <c r="H538">
        <v>140</v>
      </c>
      <c r="I538" s="6">
        <f>E538/H538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>(((L538/60)/60)/24)+DATE(1970,1,1)</f>
        <v>40414.208333333336</v>
      </c>
      <c r="O538" s="10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2040</v>
      </c>
      <c r="T538" t="s">
        <v>2055</v>
      </c>
    </row>
    <row r="539" spans="1:20" ht="31.2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E539/D539*100</f>
        <v>117.22156398104266</v>
      </c>
      <c r="G539" t="s">
        <v>20</v>
      </c>
      <c r="H539">
        <v>1052</v>
      </c>
      <c r="I539" s="6">
        <f>E539/H539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>(((L539/60)/60)/24)+DATE(1970,1,1)</f>
        <v>43342.208333333328</v>
      </c>
      <c r="O539" s="10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2045</v>
      </c>
    </row>
    <row r="540" spans="1:20" ht="31.2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E540/D540*100</f>
        <v>37.695968274950431</v>
      </c>
      <c r="G540" t="s">
        <v>14</v>
      </c>
      <c r="H540">
        <v>1296</v>
      </c>
      <c r="I540" s="6">
        <f>E540/H540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>(((L540/60)/60)/24)+DATE(1970,1,1)</f>
        <v>41539.208333333336</v>
      </c>
      <c r="O540" s="10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2052</v>
      </c>
      <c r="T540" t="s">
        <v>2063</v>
      </c>
    </row>
    <row r="541" spans="1:20" ht="31.2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E541/D541*100</f>
        <v>72.653061224489804</v>
      </c>
      <c r="G541" t="s">
        <v>14</v>
      </c>
      <c r="H541">
        <v>77</v>
      </c>
      <c r="I541" s="6">
        <f>E541/H541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>(((L541/60)/60)/24)+DATE(1970,1,1)</f>
        <v>43647.208333333328</v>
      </c>
      <c r="O541" s="10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">
        <v>2035</v>
      </c>
      <c r="T541" t="s">
        <v>2041</v>
      </c>
    </row>
    <row r="542" spans="1:20" ht="31.2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E542/D542*100</f>
        <v>265.98113207547169</v>
      </c>
      <c r="G542" t="s">
        <v>20</v>
      </c>
      <c r="H542">
        <v>247</v>
      </c>
      <c r="I542" s="6">
        <f>E542/H542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>(((L542/60)/60)/24)+DATE(1970,1,1)</f>
        <v>43225.208333333328</v>
      </c>
      <c r="O542" s="10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2056</v>
      </c>
      <c r="T542" t="s">
        <v>2057</v>
      </c>
    </row>
    <row r="543" spans="1:20" ht="31.2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E543/D543*100</f>
        <v>24.205617977528089</v>
      </c>
      <c r="G543" t="s">
        <v>14</v>
      </c>
      <c r="H543">
        <v>395</v>
      </c>
      <c r="I543" s="6">
        <f>E543/H543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>(((L543/60)/60)/24)+DATE(1970,1,1)</f>
        <v>42165.208333333328</v>
      </c>
      <c r="O543" s="10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2052</v>
      </c>
      <c r="T543" t="s">
        <v>2063</v>
      </c>
    </row>
    <row r="544" spans="1:20" ht="31.2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E544/D544*100</f>
        <v>2.5064935064935066</v>
      </c>
      <c r="G544" t="s">
        <v>14</v>
      </c>
      <c r="H544">
        <v>49</v>
      </c>
      <c r="I544" s="6">
        <f>E544/H544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>(((L544/60)/60)/24)+DATE(1970,1,1)</f>
        <v>42391.25</v>
      </c>
      <c r="O544" s="10">
        <f>(((M544/60)/60)/24)+DATE(1970,1,1)</f>
        <v>42421.25</v>
      </c>
      <c r="P544" t="b">
        <v>0</v>
      </c>
      <c r="Q544" t="b">
        <v>0</v>
      </c>
      <c r="R544" t="s">
        <v>60</v>
      </c>
      <c r="S544" t="s">
        <v>2036</v>
      </c>
      <c r="T544" t="s">
        <v>2048</v>
      </c>
    </row>
    <row r="545" spans="1:20" ht="31.2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E545/D545*100</f>
        <v>16.329799764428738</v>
      </c>
      <c r="G545" t="s">
        <v>14</v>
      </c>
      <c r="H545">
        <v>180</v>
      </c>
      <c r="I545" s="6">
        <f>E545/H545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>(((L545/60)/60)/24)+DATE(1970,1,1)</f>
        <v>41528.208333333336</v>
      </c>
      <c r="O545" s="10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">
        <v>2052</v>
      </c>
      <c r="T545" t="s">
        <v>2053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E546/D546*100</f>
        <v>276.5</v>
      </c>
      <c r="G546" t="s">
        <v>20</v>
      </c>
      <c r="H546">
        <v>84</v>
      </c>
      <c r="I546" s="6">
        <f>E546/H546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>(((L546/60)/60)/24)+DATE(1970,1,1)</f>
        <v>42377.25</v>
      </c>
      <c r="O546" s="10">
        <f>(((M546/60)/60)/24)+DATE(1970,1,1)</f>
        <v>42390.25</v>
      </c>
      <c r="P546" t="b">
        <v>0</v>
      </c>
      <c r="Q546" t="b">
        <v>0</v>
      </c>
      <c r="R546" t="s">
        <v>23</v>
      </c>
      <c r="S546" t="s">
        <v>2036</v>
      </c>
      <c r="T546" t="s">
        <v>2042</v>
      </c>
    </row>
    <row r="547" spans="1:20" ht="31.2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E547/D547*100</f>
        <v>88.803571428571431</v>
      </c>
      <c r="G547" t="s">
        <v>14</v>
      </c>
      <c r="H547">
        <v>2690</v>
      </c>
      <c r="I547" s="6">
        <f>E547/H547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>(((L547/60)/60)/24)+DATE(1970,1,1)</f>
        <v>43824.25</v>
      </c>
      <c r="O547" s="10">
        <f>(((M547/60)/60)/24)+DATE(1970,1,1)</f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2044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E548/D548*100</f>
        <v>163.57142857142856</v>
      </c>
      <c r="G548" t="s">
        <v>20</v>
      </c>
      <c r="H548">
        <v>88</v>
      </c>
      <c r="I548" s="6">
        <f>E548/H548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>(((L548/60)/60)/24)+DATE(1970,1,1)</f>
        <v>43360.208333333328</v>
      </c>
      <c r="O548" s="10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2044</v>
      </c>
    </row>
    <row r="549" spans="1:20" ht="31.2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E549/D549*100</f>
        <v>969</v>
      </c>
      <c r="G549" t="s">
        <v>20</v>
      </c>
      <c r="H549">
        <v>156</v>
      </c>
      <c r="I549" s="6">
        <f>E549/H549</f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>(((L549/60)/60)/24)+DATE(1970,1,1)</f>
        <v>42029.25</v>
      </c>
      <c r="O549" s="10">
        <f>(((M549/60)/60)/24)+DATE(1970,1,1)</f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2047</v>
      </c>
    </row>
    <row r="550" spans="1:20" ht="31.2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E550/D550*100</f>
        <v>270.91376701966715</v>
      </c>
      <c r="G550" t="s">
        <v>20</v>
      </c>
      <c r="H550">
        <v>2985</v>
      </c>
      <c r="I550" s="6">
        <f>E550/H550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>(((L550/60)/60)/24)+DATE(1970,1,1)</f>
        <v>42461.208333333328</v>
      </c>
      <c r="O550" s="10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2044</v>
      </c>
    </row>
    <row r="551" spans="1:20" ht="46.8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E551/D551*100</f>
        <v>284.21355932203392</v>
      </c>
      <c r="G551" t="s">
        <v>20</v>
      </c>
      <c r="H551">
        <v>762</v>
      </c>
      <c r="I551" s="6">
        <f>E551/H551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>(((L551/60)/60)/24)+DATE(1970,1,1)</f>
        <v>41422.208333333336</v>
      </c>
      <c r="O551" s="10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2049</v>
      </c>
    </row>
    <row r="552" spans="1:20" ht="46.8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E552/D552*100</f>
        <v>4</v>
      </c>
      <c r="G552" t="s">
        <v>74</v>
      </c>
      <c r="H552">
        <v>1</v>
      </c>
      <c r="I552" s="6">
        <f>E552/H552</f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>(((L552/60)/60)/24)+DATE(1970,1,1)</f>
        <v>40968.25</v>
      </c>
      <c r="O552" s="10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">
        <v>2036</v>
      </c>
      <c r="T552" t="s">
        <v>2048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E553/D553*100</f>
        <v>58.6329816768462</v>
      </c>
      <c r="G553" t="s">
        <v>14</v>
      </c>
      <c r="H553">
        <v>2779</v>
      </c>
      <c r="I553" s="6">
        <f>E553/H553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>(((L553/60)/60)/24)+DATE(1970,1,1)</f>
        <v>41993.25</v>
      </c>
      <c r="O553" s="10">
        <f>(((M553/60)/60)/24)+DATE(1970,1,1)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2043</v>
      </c>
    </row>
    <row r="554" spans="1:20" ht="31.2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E554/D554*100</f>
        <v>98.51111111111112</v>
      </c>
      <c r="G554" t="s">
        <v>14</v>
      </c>
      <c r="H554">
        <v>92</v>
      </c>
      <c r="I554" s="6">
        <f>E554/H554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>(((L554/60)/60)/24)+DATE(1970,1,1)</f>
        <v>42700.25</v>
      </c>
      <c r="O554" s="10">
        <f>(((M554/60)/60)/24)+DATE(1970,1,1)</f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2044</v>
      </c>
    </row>
    <row r="555" spans="1:20" ht="46.8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E555/D555*100</f>
        <v>43.975381008206334</v>
      </c>
      <c r="G555" t="s">
        <v>14</v>
      </c>
      <c r="H555">
        <v>1028</v>
      </c>
      <c r="I555" s="6">
        <f>E555/H555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>(((L555/60)/60)/24)+DATE(1970,1,1)</f>
        <v>40545.25</v>
      </c>
      <c r="O555" s="10">
        <f>(((M555/60)/60)/24)+DATE(1970,1,1)</f>
        <v>40546.25</v>
      </c>
      <c r="P555" t="b">
        <v>0</v>
      </c>
      <c r="Q555" t="b">
        <v>0</v>
      </c>
      <c r="R555" t="s">
        <v>23</v>
      </c>
      <c r="S555" t="s">
        <v>2036</v>
      </c>
      <c r="T555" t="s">
        <v>2042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E556/D556*100</f>
        <v>151.66315789473683</v>
      </c>
      <c r="G556" t="s">
        <v>20</v>
      </c>
      <c r="H556">
        <v>554</v>
      </c>
      <c r="I556" s="6">
        <f>E556/H556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>(((L556/60)/60)/24)+DATE(1970,1,1)</f>
        <v>42723.25</v>
      </c>
      <c r="O556" s="10">
        <f>(((M556/60)/60)/24)+DATE(1970,1,1)</f>
        <v>42729.25</v>
      </c>
      <c r="P556" t="b">
        <v>0</v>
      </c>
      <c r="Q556" t="b">
        <v>0</v>
      </c>
      <c r="R556" t="s">
        <v>60</v>
      </c>
      <c r="S556" t="s">
        <v>2036</v>
      </c>
      <c r="T556" t="s">
        <v>2048</v>
      </c>
    </row>
    <row r="557" spans="1:20" ht="31.2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E557/D557*100</f>
        <v>223.63492063492063</v>
      </c>
      <c r="G557" t="s">
        <v>20</v>
      </c>
      <c r="H557">
        <v>135</v>
      </c>
      <c r="I557" s="6">
        <f>E557/H557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>(((L557/60)/60)/24)+DATE(1970,1,1)</f>
        <v>41731.208333333336</v>
      </c>
      <c r="O557" s="10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">
        <v>2036</v>
      </c>
      <c r="T557" t="s">
        <v>2042</v>
      </c>
    </row>
    <row r="558" spans="1:20" ht="31.2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E558/D558*100</f>
        <v>239.75</v>
      </c>
      <c r="G558" t="s">
        <v>20</v>
      </c>
      <c r="H558">
        <v>122</v>
      </c>
      <c r="I558" s="6">
        <f>E558/H558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>(((L558/60)/60)/24)+DATE(1970,1,1)</f>
        <v>40792.208333333336</v>
      </c>
      <c r="O558" s="10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2040</v>
      </c>
      <c r="T558" t="s">
        <v>2061</v>
      </c>
    </row>
    <row r="559" spans="1:20" ht="31.2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E559/D559*100</f>
        <v>199.33333333333334</v>
      </c>
      <c r="G559" t="s">
        <v>20</v>
      </c>
      <c r="H559">
        <v>221</v>
      </c>
      <c r="I559" s="6">
        <f>E559/H559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>(((L559/60)/60)/24)+DATE(1970,1,1)</f>
        <v>42279.208333333328</v>
      </c>
      <c r="O559" s="10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2065</v>
      </c>
    </row>
    <row r="560" spans="1:20" ht="31.2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E560/D560*100</f>
        <v>137.34482758620689</v>
      </c>
      <c r="G560" t="s">
        <v>20</v>
      </c>
      <c r="H560">
        <v>126</v>
      </c>
      <c r="I560" s="6">
        <f>E560/H560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>(((L560/60)/60)/24)+DATE(1970,1,1)</f>
        <v>42424.25</v>
      </c>
      <c r="O560" s="10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2044</v>
      </c>
    </row>
    <row r="561" spans="1:20" ht="31.2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E561/D561*100</f>
        <v>100.9696106362773</v>
      </c>
      <c r="G561" t="s">
        <v>20</v>
      </c>
      <c r="H561">
        <v>1022</v>
      </c>
      <c r="I561" s="6">
        <f>E561/H561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>(((L561/60)/60)/24)+DATE(1970,1,1)</f>
        <v>42584.208333333328</v>
      </c>
      <c r="O561" s="10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2044</v>
      </c>
    </row>
    <row r="562" spans="1:20" ht="31.2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E562/D562*100</f>
        <v>794.16</v>
      </c>
      <c r="G562" t="s">
        <v>20</v>
      </c>
      <c r="H562">
        <v>3177</v>
      </c>
      <c r="I562" s="6">
        <f>E562/H562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>(((L562/60)/60)/24)+DATE(1970,1,1)</f>
        <v>40865.25</v>
      </c>
      <c r="O562" s="10">
        <f>(((M562/60)/60)/24)+DATE(1970,1,1)</f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2051</v>
      </c>
    </row>
    <row r="563" spans="1:20" ht="31.2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E563/D563*100</f>
        <v>369.7</v>
      </c>
      <c r="G563" t="s">
        <v>20</v>
      </c>
      <c r="H563">
        <v>198</v>
      </c>
      <c r="I563" s="6">
        <f>E563/H563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>(((L563/60)/60)/24)+DATE(1970,1,1)</f>
        <v>40833.208333333336</v>
      </c>
      <c r="O563" s="10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2044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E564/D564*100</f>
        <v>12.818181818181817</v>
      </c>
      <c r="G564" t="s">
        <v>14</v>
      </c>
      <c r="H564">
        <v>26</v>
      </c>
      <c r="I564" s="6">
        <f>E564/H564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>(((L564/60)/60)/24)+DATE(1970,1,1)</f>
        <v>43536.208333333328</v>
      </c>
      <c r="O564" s="10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">
        <v>2036</v>
      </c>
      <c r="T564" t="s">
        <v>2042</v>
      </c>
    </row>
    <row r="565" spans="1:20" ht="31.2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E565/D565*100</f>
        <v>138.02702702702703</v>
      </c>
      <c r="G565" t="s">
        <v>20</v>
      </c>
      <c r="H565">
        <v>85</v>
      </c>
      <c r="I565" s="6">
        <f>E565/H565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>(((L565/60)/60)/24)+DATE(1970,1,1)</f>
        <v>43417.25</v>
      </c>
      <c r="O565" s="10">
        <f>(((M565/60)/60)/24)+DATE(1970,1,1)</f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2045</v>
      </c>
    </row>
    <row r="566" spans="1:20" ht="31.2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E566/D566*100</f>
        <v>83.813278008298752</v>
      </c>
      <c r="G566" t="s">
        <v>14</v>
      </c>
      <c r="H566">
        <v>1790</v>
      </c>
      <c r="I566" s="6">
        <f>E566/H566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>(((L566/60)/60)/24)+DATE(1970,1,1)</f>
        <v>42078.208333333328</v>
      </c>
      <c r="O566" s="10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2044</v>
      </c>
    </row>
    <row r="567" spans="1:20" ht="31.2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E567/D567*100</f>
        <v>204.60063224446787</v>
      </c>
      <c r="G567" t="s">
        <v>20</v>
      </c>
      <c r="H567">
        <v>3596</v>
      </c>
      <c r="I567" s="6">
        <f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>(((L567/60)/60)/24)+DATE(1970,1,1)</f>
        <v>40862.25</v>
      </c>
      <c r="O567" s="10">
        <f>(((M567/60)/60)/24)+DATE(1970,1,1)</f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2044</v>
      </c>
    </row>
    <row r="568" spans="1:20" ht="31.2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E568/D568*100</f>
        <v>44.344086021505376</v>
      </c>
      <c r="G568" t="s">
        <v>14</v>
      </c>
      <c r="H568">
        <v>37</v>
      </c>
      <c r="I568" s="6">
        <f>E568/H568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>(((L568/60)/60)/24)+DATE(1970,1,1)</f>
        <v>42424.25</v>
      </c>
      <c r="O568" s="10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">
        <v>2036</v>
      </c>
      <c r="T568" t="s">
        <v>2046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E569/D569*100</f>
        <v>218.60294117647058</v>
      </c>
      <c r="G569" t="s">
        <v>20</v>
      </c>
      <c r="H569">
        <v>244</v>
      </c>
      <c r="I569" s="6">
        <f>E569/H569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>(((L569/60)/60)/24)+DATE(1970,1,1)</f>
        <v>41830.208333333336</v>
      </c>
      <c r="O569" s="10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">
        <v>2036</v>
      </c>
      <c r="T569" t="s">
        <v>2042</v>
      </c>
    </row>
    <row r="570" spans="1:20" ht="31.2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E570/D570*100</f>
        <v>186.03314917127071</v>
      </c>
      <c r="G570" t="s">
        <v>20</v>
      </c>
      <c r="H570">
        <v>5180</v>
      </c>
      <c r="I570" s="6">
        <f>E570/H570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>(((L570/60)/60)/24)+DATE(1970,1,1)</f>
        <v>40374.208333333336</v>
      </c>
      <c r="O570" s="10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2044</v>
      </c>
    </row>
    <row r="571" spans="1:20" ht="31.2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E571/D571*100</f>
        <v>237.33830845771143</v>
      </c>
      <c r="G571" t="s">
        <v>20</v>
      </c>
      <c r="H571">
        <v>589</v>
      </c>
      <c r="I571" s="6">
        <f>E571/H571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>(((L571/60)/60)/24)+DATE(1970,1,1)</f>
        <v>40554.25</v>
      </c>
      <c r="O571" s="10">
        <f>(((M571/60)/60)/24)+DATE(1970,1,1)</f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2051</v>
      </c>
    </row>
    <row r="572" spans="1:20" ht="31.2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E572/D572*100</f>
        <v>305.65384615384613</v>
      </c>
      <c r="G572" t="s">
        <v>20</v>
      </c>
      <c r="H572">
        <v>2725</v>
      </c>
      <c r="I572" s="6">
        <f>E572/H572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>(((L572/60)/60)/24)+DATE(1970,1,1)</f>
        <v>41993.25</v>
      </c>
      <c r="O572" s="10">
        <f>(((M572/60)/60)/24)+DATE(1970,1,1)</f>
        <v>41999.25</v>
      </c>
      <c r="P572" t="b">
        <v>0</v>
      </c>
      <c r="Q572" t="b">
        <v>1</v>
      </c>
      <c r="R572" t="s">
        <v>23</v>
      </c>
      <c r="S572" t="s">
        <v>2036</v>
      </c>
      <c r="T572" t="s">
        <v>2042</v>
      </c>
    </row>
    <row r="573" spans="1:20" ht="31.2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E573/D573*100</f>
        <v>94.142857142857139</v>
      </c>
      <c r="G573" t="s">
        <v>14</v>
      </c>
      <c r="H573">
        <v>35</v>
      </c>
      <c r="I573" s="6">
        <f>E573/H573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>(((L573/60)/60)/24)+DATE(1970,1,1)</f>
        <v>42174.208333333328</v>
      </c>
      <c r="O573" s="10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2054</v>
      </c>
    </row>
    <row r="574" spans="1:20" ht="31.2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E574/D574*100</f>
        <v>54.400000000000006</v>
      </c>
      <c r="G574" t="s">
        <v>74</v>
      </c>
      <c r="H574">
        <v>94</v>
      </c>
      <c r="I574" s="6">
        <f>E574/H574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>(((L574/60)/60)/24)+DATE(1970,1,1)</f>
        <v>42275.208333333328</v>
      </c>
      <c r="O574" s="10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">
        <v>2036</v>
      </c>
      <c r="T574" t="s">
        <v>2042</v>
      </c>
    </row>
    <row r="575" spans="1:20" ht="31.2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E575/D575*100</f>
        <v>111.88059701492537</v>
      </c>
      <c r="G575" t="s">
        <v>20</v>
      </c>
      <c r="H575">
        <v>300</v>
      </c>
      <c r="I575" s="6">
        <f>E575/H575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>(((L575/60)/60)/24)+DATE(1970,1,1)</f>
        <v>41761.208333333336</v>
      </c>
      <c r="O575" s="10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2066</v>
      </c>
      <c r="T575" t="s">
        <v>2067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E576/D576*100</f>
        <v>369.14814814814815</v>
      </c>
      <c r="G576" t="s">
        <v>20</v>
      </c>
      <c r="H576">
        <v>144</v>
      </c>
      <c r="I576" s="6">
        <f>E576/H576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>(((L576/60)/60)/24)+DATE(1970,1,1)</f>
        <v>43806.25</v>
      </c>
      <c r="O576" s="10">
        <f>(((M576/60)/60)/24)+DATE(1970,1,1)</f>
        <v>43816.25</v>
      </c>
      <c r="P576" t="b">
        <v>0</v>
      </c>
      <c r="Q576" t="b">
        <v>1</v>
      </c>
      <c r="R576" t="s">
        <v>17</v>
      </c>
      <c r="S576" t="s">
        <v>2035</v>
      </c>
      <c r="T576" t="s">
        <v>2041</v>
      </c>
    </row>
    <row r="577" spans="1:20" ht="31.2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E577/D577*100</f>
        <v>62.930372148859547</v>
      </c>
      <c r="G577" t="s">
        <v>14</v>
      </c>
      <c r="H577">
        <v>558</v>
      </c>
      <c r="I577" s="6">
        <f>E577/H577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>(((L577/60)/60)/24)+DATE(1970,1,1)</f>
        <v>41779.208333333336</v>
      </c>
      <c r="O577" s="10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2044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E578/D578*100</f>
        <v>64.927835051546396</v>
      </c>
      <c r="G578" t="s">
        <v>14</v>
      </c>
      <c r="H578">
        <v>64</v>
      </c>
      <c r="I578" s="6">
        <f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>(((L578/60)/60)/24)+DATE(1970,1,1)</f>
        <v>43040.208333333328</v>
      </c>
      <c r="O578" s="10">
        <f>(((M578/60)/60)/24)+DATE(1970,1,1)</f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2044</v>
      </c>
    </row>
    <row r="579" spans="1:20" ht="31.2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E579/D579*100</f>
        <v>18.853658536585368</v>
      </c>
      <c r="G579" t="s">
        <v>74</v>
      </c>
      <c r="H579">
        <v>37</v>
      </c>
      <c r="I579" s="6">
        <f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>(((L579/60)/60)/24)+DATE(1970,1,1)</f>
        <v>40613.25</v>
      </c>
      <c r="O579" s="10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2036</v>
      </c>
      <c r="T579" t="s">
        <v>2060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E580/D580*100</f>
        <v>16.754404145077721</v>
      </c>
      <c r="G580" t="s">
        <v>14</v>
      </c>
      <c r="H580">
        <v>245</v>
      </c>
      <c r="I580" s="6">
        <f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>(((L580/60)/60)/24)+DATE(1970,1,1)</f>
        <v>40878.25</v>
      </c>
      <c r="O580" s="10">
        <f>(((M580/60)/60)/24)+DATE(1970,1,1)</f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2065</v>
      </c>
    </row>
    <row r="581" spans="1:20" ht="31.2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E581/D581*100</f>
        <v>101.11290322580646</v>
      </c>
      <c r="G581" t="s">
        <v>20</v>
      </c>
      <c r="H581">
        <v>87</v>
      </c>
      <c r="I581" s="6">
        <f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>(((L581/60)/60)/24)+DATE(1970,1,1)</f>
        <v>40762.208333333336</v>
      </c>
      <c r="O581" s="10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2036</v>
      </c>
      <c r="T581" t="s">
        <v>2060</v>
      </c>
    </row>
    <row r="582" spans="1:20" ht="31.2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E582/D582*100</f>
        <v>341.5022831050228</v>
      </c>
      <c r="G582" t="s">
        <v>20</v>
      </c>
      <c r="H582">
        <v>3116</v>
      </c>
      <c r="I582" s="6">
        <f>E582/H582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>(((L582/60)/60)/24)+DATE(1970,1,1)</f>
        <v>41696.25</v>
      </c>
      <c r="O582" s="10">
        <f>(((M582/60)/60)/24)+DATE(1970,1,1)</f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2044</v>
      </c>
    </row>
    <row r="583" spans="1:20" ht="31.2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E583/D583*100</f>
        <v>64.016666666666666</v>
      </c>
      <c r="G583" t="s">
        <v>14</v>
      </c>
      <c r="H583">
        <v>71</v>
      </c>
      <c r="I583" s="6">
        <f>E583/H583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>(((L583/60)/60)/24)+DATE(1970,1,1)</f>
        <v>40662.208333333336</v>
      </c>
      <c r="O583" s="10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2043</v>
      </c>
    </row>
    <row r="584" spans="1:20" ht="31.2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E584/D584*100</f>
        <v>52.080459770114942</v>
      </c>
      <c r="G584" t="s">
        <v>14</v>
      </c>
      <c r="H584">
        <v>42</v>
      </c>
      <c r="I584" s="6">
        <f>E584/H584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>(((L584/60)/60)/24)+DATE(1970,1,1)</f>
        <v>42165.208333333328</v>
      </c>
      <c r="O584" s="10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">
        <v>2052</v>
      </c>
      <c r="T584" t="s">
        <v>2053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E585/D585*100</f>
        <v>322.40211640211641</v>
      </c>
      <c r="G585" t="s">
        <v>20</v>
      </c>
      <c r="H585">
        <v>909</v>
      </c>
      <c r="I585" s="6">
        <f>E585/H585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>(((L585/60)/60)/24)+DATE(1970,1,1)</f>
        <v>40959.25</v>
      </c>
      <c r="O585" s="10">
        <f>(((M585/60)/60)/24)+DATE(1970,1,1)</f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E586/D586*100</f>
        <v>119.50810185185186</v>
      </c>
      <c r="G586" t="s">
        <v>20</v>
      </c>
      <c r="H586">
        <v>1613</v>
      </c>
      <c r="I586" s="6">
        <f>E586/H586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>(((L586/60)/60)/24)+DATE(1970,1,1)</f>
        <v>41024.208333333336</v>
      </c>
      <c r="O586" s="10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2043</v>
      </c>
    </row>
    <row r="587" spans="1:20" ht="31.2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E587/D587*100</f>
        <v>146.79775280898878</v>
      </c>
      <c r="G587" t="s">
        <v>20</v>
      </c>
      <c r="H587">
        <v>136</v>
      </c>
      <c r="I587" s="6">
        <f>E587/H587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>(((L587/60)/60)/24)+DATE(1970,1,1)</f>
        <v>40255.208333333336</v>
      </c>
      <c r="O587" s="10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2040</v>
      </c>
      <c r="T587" t="s">
        <v>2061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E588/D588*100</f>
        <v>950.57142857142856</v>
      </c>
      <c r="G588" t="s">
        <v>20</v>
      </c>
      <c r="H588">
        <v>130</v>
      </c>
      <c r="I588" s="6">
        <f>E588/H588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>(((L588/60)/60)/24)+DATE(1970,1,1)</f>
        <v>40499.25</v>
      </c>
      <c r="O588" s="10">
        <f>(((M588/60)/60)/24)+DATE(1970,1,1)</f>
        <v>40518.25</v>
      </c>
      <c r="P588" t="b">
        <v>0</v>
      </c>
      <c r="Q588" t="b">
        <v>0</v>
      </c>
      <c r="R588" t="s">
        <v>23</v>
      </c>
      <c r="S588" t="s">
        <v>2036</v>
      </c>
      <c r="T588" t="s">
        <v>2042</v>
      </c>
    </row>
    <row r="589" spans="1:20" ht="31.2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E589/D589*100</f>
        <v>72.893617021276597</v>
      </c>
      <c r="G589" t="s">
        <v>14</v>
      </c>
      <c r="H589">
        <v>156</v>
      </c>
      <c r="I589" s="6">
        <f>E589/H589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>(((L589/60)/60)/24)+DATE(1970,1,1)</f>
        <v>43484.25</v>
      </c>
      <c r="O589" s="10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">
        <v>2035</v>
      </c>
      <c r="T589" t="s">
        <v>2041</v>
      </c>
    </row>
    <row r="590" spans="1:20" ht="31.2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E590/D590*100</f>
        <v>79.008248730964468</v>
      </c>
      <c r="G590" t="s">
        <v>14</v>
      </c>
      <c r="H590">
        <v>1368</v>
      </c>
      <c r="I590" s="6">
        <f>E590/H590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>(((L590/60)/60)/24)+DATE(1970,1,1)</f>
        <v>40262.208333333336</v>
      </c>
      <c r="O590" s="10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2044</v>
      </c>
    </row>
    <row r="591" spans="1:20" ht="31.2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E591/D591*100</f>
        <v>64.721518987341781</v>
      </c>
      <c r="G591" t="s">
        <v>14</v>
      </c>
      <c r="H591">
        <v>102</v>
      </c>
      <c r="I591" s="6">
        <f>E591/H591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>(((L591/60)/60)/24)+DATE(1970,1,1)</f>
        <v>42190.208333333328</v>
      </c>
      <c r="O591" s="10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2045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E592/D592*100</f>
        <v>82.028169014084511</v>
      </c>
      <c r="G592" t="s">
        <v>14</v>
      </c>
      <c r="H592">
        <v>86</v>
      </c>
      <c r="I592" s="6">
        <f>E592/H592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>(((L592/60)/60)/24)+DATE(1970,1,1)</f>
        <v>41994.25</v>
      </c>
      <c r="O592" s="10">
        <f>(((M592/60)/60)/24)+DATE(1970,1,1)</f>
        <v>42005.25</v>
      </c>
      <c r="P592" t="b">
        <v>0</v>
      </c>
      <c r="Q592" t="b">
        <v>0</v>
      </c>
      <c r="R592" t="s">
        <v>133</v>
      </c>
      <c r="S592" t="s">
        <v>2040</v>
      </c>
      <c r="T592" t="s">
        <v>2058</v>
      </c>
    </row>
    <row r="593" spans="1:20" ht="31.2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E593/D593*100</f>
        <v>1037.6666666666667</v>
      </c>
      <c r="G593" t="s">
        <v>20</v>
      </c>
      <c r="H593">
        <v>102</v>
      </c>
      <c r="I593" s="6">
        <f>E593/H593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>(((L593/60)/60)/24)+DATE(1970,1,1)</f>
        <v>40373.208333333336</v>
      </c>
      <c r="O593" s="10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">
        <v>2052</v>
      </c>
      <c r="T593" t="s">
        <v>2053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E594/D594*100</f>
        <v>12.910076530612244</v>
      </c>
      <c r="G594" t="s">
        <v>14</v>
      </c>
      <c r="H594">
        <v>253</v>
      </c>
      <c r="I594" s="6">
        <f>E594/H594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>(((L594/60)/60)/24)+DATE(1970,1,1)</f>
        <v>41789.208333333336</v>
      </c>
      <c r="O594" s="10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2044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E595/D595*100</f>
        <v>154.84210526315789</v>
      </c>
      <c r="G595" t="s">
        <v>20</v>
      </c>
      <c r="H595">
        <v>4006</v>
      </c>
      <c r="I595" s="6">
        <f>E595/H595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>(((L595/60)/60)/24)+DATE(1970,1,1)</f>
        <v>41724.208333333336</v>
      </c>
      <c r="O595" s="10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2051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E596/D596*100</f>
        <v>7.0991735537190088</v>
      </c>
      <c r="G596" t="s">
        <v>14</v>
      </c>
      <c r="H596">
        <v>157</v>
      </c>
      <c r="I596" s="6">
        <f>E596/H596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>(((L596/60)/60)/24)+DATE(1970,1,1)</f>
        <v>42548.208333333328</v>
      </c>
      <c r="O596" s="10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2044</v>
      </c>
    </row>
    <row r="597" spans="1:20" ht="46.8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E597/D597*100</f>
        <v>208.52773826458036</v>
      </c>
      <c r="G597" t="s">
        <v>20</v>
      </c>
      <c r="H597">
        <v>1629</v>
      </c>
      <c r="I597" s="6">
        <f>E597/H597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>(((L597/60)/60)/24)+DATE(1970,1,1)</f>
        <v>40253.208333333336</v>
      </c>
      <c r="O597" s="10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2044</v>
      </c>
    </row>
    <row r="598" spans="1:20" ht="31.2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E598/D598*100</f>
        <v>99.683544303797461</v>
      </c>
      <c r="G598" t="s">
        <v>14</v>
      </c>
      <c r="H598">
        <v>183</v>
      </c>
      <c r="I598" s="6">
        <f>E598/H598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>(((L598/60)/60)/24)+DATE(1970,1,1)</f>
        <v>42434.25</v>
      </c>
      <c r="O598" s="10">
        <f>(((M598/60)/60)/24)+DATE(1970,1,1)</f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2047</v>
      </c>
    </row>
    <row r="599" spans="1:20" ht="31.2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E599/D599*100</f>
        <v>201.59756097560978</v>
      </c>
      <c r="G599" t="s">
        <v>20</v>
      </c>
      <c r="H599">
        <v>2188</v>
      </c>
      <c r="I599" s="6">
        <f>E599/H599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>(((L599/60)/60)/24)+DATE(1970,1,1)</f>
        <v>43786.25</v>
      </c>
      <c r="O599" s="10">
        <f>(((M599/60)/60)/24)+DATE(1970,1,1)</f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2044</v>
      </c>
    </row>
    <row r="600" spans="1:20" ht="31.2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E600/D600*100</f>
        <v>162.09032258064516</v>
      </c>
      <c r="G600" t="s">
        <v>20</v>
      </c>
      <c r="H600">
        <v>2409</v>
      </c>
      <c r="I600" s="6">
        <f>E600/H600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>(((L600/60)/60)/24)+DATE(1970,1,1)</f>
        <v>40344.208333333336</v>
      </c>
      <c r="O600" s="10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">
        <v>2036</v>
      </c>
      <c r="T600" t="s">
        <v>2042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E601/D601*100</f>
        <v>3.6436208125445471</v>
      </c>
      <c r="G601" t="s">
        <v>14</v>
      </c>
      <c r="H601">
        <v>82</v>
      </c>
      <c r="I601" s="6">
        <f>E601/H601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>(((L601/60)/60)/24)+DATE(1970,1,1)</f>
        <v>42047.25</v>
      </c>
      <c r="O601" s="10">
        <f>(((M601/60)/60)/24)+DATE(1970,1,1)</f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2045</v>
      </c>
    </row>
    <row r="602" spans="1:20" ht="31.2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E602/D602*100</f>
        <v>5</v>
      </c>
      <c r="G602" t="s">
        <v>14</v>
      </c>
      <c r="H602">
        <v>1</v>
      </c>
      <c r="I602" s="6">
        <f>E602/H602</f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>(((L602/60)/60)/24)+DATE(1970,1,1)</f>
        <v>41485.208333333336</v>
      </c>
      <c r="O602" s="10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">
        <v>2035</v>
      </c>
      <c r="T602" t="s">
        <v>2041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E603/D603*100</f>
        <v>206.63492063492063</v>
      </c>
      <c r="G603" t="s">
        <v>20</v>
      </c>
      <c r="H603">
        <v>194</v>
      </c>
      <c r="I603" s="6">
        <f>E603/H603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>(((L603/60)/60)/24)+DATE(1970,1,1)</f>
        <v>41789.208333333336</v>
      </c>
      <c r="O603" s="10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2049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E604/D604*100</f>
        <v>128.23628691983123</v>
      </c>
      <c r="G604" t="s">
        <v>20</v>
      </c>
      <c r="H604">
        <v>1140</v>
      </c>
      <c r="I604" s="6">
        <f>E604/H604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>(((L604/60)/60)/24)+DATE(1970,1,1)</f>
        <v>42160.208333333328</v>
      </c>
      <c r="O604" s="10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2044</v>
      </c>
    </row>
    <row r="605" spans="1:20" ht="31.2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E605/D605*100</f>
        <v>119.66037735849055</v>
      </c>
      <c r="G605" t="s">
        <v>20</v>
      </c>
      <c r="H605">
        <v>102</v>
      </c>
      <c r="I605" s="6">
        <f>E605/H605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>(((L605/60)/60)/24)+DATE(1970,1,1)</f>
        <v>43573.208333333328</v>
      </c>
      <c r="O605" s="10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2044</v>
      </c>
    </row>
    <row r="606" spans="1:20" ht="31.2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E606/D606*100</f>
        <v>170.73055242390078</v>
      </c>
      <c r="G606" t="s">
        <v>20</v>
      </c>
      <c r="H606">
        <v>2857</v>
      </c>
      <c r="I606" s="6">
        <f>E606/H606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>(((L606/60)/60)/24)+DATE(1970,1,1)</f>
        <v>40565.25</v>
      </c>
      <c r="O606" s="10">
        <f>(((M606/60)/60)/24)+DATE(1970,1,1)</f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2044</v>
      </c>
    </row>
    <row r="607" spans="1:20" ht="31.2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E607/D607*100</f>
        <v>187.21212121212122</v>
      </c>
      <c r="G607" t="s">
        <v>20</v>
      </c>
      <c r="H607">
        <v>107</v>
      </c>
      <c r="I607" s="6">
        <f>E607/H607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>(((L607/60)/60)/24)+DATE(1970,1,1)</f>
        <v>42280.208333333328</v>
      </c>
      <c r="O607" s="10">
        <f>(((M607/60)/60)/24)+DATE(1970,1,1)</f>
        <v>42321.25</v>
      </c>
      <c r="P607" t="b">
        <v>0</v>
      </c>
      <c r="Q607" t="b">
        <v>0</v>
      </c>
      <c r="R607" t="s">
        <v>68</v>
      </c>
      <c r="S607" t="s">
        <v>2040</v>
      </c>
      <c r="T607" t="s">
        <v>2050</v>
      </c>
    </row>
    <row r="608" spans="1:20" ht="31.2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E608/D608*100</f>
        <v>188.38235294117646</v>
      </c>
      <c r="G608" t="s">
        <v>20</v>
      </c>
      <c r="H608">
        <v>160</v>
      </c>
      <c r="I608" s="6">
        <f>E608/H608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>(((L608/60)/60)/24)+DATE(1970,1,1)</f>
        <v>42436.25</v>
      </c>
      <c r="O608" s="10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">
        <v>2036</v>
      </c>
      <c r="T608" t="s">
        <v>2042</v>
      </c>
    </row>
    <row r="609" spans="1:20" ht="31.2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E609/D609*100</f>
        <v>131.29869186046511</v>
      </c>
      <c r="G609" t="s">
        <v>20</v>
      </c>
      <c r="H609">
        <v>2230</v>
      </c>
      <c r="I609" s="6">
        <f>E609/H609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>(((L609/60)/60)/24)+DATE(1970,1,1)</f>
        <v>41721.208333333336</v>
      </c>
      <c r="O609" s="10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">
        <v>2035</v>
      </c>
      <c r="T609" t="s">
        <v>2041</v>
      </c>
    </row>
    <row r="610" spans="1:20" ht="31.2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E610/D610*100</f>
        <v>283.97435897435901</v>
      </c>
      <c r="G610" t="s">
        <v>20</v>
      </c>
      <c r="H610">
        <v>316</v>
      </c>
      <c r="I610" s="6">
        <f>E610/H610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>(((L610/60)/60)/24)+DATE(1970,1,1)</f>
        <v>43530.25</v>
      </c>
      <c r="O610" s="10">
        <f>(((M610/60)/60)/24)+DATE(1970,1,1)</f>
        <v>43534.25</v>
      </c>
      <c r="P610" t="b">
        <v>0</v>
      </c>
      <c r="Q610" t="b">
        <v>1</v>
      </c>
      <c r="R610" t="s">
        <v>159</v>
      </c>
      <c r="S610" t="s">
        <v>2036</v>
      </c>
      <c r="T610" t="s">
        <v>2060</v>
      </c>
    </row>
    <row r="611" spans="1:20" ht="31.2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E611/D611*100</f>
        <v>120.41999999999999</v>
      </c>
      <c r="G611" t="s">
        <v>20</v>
      </c>
      <c r="H611">
        <v>117</v>
      </c>
      <c r="I611" s="6">
        <f>E611/H611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>(((L611/60)/60)/24)+DATE(1970,1,1)</f>
        <v>43481.25</v>
      </c>
      <c r="O611" s="10">
        <f>(((M611/60)/60)/24)+DATE(1970,1,1)</f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E612/D612*100</f>
        <v>419.0560747663551</v>
      </c>
      <c r="G612" t="s">
        <v>20</v>
      </c>
      <c r="H612">
        <v>6406</v>
      </c>
      <c r="I612" s="6">
        <f>E612/H612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>(((L612/60)/60)/24)+DATE(1970,1,1)</f>
        <v>41259.25</v>
      </c>
      <c r="O612" s="10">
        <f>(((M612/60)/60)/24)+DATE(1970,1,1)</f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2044</v>
      </c>
    </row>
    <row r="613" spans="1:20" ht="31.2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E613/D613*100</f>
        <v>13.853658536585368</v>
      </c>
      <c r="G613" t="s">
        <v>74</v>
      </c>
      <c r="H613">
        <v>15</v>
      </c>
      <c r="I613" s="6">
        <f>E613/H613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>(((L613/60)/60)/24)+DATE(1970,1,1)</f>
        <v>41480.208333333336</v>
      </c>
      <c r="O613" s="10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2044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E614/D614*100</f>
        <v>139.43548387096774</v>
      </c>
      <c r="G614" t="s">
        <v>20</v>
      </c>
      <c r="H614">
        <v>192</v>
      </c>
      <c r="I614" s="6">
        <f>E614/H614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>(((L614/60)/60)/24)+DATE(1970,1,1)</f>
        <v>40474.208333333336</v>
      </c>
      <c r="O614" s="10">
        <f>(((M614/60)/60)/24)+DATE(1970,1,1)</f>
        <v>40497.25</v>
      </c>
      <c r="P614" t="b">
        <v>0</v>
      </c>
      <c r="Q614" t="b">
        <v>0</v>
      </c>
      <c r="R614" t="s">
        <v>50</v>
      </c>
      <c r="S614" t="s">
        <v>2036</v>
      </c>
      <c r="T614" t="s">
        <v>2046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E615/D615*100</f>
        <v>174</v>
      </c>
      <c r="G615" t="s">
        <v>20</v>
      </c>
      <c r="H615">
        <v>26</v>
      </c>
      <c r="I615" s="6">
        <f>E615/H615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>(((L615/60)/60)/24)+DATE(1970,1,1)</f>
        <v>42973.208333333328</v>
      </c>
      <c r="O615" s="10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2044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E616/D616*100</f>
        <v>155.49056603773585</v>
      </c>
      <c r="G616" t="s">
        <v>20</v>
      </c>
      <c r="H616">
        <v>723</v>
      </c>
      <c r="I616" s="6">
        <f>E616/H616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>(((L616/60)/60)/24)+DATE(1970,1,1)</f>
        <v>42746.25</v>
      </c>
      <c r="O616" s="10">
        <f>(((M616/60)/60)/24)+DATE(1970,1,1)</f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2044</v>
      </c>
    </row>
    <row r="617" spans="1:20" ht="31.2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E617/D617*100</f>
        <v>170.44705882352943</v>
      </c>
      <c r="G617" t="s">
        <v>20</v>
      </c>
      <c r="H617">
        <v>170</v>
      </c>
      <c r="I617" s="6">
        <f>E617/H617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>(((L617/60)/60)/24)+DATE(1970,1,1)</f>
        <v>42489.208333333328</v>
      </c>
      <c r="O617" s="10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2044</v>
      </c>
    </row>
    <row r="618" spans="1:20" ht="31.2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E618/D618*100</f>
        <v>189.515625</v>
      </c>
      <c r="G618" t="s">
        <v>20</v>
      </c>
      <c r="H618">
        <v>238</v>
      </c>
      <c r="I618" s="6">
        <f>E618/H618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>(((L618/60)/60)/24)+DATE(1970,1,1)</f>
        <v>41537.208333333336</v>
      </c>
      <c r="O618" s="10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">
        <v>2036</v>
      </c>
      <c r="T618" t="s">
        <v>2048</v>
      </c>
    </row>
    <row r="619" spans="1:20" ht="31.2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E619/D619*100</f>
        <v>249.71428571428572</v>
      </c>
      <c r="G619" t="s">
        <v>20</v>
      </c>
      <c r="H619">
        <v>55</v>
      </c>
      <c r="I619" s="6">
        <f>E619/H619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>(((L619/60)/60)/24)+DATE(1970,1,1)</f>
        <v>41794.208333333336</v>
      </c>
      <c r="O619" s="10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2044</v>
      </c>
    </row>
    <row r="620" spans="1:20" ht="31.2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E620/D620*100</f>
        <v>48.860523665659613</v>
      </c>
      <c r="G620" t="s">
        <v>14</v>
      </c>
      <c r="H620">
        <v>1198</v>
      </c>
      <c r="I620" s="6">
        <f>E620/H620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>(((L620/60)/60)/24)+DATE(1970,1,1)</f>
        <v>41396.208333333336</v>
      </c>
      <c r="O620" s="10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">
        <v>2040</v>
      </c>
      <c r="T620" t="s">
        <v>2050</v>
      </c>
    </row>
    <row r="621" spans="1:20" ht="31.2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E621/D621*100</f>
        <v>28.461970393057683</v>
      </c>
      <c r="G621" t="s">
        <v>14</v>
      </c>
      <c r="H621">
        <v>648</v>
      </c>
      <c r="I621" s="6">
        <f>E621/H621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>(((L621/60)/60)/24)+DATE(1970,1,1)</f>
        <v>40669.208333333336</v>
      </c>
      <c r="O621" s="10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2044</v>
      </c>
    </row>
    <row r="622" spans="1:20" ht="31.2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E622/D622*100</f>
        <v>268.02325581395348</v>
      </c>
      <c r="G622" t="s">
        <v>20</v>
      </c>
      <c r="H622">
        <v>128</v>
      </c>
      <c r="I622" s="6">
        <f>E622/H622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>(((L622/60)/60)/24)+DATE(1970,1,1)</f>
        <v>42559.208333333328</v>
      </c>
      <c r="O622" s="10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2056</v>
      </c>
      <c r="T622" t="s">
        <v>2057</v>
      </c>
    </row>
    <row r="623" spans="1:20" ht="31.2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E623/D623*100</f>
        <v>619.80078125</v>
      </c>
      <c r="G623" t="s">
        <v>20</v>
      </c>
      <c r="H623">
        <v>2144</v>
      </c>
      <c r="I623" s="6">
        <f>E623/H623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>(((L623/60)/60)/24)+DATE(1970,1,1)</f>
        <v>42626.208333333328</v>
      </c>
      <c r="O623" s="10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2044</v>
      </c>
    </row>
    <row r="624" spans="1:20" ht="31.2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E624/D624*100</f>
        <v>3.1301587301587301</v>
      </c>
      <c r="G624" t="s">
        <v>14</v>
      </c>
      <c r="H624">
        <v>64</v>
      </c>
      <c r="I624" s="6">
        <f>E624/H624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>(((L624/60)/60)/24)+DATE(1970,1,1)</f>
        <v>43205.208333333328</v>
      </c>
      <c r="O624" s="10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">
        <v>2036</v>
      </c>
      <c r="T624" t="s">
        <v>2048</v>
      </c>
    </row>
    <row r="625" spans="1:20" ht="31.2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E625/D625*100</f>
        <v>159.92152704135739</v>
      </c>
      <c r="G625" t="s">
        <v>20</v>
      </c>
      <c r="H625">
        <v>2693</v>
      </c>
      <c r="I625" s="6">
        <f>E625/H625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>(((L625/60)/60)/24)+DATE(1970,1,1)</f>
        <v>42201.208333333328</v>
      </c>
      <c r="O625" s="10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2044</v>
      </c>
    </row>
    <row r="626" spans="1:20" ht="31.2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E626/D626*100</f>
        <v>279.39215686274508</v>
      </c>
      <c r="G626" t="s">
        <v>20</v>
      </c>
      <c r="H626">
        <v>432</v>
      </c>
      <c r="I626" s="6">
        <f>E626/H626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>(((L626/60)/60)/24)+DATE(1970,1,1)</f>
        <v>42029.25</v>
      </c>
      <c r="O626" s="10">
        <f>(((M626/60)/60)/24)+DATE(1970,1,1)</f>
        <v>42035.25</v>
      </c>
      <c r="P626" t="b">
        <v>0</v>
      </c>
      <c r="Q626" t="b">
        <v>0</v>
      </c>
      <c r="R626" t="s">
        <v>122</v>
      </c>
      <c r="S626" t="s">
        <v>2056</v>
      </c>
      <c r="T626" t="s">
        <v>2057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E627/D627*100</f>
        <v>77.373333333333335</v>
      </c>
      <c r="G627" t="s">
        <v>14</v>
      </c>
      <c r="H627">
        <v>62</v>
      </c>
      <c r="I627" s="6">
        <f>E627/H627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>(((L627/60)/60)/24)+DATE(1970,1,1)</f>
        <v>43857.25</v>
      </c>
      <c r="O627" s="10">
        <f>(((M627/60)/60)/24)+DATE(1970,1,1)</f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2044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E628/D628*100</f>
        <v>206.32812500000003</v>
      </c>
      <c r="G628" t="s">
        <v>20</v>
      </c>
      <c r="H628">
        <v>189</v>
      </c>
      <c r="I628" s="6">
        <f>E628/H628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>(((L628/60)/60)/24)+DATE(1970,1,1)</f>
        <v>40449.208333333336</v>
      </c>
      <c r="O628" s="10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2044</v>
      </c>
    </row>
    <row r="629" spans="1:20" ht="31.2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E629/D629*100</f>
        <v>694.25</v>
      </c>
      <c r="G629" t="s">
        <v>20</v>
      </c>
      <c r="H629">
        <v>154</v>
      </c>
      <c r="I629" s="6">
        <f>E629/H629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>(((L629/60)/60)/24)+DATE(1970,1,1)</f>
        <v>40345.208333333336</v>
      </c>
      <c r="O629" s="10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">
        <v>2035</v>
      </c>
      <c r="T629" t="s">
        <v>2041</v>
      </c>
    </row>
    <row r="630" spans="1:20" ht="31.2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E630/D630*100</f>
        <v>151.78947368421052</v>
      </c>
      <c r="G630" t="s">
        <v>20</v>
      </c>
      <c r="H630">
        <v>96</v>
      </c>
      <c r="I630" s="6">
        <f>E630/H630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>(((L630/60)/60)/24)+DATE(1970,1,1)</f>
        <v>40455.208333333336</v>
      </c>
      <c r="O630" s="10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">
        <v>2036</v>
      </c>
      <c r="T630" t="s">
        <v>2048</v>
      </c>
    </row>
    <row r="631" spans="1:20" ht="31.2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E631/D631*100</f>
        <v>64.58207217694995</v>
      </c>
      <c r="G631" t="s">
        <v>14</v>
      </c>
      <c r="H631">
        <v>750</v>
      </c>
      <c r="I631" s="6">
        <f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>(((L631/60)/60)/24)+DATE(1970,1,1)</f>
        <v>42557.208333333328</v>
      </c>
      <c r="O631" s="10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2044</v>
      </c>
    </row>
    <row r="632" spans="1:20" ht="31.2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E632/D632*100</f>
        <v>62.873684210526314</v>
      </c>
      <c r="G632" t="s">
        <v>74</v>
      </c>
      <c r="H632">
        <v>87</v>
      </c>
      <c r="I632" s="6">
        <f>E632/H632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>(((L632/60)/60)/24)+DATE(1970,1,1)</f>
        <v>43586.208333333328</v>
      </c>
      <c r="O632" s="10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2044</v>
      </c>
    </row>
    <row r="633" spans="1:20" ht="31.2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E633/D633*100</f>
        <v>310.39864864864865</v>
      </c>
      <c r="G633" t="s">
        <v>20</v>
      </c>
      <c r="H633">
        <v>3063</v>
      </c>
      <c r="I633" s="6">
        <f>E633/H633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>(((L633/60)/60)/24)+DATE(1970,1,1)</f>
        <v>43550.208333333328</v>
      </c>
      <c r="O633" s="10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2044</v>
      </c>
    </row>
    <row r="634" spans="1:20" ht="31.2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E634/D634*100</f>
        <v>42.859916782246884</v>
      </c>
      <c r="G634" t="s">
        <v>47</v>
      </c>
      <c r="H634">
        <v>278</v>
      </c>
      <c r="I634" s="6">
        <f>E634/H634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>(((L634/60)/60)/24)+DATE(1970,1,1)</f>
        <v>41945.208333333336</v>
      </c>
      <c r="O634" s="10">
        <f>(((M634/60)/60)/24)+DATE(1970,1,1)</f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2044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E635/D635*100</f>
        <v>83.119402985074629</v>
      </c>
      <c r="G635" t="s">
        <v>14</v>
      </c>
      <c r="H635">
        <v>105</v>
      </c>
      <c r="I635" s="6">
        <f>E635/H635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>(((L635/60)/60)/24)+DATE(1970,1,1)</f>
        <v>42315.25</v>
      </c>
      <c r="O635" s="10">
        <f>(((M635/60)/60)/24)+DATE(1970,1,1)</f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2051</v>
      </c>
    </row>
    <row r="636" spans="1:20" ht="31.2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E636/D636*100</f>
        <v>78.531302876480552</v>
      </c>
      <c r="G636" t="s">
        <v>74</v>
      </c>
      <c r="H636">
        <v>1658</v>
      </c>
      <c r="I636" s="6">
        <f>E636/H636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>(((L636/60)/60)/24)+DATE(1970,1,1)</f>
        <v>42819.208333333328</v>
      </c>
      <c r="O636" s="10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2062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E637/D637*100</f>
        <v>114.09352517985612</v>
      </c>
      <c r="G637" t="s">
        <v>20</v>
      </c>
      <c r="H637">
        <v>2266</v>
      </c>
      <c r="I637" s="6">
        <f>E637/H637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>(((L637/60)/60)/24)+DATE(1970,1,1)</f>
        <v>41314.25</v>
      </c>
      <c r="O637" s="10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2062</v>
      </c>
    </row>
    <row r="638" spans="1:20" ht="31.2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E638/D638*100</f>
        <v>64.537683358624179</v>
      </c>
      <c r="G638" t="s">
        <v>14</v>
      </c>
      <c r="H638">
        <v>2604</v>
      </c>
      <c r="I638" s="6">
        <f>E638/H638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>(((L638/60)/60)/24)+DATE(1970,1,1)</f>
        <v>40926.25</v>
      </c>
      <c r="O638" s="10">
        <f>(((M638/60)/60)/24)+DATE(1970,1,1)</f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2051</v>
      </c>
    </row>
    <row r="639" spans="1:20" ht="31.2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E639/D639*100</f>
        <v>79.411764705882348</v>
      </c>
      <c r="G639" t="s">
        <v>14</v>
      </c>
      <c r="H639">
        <v>65</v>
      </c>
      <c r="I639" s="6">
        <f>E639/H639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>(((L639/60)/60)/24)+DATE(1970,1,1)</f>
        <v>42688.25</v>
      </c>
      <c r="O639" s="10">
        <f>(((M639/60)/60)/24)+DATE(1970,1,1)</f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2044</v>
      </c>
    </row>
    <row r="640" spans="1:20" ht="31.2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E640/D640*100</f>
        <v>11.419117647058824</v>
      </c>
      <c r="G640" t="s">
        <v>14</v>
      </c>
      <c r="H640">
        <v>94</v>
      </c>
      <c r="I640" s="6">
        <f>E640/H640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>(((L640/60)/60)/24)+DATE(1970,1,1)</f>
        <v>40386.208333333336</v>
      </c>
      <c r="O640" s="10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2044</v>
      </c>
    </row>
    <row r="641" spans="1:20" ht="31.2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E641/D641*100</f>
        <v>56.186046511627907</v>
      </c>
      <c r="G641" t="s">
        <v>47</v>
      </c>
      <c r="H641">
        <v>45</v>
      </c>
      <c r="I641" s="6">
        <f>E641/H641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>(((L641/60)/60)/24)+DATE(1970,1,1)</f>
        <v>43309.208333333328</v>
      </c>
      <c r="O641" s="10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2047</v>
      </c>
    </row>
    <row r="642" spans="1:20" ht="31.2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E642/D642*100</f>
        <v>16.501669449081803</v>
      </c>
      <c r="G642" t="s">
        <v>14</v>
      </c>
      <c r="H642">
        <v>257</v>
      </c>
      <c r="I642" s="6">
        <f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>(((L642/60)/60)/24)+DATE(1970,1,1)</f>
        <v>42387.25</v>
      </c>
      <c r="O642" s="10">
        <f>(((M642/60)/60)/24)+DATE(1970,1,1)</f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2044</v>
      </c>
    </row>
    <row r="643" spans="1:20" ht="46.8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E643/D643*100</f>
        <v>119.96808510638297</v>
      </c>
      <c r="G643" t="s">
        <v>20</v>
      </c>
      <c r="H643">
        <v>194</v>
      </c>
      <c r="I643" s="6">
        <f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>(((L643/60)/60)/24)+DATE(1970,1,1)</f>
        <v>42786.25</v>
      </c>
      <c r="O643" s="10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2044</v>
      </c>
    </row>
    <row r="644" spans="1:20" ht="31.2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E644/D644*100</f>
        <v>145.45652173913044</v>
      </c>
      <c r="G644" t="s">
        <v>20</v>
      </c>
      <c r="H644">
        <v>129</v>
      </c>
      <c r="I644" s="6">
        <f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>(((L644/60)/60)/24)+DATE(1970,1,1)</f>
        <v>43451.25</v>
      </c>
      <c r="O644" s="10">
        <f>(((M644/60)/60)/24)+DATE(1970,1,1)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2049</v>
      </c>
    </row>
    <row r="645" spans="1:20" ht="31.2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E645/D645*100</f>
        <v>221.38255033557047</v>
      </c>
      <c r="G645" t="s">
        <v>20</v>
      </c>
      <c r="H645">
        <v>375</v>
      </c>
      <c r="I645" s="6">
        <f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>(((L645/60)/60)/24)+DATE(1970,1,1)</f>
        <v>42795.25</v>
      </c>
      <c r="O645" s="10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2044</v>
      </c>
    </row>
    <row r="646" spans="1:20" ht="31.2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E646/D646*100</f>
        <v>48.396694214876035</v>
      </c>
      <c r="G646" t="s">
        <v>14</v>
      </c>
      <c r="H646">
        <v>2928</v>
      </c>
      <c r="I646" s="6">
        <f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>(((L646/60)/60)/24)+DATE(1970,1,1)</f>
        <v>43452.25</v>
      </c>
      <c r="O646" s="10">
        <f>(((M646/60)/60)/24)+DATE(1970,1,1)</f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2044</v>
      </c>
    </row>
    <row r="647" spans="1:20" ht="31.2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E647/D647*100</f>
        <v>92.911504424778755</v>
      </c>
      <c r="G647" t="s">
        <v>14</v>
      </c>
      <c r="H647">
        <v>4697</v>
      </c>
      <c r="I647" s="6">
        <f>E647/H647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>(((L647/60)/60)/24)+DATE(1970,1,1)</f>
        <v>43369.208333333328</v>
      </c>
      <c r="O647" s="10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">
        <v>2036</v>
      </c>
      <c r="T647" t="s">
        <v>2042</v>
      </c>
    </row>
    <row r="648" spans="1:20" ht="31.2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E648/D648*100</f>
        <v>88.599797365754824</v>
      </c>
      <c r="G648" t="s">
        <v>14</v>
      </c>
      <c r="H648">
        <v>2915</v>
      </c>
      <c r="I648" s="6">
        <f>E648/H648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>(((L648/60)/60)/24)+DATE(1970,1,1)</f>
        <v>41346.208333333336</v>
      </c>
      <c r="O648" s="10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">
        <v>2052</v>
      </c>
      <c r="T648" t="s">
        <v>2053</v>
      </c>
    </row>
    <row r="649" spans="1:20" ht="31.2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E649/D649*100</f>
        <v>41.4</v>
      </c>
      <c r="G649" t="s">
        <v>14</v>
      </c>
      <c r="H649">
        <v>18</v>
      </c>
      <c r="I649" s="6">
        <f>E649/H649</f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>(((L649/60)/60)/24)+DATE(1970,1,1)</f>
        <v>43199.208333333328</v>
      </c>
      <c r="O649" s="10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2040</v>
      </c>
      <c r="T649" t="s">
        <v>2061</v>
      </c>
    </row>
    <row r="650" spans="1:20" ht="31.2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E650/D650*100</f>
        <v>63.056795131845846</v>
      </c>
      <c r="G650" t="s">
        <v>74</v>
      </c>
      <c r="H650">
        <v>723</v>
      </c>
      <c r="I650" s="6">
        <f>E650/H650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>(((L650/60)/60)/24)+DATE(1970,1,1)</f>
        <v>42922.208333333328</v>
      </c>
      <c r="O650" s="10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">
        <v>2035</v>
      </c>
      <c r="T650" t="s">
        <v>2041</v>
      </c>
    </row>
    <row r="651" spans="1:20" ht="31.2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E651/D651*100</f>
        <v>48.482333607230892</v>
      </c>
      <c r="G651" t="s">
        <v>14</v>
      </c>
      <c r="H651">
        <v>602</v>
      </c>
      <c r="I651" s="6">
        <f>E651/H651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>(((L651/60)/60)/24)+DATE(1970,1,1)</f>
        <v>40471.208333333336</v>
      </c>
      <c r="O651" s="10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2044</v>
      </c>
    </row>
    <row r="652" spans="1:20" ht="31.2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E652/D652*100</f>
        <v>2</v>
      </c>
      <c r="G652" t="s">
        <v>14</v>
      </c>
      <c r="H652">
        <v>1</v>
      </c>
      <c r="I652" s="6">
        <f>E652/H652</f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>(((L652/60)/60)/24)+DATE(1970,1,1)</f>
        <v>41828.208333333336</v>
      </c>
      <c r="O652" s="10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2036</v>
      </c>
      <c r="T652" t="s">
        <v>2060</v>
      </c>
    </row>
    <row r="653" spans="1:20" ht="31.2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E653/D653*100</f>
        <v>88.47941026944585</v>
      </c>
      <c r="G653" t="s">
        <v>14</v>
      </c>
      <c r="H653">
        <v>3868</v>
      </c>
      <c r="I653" s="6">
        <f>E653/H653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>(((L653/60)/60)/24)+DATE(1970,1,1)</f>
        <v>41692.25</v>
      </c>
      <c r="O653" s="10">
        <f>(((M653/60)/60)/24)+DATE(1970,1,1)</f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2054</v>
      </c>
    </row>
    <row r="654" spans="1:20" ht="31.2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E654/D654*100</f>
        <v>126.84</v>
      </c>
      <c r="G654" t="s">
        <v>20</v>
      </c>
      <c r="H654">
        <v>409</v>
      </c>
      <c r="I654" s="6">
        <f>E654/H654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>(((L654/60)/60)/24)+DATE(1970,1,1)</f>
        <v>42587.208333333328</v>
      </c>
      <c r="O654" s="10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2043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E655/D655*100</f>
        <v>2338.833333333333</v>
      </c>
      <c r="G655" t="s">
        <v>20</v>
      </c>
      <c r="H655">
        <v>234</v>
      </c>
      <c r="I655" s="6">
        <f>E655/H655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>(((L655/60)/60)/24)+DATE(1970,1,1)</f>
        <v>42468.208333333328</v>
      </c>
      <c r="O655" s="10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2043</v>
      </c>
    </row>
    <row r="656" spans="1:20" ht="31.2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E656/D656*100</f>
        <v>508.38857142857148</v>
      </c>
      <c r="G656" t="s">
        <v>20</v>
      </c>
      <c r="H656">
        <v>3016</v>
      </c>
      <c r="I656" s="6">
        <f>E656/H656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>(((L656/60)/60)/24)+DATE(1970,1,1)</f>
        <v>42240.208333333328</v>
      </c>
      <c r="O656" s="10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2036</v>
      </c>
      <c r="T656" t="s">
        <v>2059</v>
      </c>
    </row>
    <row r="657" spans="1:20" ht="31.2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E657/D657*100</f>
        <v>191.47826086956522</v>
      </c>
      <c r="G657" t="s">
        <v>20</v>
      </c>
      <c r="H657">
        <v>264</v>
      </c>
      <c r="I657" s="6">
        <f>E657/H657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>(((L657/60)/60)/24)+DATE(1970,1,1)</f>
        <v>42796.25</v>
      </c>
      <c r="O657" s="10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2056</v>
      </c>
      <c r="T657" t="s">
        <v>2057</v>
      </c>
    </row>
    <row r="658" spans="1:20" ht="46.8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E658/D658*100</f>
        <v>42.127533783783782</v>
      </c>
      <c r="G658" t="s">
        <v>14</v>
      </c>
      <c r="H658">
        <v>504</v>
      </c>
      <c r="I658" s="6">
        <f>E658/H658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>(((L658/60)/60)/24)+DATE(1970,1,1)</f>
        <v>43097.25</v>
      </c>
      <c r="O658" s="10">
        <f>(((M658/60)/60)/24)+DATE(1970,1,1)</f>
        <v>43102.25</v>
      </c>
      <c r="P658" t="b">
        <v>0</v>
      </c>
      <c r="Q658" t="b">
        <v>0</v>
      </c>
      <c r="R658" t="s">
        <v>17</v>
      </c>
      <c r="S658" t="s">
        <v>2035</v>
      </c>
      <c r="T658" t="s">
        <v>2041</v>
      </c>
    </row>
    <row r="659" spans="1:20" ht="31.2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E659/D659*100</f>
        <v>8.24</v>
      </c>
      <c r="G659" t="s">
        <v>14</v>
      </c>
      <c r="H659">
        <v>14</v>
      </c>
      <c r="I659" s="6">
        <f>E659/H659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>(((L659/60)/60)/24)+DATE(1970,1,1)</f>
        <v>43096.25</v>
      </c>
      <c r="O659" s="10">
        <f>(((M659/60)/60)/24)+DATE(1970,1,1)</f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2065</v>
      </c>
    </row>
    <row r="660" spans="1:20" ht="31.2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E660/D660*100</f>
        <v>60.064638783269963</v>
      </c>
      <c r="G660" t="s">
        <v>74</v>
      </c>
      <c r="H660">
        <v>390</v>
      </c>
      <c r="I660" s="6">
        <f>E660/H660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>(((L660/60)/60)/24)+DATE(1970,1,1)</f>
        <v>42246.208333333328</v>
      </c>
      <c r="O660" s="10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">
        <v>2036</v>
      </c>
      <c r="T660" t="s">
        <v>2042</v>
      </c>
    </row>
    <row r="661" spans="1:20" ht="31.2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E661/D661*100</f>
        <v>47.232808616404313</v>
      </c>
      <c r="G661" t="s">
        <v>14</v>
      </c>
      <c r="H661">
        <v>750</v>
      </c>
      <c r="I661" s="6">
        <f>E661/H661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>(((L661/60)/60)/24)+DATE(1970,1,1)</f>
        <v>40570.25</v>
      </c>
      <c r="O661" s="10">
        <f>(((M661/60)/60)/24)+DATE(1970,1,1)</f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2045</v>
      </c>
    </row>
    <row r="662" spans="1:20" ht="31.2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E662/D662*100</f>
        <v>81.736263736263737</v>
      </c>
      <c r="G662" t="s">
        <v>14</v>
      </c>
      <c r="H662">
        <v>77</v>
      </c>
      <c r="I662" s="6">
        <f>E662/H662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>(((L662/60)/60)/24)+DATE(1970,1,1)</f>
        <v>42237.208333333328</v>
      </c>
      <c r="O662" s="10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2044</v>
      </c>
    </row>
    <row r="663" spans="1:20" ht="31.2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E663/D663*100</f>
        <v>54.187265917603</v>
      </c>
      <c r="G663" t="s">
        <v>14</v>
      </c>
      <c r="H663">
        <v>752</v>
      </c>
      <c r="I663" s="6">
        <f>E663/H663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>(((L663/60)/60)/24)+DATE(1970,1,1)</f>
        <v>40996.208333333336</v>
      </c>
      <c r="O663" s="10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2036</v>
      </c>
      <c r="T663" t="s">
        <v>2060</v>
      </c>
    </row>
    <row r="664" spans="1:20" ht="31.2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E664/D664*100</f>
        <v>97.868131868131869</v>
      </c>
      <c r="G664" t="s">
        <v>14</v>
      </c>
      <c r="H664">
        <v>131</v>
      </c>
      <c r="I664" s="6">
        <f>E664/H664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>(((L664/60)/60)/24)+DATE(1970,1,1)</f>
        <v>43443.25</v>
      </c>
      <c r="O664" s="10">
        <f>(((M664/60)/60)/24)+DATE(1970,1,1)</f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2044</v>
      </c>
    </row>
    <row r="665" spans="1:20" ht="31.2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E665/D665*100</f>
        <v>77.239999999999995</v>
      </c>
      <c r="G665" t="s">
        <v>14</v>
      </c>
      <c r="H665">
        <v>87</v>
      </c>
      <c r="I665" s="6">
        <f>E665/H665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>(((L665/60)/60)/24)+DATE(1970,1,1)</f>
        <v>40458.208333333336</v>
      </c>
      <c r="O665" s="10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2044</v>
      </c>
    </row>
    <row r="666" spans="1:20" ht="31.2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E666/D666*100</f>
        <v>33.464735516372798</v>
      </c>
      <c r="G666" t="s">
        <v>14</v>
      </c>
      <c r="H666">
        <v>1063</v>
      </c>
      <c r="I666" s="6">
        <f>E666/H666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>(((L666/60)/60)/24)+DATE(1970,1,1)</f>
        <v>40959.25</v>
      </c>
      <c r="O666" s="10">
        <f>(((M666/60)/60)/24)+DATE(1970,1,1)</f>
        <v>40969.25</v>
      </c>
      <c r="P666" t="b">
        <v>0</v>
      </c>
      <c r="Q666" t="b">
        <v>0</v>
      </c>
      <c r="R666" t="s">
        <v>159</v>
      </c>
      <c r="S666" t="s">
        <v>2036</v>
      </c>
      <c r="T666" t="s">
        <v>2060</v>
      </c>
    </row>
    <row r="667" spans="1:20" ht="31.2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E667/D667*100</f>
        <v>239.58823529411765</v>
      </c>
      <c r="G667" t="s">
        <v>20</v>
      </c>
      <c r="H667">
        <v>272</v>
      </c>
      <c r="I667" s="6">
        <f>E667/H667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>(((L667/60)/60)/24)+DATE(1970,1,1)</f>
        <v>40733.208333333336</v>
      </c>
      <c r="O667" s="10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2045</v>
      </c>
    </row>
    <row r="668" spans="1:20" ht="31.2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E668/D668*100</f>
        <v>64.032258064516128</v>
      </c>
      <c r="G668" t="s">
        <v>74</v>
      </c>
      <c r="H668">
        <v>25</v>
      </c>
      <c r="I668" s="6">
        <f>E668/H668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>(((L668/60)/60)/24)+DATE(1970,1,1)</f>
        <v>41516.208333333336</v>
      </c>
      <c r="O668" s="10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2044</v>
      </c>
    </row>
    <row r="669" spans="1:20" ht="46.8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E669/D669*100</f>
        <v>176.15942028985506</v>
      </c>
      <c r="G669" t="s">
        <v>20</v>
      </c>
      <c r="H669">
        <v>419</v>
      </c>
      <c r="I669" s="6">
        <f>E669/H669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>(((L669/60)/60)/24)+DATE(1970,1,1)</f>
        <v>41892.208333333336</v>
      </c>
      <c r="O669" s="10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2066</v>
      </c>
      <c r="T669" t="s">
        <v>2067</v>
      </c>
    </row>
    <row r="670" spans="1:20" ht="46.8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E670/D670*100</f>
        <v>20.33818181818182</v>
      </c>
      <c r="G670" t="s">
        <v>14</v>
      </c>
      <c r="H670">
        <v>76</v>
      </c>
      <c r="I670" s="6">
        <f>E670/H670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>(((L670/60)/60)/24)+DATE(1970,1,1)</f>
        <v>41122.208333333336</v>
      </c>
      <c r="O670" s="10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2044</v>
      </c>
    </row>
    <row r="671" spans="1:20" ht="31.2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E671/D671*100</f>
        <v>358.64754098360658</v>
      </c>
      <c r="G671" t="s">
        <v>20</v>
      </c>
      <c r="H671">
        <v>1621</v>
      </c>
      <c r="I671" s="6">
        <f>E671/H671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>(((L671/60)/60)/24)+DATE(1970,1,1)</f>
        <v>42912.208333333328</v>
      </c>
      <c r="O671" s="10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2044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E672/D672*100</f>
        <v>468.85802469135803</v>
      </c>
      <c r="G672" t="s">
        <v>20</v>
      </c>
      <c r="H672">
        <v>1101</v>
      </c>
      <c r="I672" s="6">
        <f>E672/H672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>(((L672/60)/60)/24)+DATE(1970,1,1)</f>
        <v>42425.25</v>
      </c>
      <c r="O672" s="10">
        <f>(((M672/60)/60)/24)+DATE(1970,1,1)</f>
        <v>42437.25</v>
      </c>
      <c r="P672" t="b">
        <v>0</v>
      </c>
      <c r="Q672" t="b">
        <v>0</v>
      </c>
      <c r="R672" t="s">
        <v>60</v>
      </c>
      <c r="S672" t="s">
        <v>2036</v>
      </c>
      <c r="T672" t="s">
        <v>2048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E673/D673*100</f>
        <v>122.05635245901641</v>
      </c>
      <c r="G673" t="s">
        <v>20</v>
      </c>
      <c r="H673">
        <v>1073</v>
      </c>
      <c r="I673" s="6">
        <f>E673/H673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>(((L673/60)/60)/24)+DATE(1970,1,1)</f>
        <v>40390.208333333336</v>
      </c>
      <c r="O673" s="10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2044</v>
      </c>
    </row>
    <row r="674" spans="1:20" ht="31.2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E674/D674*100</f>
        <v>55.931783729156137</v>
      </c>
      <c r="G674" t="s">
        <v>14</v>
      </c>
      <c r="H674">
        <v>4428</v>
      </c>
      <c r="I674" s="6">
        <f>E674/H674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>(((L674/60)/60)/24)+DATE(1970,1,1)</f>
        <v>43180.208333333328</v>
      </c>
      <c r="O674" s="10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2044</v>
      </c>
    </row>
    <row r="675" spans="1:20" ht="31.2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E675/D675*100</f>
        <v>43.660714285714285</v>
      </c>
      <c r="G675" t="s">
        <v>14</v>
      </c>
      <c r="H675">
        <v>58</v>
      </c>
      <c r="I675" s="6">
        <f>E675/H675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>(((L675/60)/60)/24)+DATE(1970,1,1)</f>
        <v>42475.208333333328</v>
      </c>
      <c r="O675" s="10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">
        <v>2036</v>
      </c>
      <c r="T675" t="s">
        <v>2048</v>
      </c>
    </row>
    <row r="676" spans="1:20" ht="31.2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E676/D676*100</f>
        <v>33.53837141183363</v>
      </c>
      <c r="G676" t="s">
        <v>74</v>
      </c>
      <c r="H676">
        <v>1218</v>
      </c>
      <c r="I676" s="6">
        <f>E676/H676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>(((L676/60)/60)/24)+DATE(1970,1,1)</f>
        <v>40774.208333333336</v>
      </c>
      <c r="O676" s="10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2056</v>
      </c>
      <c r="T676" t="s">
        <v>2057</v>
      </c>
    </row>
    <row r="677" spans="1:20" ht="31.2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E677/D677*100</f>
        <v>122.97938144329896</v>
      </c>
      <c r="G677" t="s">
        <v>20</v>
      </c>
      <c r="H677">
        <v>331</v>
      </c>
      <c r="I677" s="6">
        <f>E677/H677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>(((L677/60)/60)/24)+DATE(1970,1,1)</f>
        <v>43719.208333333328</v>
      </c>
      <c r="O677" s="10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2066</v>
      </c>
      <c r="T677" t="s">
        <v>2067</v>
      </c>
    </row>
    <row r="678" spans="1:20" ht="31.2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E678/D678*100</f>
        <v>189.74959871589084</v>
      </c>
      <c r="G678" t="s">
        <v>20</v>
      </c>
      <c r="H678">
        <v>1170</v>
      </c>
      <c r="I678" s="6">
        <f>E678/H678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>(((L678/60)/60)/24)+DATE(1970,1,1)</f>
        <v>41178.208333333336</v>
      </c>
      <c r="O678" s="10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2056</v>
      </c>
      <c r="T678" t="s">
        <v>2057</v>
      </c>
    </row>
    <row r="679" spans="1:20" ht="31.2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E679/D679*100</f>
        <v>83.622641509433961</v>
      </c>
      <c r="G679" t="s">
        <v>14</v>
      </c>
      <c r="H679">
        <v>111</v>
      </c>
      <c r="I679" s="6">
        <f>E679/H679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>(((L679/60)/60)/24)+DATE(1970,1,1)</f>
        <v>42561.208333333328</v>
      </c>
      <c r="O679" s="10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2040</v>
      </c>
      <c r="T679" t="s">
        <v>2055</v>
      </c>
    </row>
    <row r="680" spans="1:20" ht="31.2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E680/D680*100</f>
        <v>17.968844221105527</v>
      </c>
      <c r="G680" t="s">
        <v>74</v>
      </c>
      <c r="H680">
        <v>215</v>
      </c>
      <c r="I680" s="6">
        <f>E680/H680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>(((L680/60)/60)/24)+DATE(1970,1,1)</f>
        <v>43484.25</v>
      </c>
      <c r="O680" s="10">
        <f>(((M680/60)/60)/24)+DATE(1970,1,1)</f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2047</v>
      </c>
    </row>
    <row r="681" spans="1:20" ht="31.2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E681/D681*100</f>
        <v>1036.5</v>
      </c>
      <c r="G681" t="s">
        <v>20</v>
      </c>
      <c r="H681">
        <v>363</v>
      </c>
      <c r="I681" s="6">
        <f>E681/H681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>(((L681/60)/60)/24)+DATE(1970,1,1)</f>
        <v>43756.208333333328</v>
      </c>
      <c r="O681" s="10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">
        <v>2035</v>
      </c>
      <c r="T681" t="s">
        <v>2041</v>
      </c>
    </row>
    <row r="682" spans="1:20" ht="46.8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E682/D682*100</f>
        <v>97.405219780219781</v>
      </c>
      <c r="G682" t="s">
        <v>14</v>
      </c>
      <c r="H682">
        <v>2955</v>
      </c>
      <c r="I682" s="6">
        <f>E682/H682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>(((L682/60)/60)/24)+DATE(1970,1,1)</f>
        <v>43813.25</v>
      </c>
      <c r="O682" s="10">
        <f>(((M682/60)/60)/24)+DATE(1970,1,1)</f>
        <v>43815.25</v>
      </c>
      <c r="P682" t="b">
        <v>0</v>
      </c>
      <c r="Q682" t="b">
        <v>1</v>
      </c>
      <c r="R682" t="s">
        <v>292</v>
      </c>
      <c r="S682" t="s">
        <v>2052</v>
      </c>
      <c r="T682" t="s">
        <v>2063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E683/D683*100</f>
        <v>86.386203150461711</v>
      </c>
      <c r="G683" t="s">
        <v>14</v>
      </c>
      <c r="H683">
        <v>1657</v>
      </c>
      <c r="I683" s="6">
        <f>E683/H683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>(((L683/60)/60)/24)+DATE(1970,1,1)</f>
        <v>40898.25</v>
      </c>
      <c r="O683" s="10">
        <f>(((M683/60)/60)/24)+DATE(1970,1,1)</f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2044</v>
      </c>
    </row>
    <row r="684" spans="1:20" ht="31.2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E684/D684*100</f>
        <v>150.16666666666666</v>
      </c>
      <c r="G684" t="s">
        <v>20</v>
      </c>
      <c r="H684">
        <v>103</v>
      </c>
      <c r="I684" s="6">
        <f>E684/H684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>(((L684/60)/60)/24)+DATE(1970,1,1)</f>
        <v>41619.25</v>
      </c>
      <c r="O684" s="10">
        <f>(((M684/60)/60)/24)+DATE(1970,1,1)</f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2044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E685/D685*100</f>
        <v>358.43478260869563</v>
      </c>
      <c r="G685" t="s">
        <v>20</v>
      </c>
      <c r="H685">
        <v>147</v>
      </c>
      <c r="I685" s="6">
        <f>E685/H685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>(((L685/60)/60)/24)+DATE(1970,1,1)</f>
        <v>43359.208333333328</v>
      </c>
      <c r="O685" s="10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2044</v>
      </c>
    </row>
    <row r="686" spans="1:20" ht="31.2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E686/D686*100</f>
        <v>542.85714285714289</v>
      </c>
      <c r="G686" t="s">
        <v>20</v>
      </c>
      <c r="H686">
        <v>110</v>
      </c>
      <c r="I686" s="6">
        <f>E686/H686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>(((L686/60)/60)/24)+DATE(1970,1,1)</f>
        <v>40358.208333333336</v>
      </c>
      <c r="O686" s="10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">
        <v>2040</v>
      </c>
      <c r="T686" t="s">
        <v>2050</v>
      </c>
    </row>
    <row r="687" spans="1:20" ht="31.2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E687/D687*100</f>
        <v>67.500714285714281</v>
      </c>
      <c r="G687" t="s">
        <v>14</v>
      </c>
      <c r="H687">
        <v>926</v>
      </c>
      <c r="I687" s="6">
        <f>E687/H687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>(((L687/60)/60)/24)+DATE(1970,1,1)</f>
        <v>42239.208333333328</v>
      </c>
      <c r="O687" s="10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2044</v>
      </c>
    </row>
    <row r="688" spans="1:20" ht="31.2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E688/D688*100</f>
        <v>191.74666666666667</v>
      </c>
      <c r="G688" t="s">
        <v>20</v>
      </c>
      <c r="H688">
        <v>134</v>
      </c>
      <c r="I688" s="6">
        <f>E688/H688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>(((L688/60)/60)/24)+DATE(1970,1,1)</f>
        <v>43186.208333333328</v>
      </c>
      <c r="O688" s="10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2049</v>
      </c>
    </row>
    <row r="689" spans="1:20" ht="31.2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E689/D689*100</f>
        <v>932</v>
      </c>
      <c r="G689" t="s">
        <v>20</v>
      </c>
      <c r="H689">
        <v>269</v>
      </c>
      <c r="I689" s="6">
        <f>E689/H689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>(((L689/60)/60)/24)+DATE(1970,1,1)</f>
        <v>42806.25</v>
      </c>
      <c r="O689" s="10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2044</v>
      </c>
    </row>
    <row r="690" spans="1:20" ht="31.2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E690/D690*100</f>
        <v>429.27586206896552</v>
      </c>
      <c r="G690" t="s">
        <v>20</v>
      </c>
      <c r="H690">
        <v>175</v>
      </c>
      <c r="I690" s="6">
        <f>E690/H690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>(((L690/60)/60)/24)+DATE(1970,1,1)</f>
        <v>43475.25</v>
      </c>
      <c r="O690" s="10">
        <f>(((M690/60)/60)/24)+DATE(1970,1,1)</f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2062</v>
      </c>
    </row>
    <row r="691" spans="1:20" ht="31.2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E691/D691*100</f>
        <v>100.65753424657535</v>
      </c>
      <c r="G691" t="s">
        <v>20</v>
      </c>
      <c r="H691">
        <v>69</v>
      </c>
      <c r="I691" s="6">
        <f>E691/H691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>(((L691/60)/60)/24)+DATE(1970,1,1)</f>
        <v>41576.208333333336</v>
      </c>
      <c r="O691" s="10">
        <f>(((M691/60)/60)/24)+DATE(1970,1,1)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2043</v>
      </c>
    </row>
    <row r="692" spans="1:20" ht="31.2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E692/D692*100</f>
        <v>226.61111111111109</v>
      </c>
      <c r="G692" t="s">
        <v>20</v>
      </c>
      <c r="H692">
        <v>190</v>
      </c>
      <c r="I692" s="6">
        <f>E692/H692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>(((L692/60)/60)/24)+DATE(1970,1,1)</f>
        <v>40874.25</v>
      </c>
      <c r="O692" s="10">
        <f>(((M692/60)/60)/24)+DATE(1970,1,1)</f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2045</v>
      </c>
    </row>
    <row r="693" spans="1:20" ht="31.2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E693/D693*100</f>
        <v>142.38</v>
      </c>
      <c r="G693" t="s">
        <v>20</v>
      </c>
      <c r="H693">
        <v>237</v>
      </c>
      <c r="I693" s="6">
        <f>E693/H693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>(((L693/60)/60)/24)+DATE(1970,1,1)</f>
        <v>41185.208333333336</v>
      </c>
      <c r="O693" s="10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2045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E694/D694*100</f>
        <v>90.633333333333326</v>
      </c>
      <c r="G694" t="s">
        <v>14</v>
      </c>
      <c r="H694">
        <v>77</v>
      </c>
      <c r="I694" s="6">
        <f>E694/H694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>(((L694/60)/60)/24)+DATE(1970,1,1)</f>
        <v>43655.208333333328</v>
      </c>
      <c r="O694" s="10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">
        <v>2036</v>
      </c>
      <c r="T694" t="s">
        <v>2042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E695/D695*100</f>
        <v>63.966740576496676</v>
      </c>
      <c r="G695" t="s">
        <v>14</v>
      </c>
      <c r="H695">
        <v>1748</v>
      </c>
      <c r="I695" s="6">
        <f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>(((L695/60)/60)/24)+DATE(1970,1,1)</f>
        <v>43025.208333333328</v>
      </c>
      <c r="O695" s="10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2044</v>
      </c>
    </row>
    <row r="696" spans="1:20" ht="31.2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E696/D696*100</f>
        <v>84.131868131868131</v>
      </c>
      <c r="G696" t="s">
        <v>14</v>
      </c>
      <c r="H696">
        <v>79</v>
      </c>
      <c r="I696" s="6">
        <f>E696/H696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>(((L696/60)/60)/24)+DATE(1970,1,1)</f>
        <v>43066.25</v>
      </c>
      <c r="O696" s="10">
        <f>(((M696/60)/60)/24)+DATE(1970,1,1)</f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2044</v>
      </c>
    </row>
    <row r="697" spans="1:20" ht="31.2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E697/D697*100</f>
        <v>133.93478260869566</v>
      </c>
      <c r="G697" t="s">
        <v>20</v>
      </c>
      <c r="H697">
        <v>196</v>
      </c>
      <c r="I697" s="6">
        <f>E697/H697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>(((L697/60)/60)/24)+DATE(1970,1,1)</f>
        <v>42322.25</v>
      </c>
      <c r="O697" s="10">
        <f>(((M697/60)/60)/24)+DATE(1970,1,1)</f>
        <v>42338.25</v>
      </c>
      <c r="P697" t="b">
        <v>1</v>
      </c>
      <c r="Q697" t="b">
        <v>0</v>
      </c>
      <c r="R697" t="s">
        <v>23</v>
      </c>
      <c r="S697" t="s">
        <v>2036</v>
      </c>
      <c r="T697" t="s">
        <v>2042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E698/D698*100</f>
        <v>59.042047531992694</v>
      </c>
      <c r="G698" t="s">
        <v>14</v>
      </c>
      <c r="H698">
        <v>889</v>
      </c>
      <c r="I698" s="6">
        <f>E698/H698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>(((L698/60)/60)/24)+DATE(1970,1,1)</f>
        <v>42114.208333333328</v>
      </c>
      <c r="O698" s="10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2044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E699/D699*100</f>
        <v>152.80062063615205</v>
      </c>
      <c r="G699" t="s">
        <v>20</v>
      </c>
      <c r="H699">
        <v>7295</v>
      </c>
      <c r="I699" s="6">
        <f>E699/H699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>(((L699/60)/60)/24)+DATE(1970,1,1)</f>
        <v>43190.208333333328</v>
      </c>
      <c r="O699" s="10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">
        <v>2036</v>
      </c>
      <c r="T699" t="s">
        <v>2046</v>
      </c>
    </row>
    <row r="700" spans="1:20" ht="31.2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E700/D700*100</f>
        <v>446.69121140142522</v>
      </c>
      <c r="G700" t="s">
        <v>20</v>
      </c>
      <c r="H700">
        <v>2893</v>
      </c>
      <c r="I700" s="6">
        <f>E700/H700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>(((L700/60)/60)/24)+DATE(1970,1,1)</f>
        <v>40871.25</v>
      </c>
      <c r="O700" s="10">
        <f>(((M700/60)/60)/24)+DATE(1970,1,1)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2049</v>
      </c>
    </row>
    <row r="701" spans="1:20" ht="31.2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E701/D701*100</f>
        <v>84.391891891891888</v>
      </c>
      <c r="G701" t="s">
        <v>14</v>
      </c>
      <c r="H701">
        <v>56</v>
      </c>
      <c r="I701" s="6">
        <f>E701/H701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>(((L701/60)/60)/24)+DATE(1970,1,1)</f>
        <v>43641.208333333328</v>
      </c>
      <c r="O701" s="10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2047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E702/D702*100</f>
        <v>3</v>
      </c>
      <c r="G702" t="s">
        <v>14</v>
      </c>
      <c r="H702">
        <v>1</v>
      </c>
      <c r="I702" s="6">
        <f>E702/H702</f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>(((L702/60)/60)/24)+DATE(1970,1,1)</f>
        <v>40203.25</v>
      </c>
      <c r="O702" s="10">
        <f>(((M702/60)/60)/24)+DATE(1970,1,1)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2049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E703/D703*100</f>
        <v>175.02692307692308</v>
      </c>
      <c r="G703" t="s">
        <v>20</v>
      </c>
      <c r="H703">
        <v>820</v>
      </c>
      <c r="I703" s="6">
        <f>E703/H703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>(((L703/60)/60)/24)+DATE(1970,1,1)</f>
        <v>40629.208333333336</v>
      </c>
      <c r="O703" s="10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2044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E704/D704*100</f>
        <v>54.137931034482754</v>
      </c>
      <c r="G704" t="s">
        <v>14</v>
      </c>
      <c r="H704">
        <v>83</v>
      </c>
      <c r="I704" s="6">
        <f>E704/H704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>(((L704/60)/60)/24)+DATE(1970,1,1)</f>
        <v>41477.208333333336</v>
      </c>
      <c r="O704" s="10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2049</v>
      </c>
    </row>
    <row r="705" spans="1:20" ht="31.2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E705/D705*100</f>
        <v>311.87381703470032</v>
      </c>
      <c r="G705" t="s">
        <v>20</v>
      </c>
      <c r="H705">
        <v>2038</v>
      </c>
      <c r="I705" s="6">
        <f>E705/H705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>(((L705/60)/60)/24)+DATE(1970,1,1)</f>
        <v>41020.208333333336</v>
      </c>
      <c r="O705" s="10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2040</v>
      </c>
      <c r="T705" t="s">
        <v>2061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E706/D706*100</f>
        <v>122.78160919540231</v>
      </c>
      <c r="G706" t="s">
        <v>20</v>
      </c>
      <c r="H706">
        <v>116</v>
      </c>
      <c r="I706" s="6">
        <f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>(((L706/60)/60)/24)+DATE(1970,1,1)</f>
        <v>42555.208333333328</v>
      </c>
      <c r="O706" s="10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2051</v>
      </c>
    </row>
    <row r="707" spans="1:20" ht="31.2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E707/D707*100</f>
        <v>99.026517383618156</v>
      </c>
      <c r="G707" t="s">
        <v>14</v>
      </c>
      <c r="H707">
        <v>2025</v>
      </c>
      <c r="I707" s="6">
        <f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>(((L707/60)/60)/24)+DATE(1970,1,1)</f>
        <v>41619.25</v>
      </c>
      <c r="O707" s="10">
        <f>(((M707/60)/60)/24)+DATE(1970,1,1)</f>
        <v>41623.25</v>
      </c>
      <c r="P707" t="b">
        <v>0</v>
      </c>
      <c r="Q707" t="b">
        <v>0</v>
      </c>
      <c r="R707" t="s">
        <v>68</v>
      </c>
      <c r="S707" t="s">
        <v>2040</v>
      </c>
      <c r="T707" t="s">
        <v>2050</v>
      </c>
    </row>
    <row r="708" spans="1:20" ht="46.8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E708/D708*100</f>
        <v>127.84686346863469</v>
      </c>
      <c r="G708" t="s">
        <v>20</v>
      </c>
      <c r="H708">
        <v>1345</v>
      </c>
      <c r="I708" s="6">
        <f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>(((L708/60)/60)/24)+DATE(1970,1,1)</f>
        <v>43471.25</v>
      </c>
      <c r="O708" s="10">
        <f>(((M708/60)/60)/24)+DATE(1970,1,1)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2043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E709/D709*100</f>
        <v>158.61643835616439</v>
      </c>
      <c r="G709" t="s">
        <v>20</v>
      </c>
      <c r="H709">
        <v>168</v>
      </c>
      <c r="I709" s="6">
        <f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>(((L709/60)/60)/24)+DATE(1970,1,1)</f>
        <v>43442.25</v>
      </c>
      <c r="O709" s="10">
        <f>(((M709/60)/60)/24)+DATE(1970,1,1)</f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2047</v>
      </c>
    </row>
    <row r="710" spans="1:20" ht="31.2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E710/D710*100</f>
        <v>707.05882352941171</v>
      </c>
      <c r="G710" t="s">
        <v>20</v>
      </c>
      <c r="H710">
        <v>137</v>
      </c>
      <c r="I710" s="6">
        <f>E710/H710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>(((L710/60)/60)/24)+DATE(1970,1,1)</f>
        <v>42877.208333333328</v>
      </c>
      <c r="O710" s="10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2044</v>
      </c>
    </row>
    <row r="711" spans="1:20" ht="31.2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E711/D711*100</f>
        <v>142.38775510204081</v>
      </c>
      <c r="G711" t="s">
        <v>20</v>
      </c>
      <c r="H711">
        <v>186</v>
      </c>
      <c r="I711" s="6">
        <f>E711/H711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>(((L711/60)/60)/24)+DATE(1970,1,1)</f>
        <v>41018.208333333336</v>
      </c>
      <c r="O711" s="10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2044</v>
      </c>
    </row>
    <row r="712" spans="1:20" ht="46.8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E712/D712*100</f>
        <v>147.86046511627907</v>
      </c>
      <c r="G712" t="s">
        <v>20</v>
      </c>
      <c r="H712">
        <v>125</v>
      </c>
      <c r="I712" s="6">
        <f>E712/H712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>(((L712/60)/60)/24)+DATE(1970,1,1)</f>
        <v>43295.208333333328</v>
      </c>
      <c r="O712" s="10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2044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E713/D713*100</f>
        <v>20.322580645161288</v>
      </c>
      <c r="G713" t="s">
        <v>14</v>
      </c>
      <c r="H713">
        <v>14</v>
      </c>
      <c r="I713" s="6">
        <f>E713/H713</f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>(((L713/60)/60)/24)+DATE(1970,1,1)</f>
        <v>42393.25</v>
      </c>
      <c r="O713" s="10">
        <f>(((M713/60)/60)/24)+DATE(1970,1,1)</f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2044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E714/D714*100</f>
        <v>1840.625</v>
      </c>
      <c r="G714" t="s">
        <v>20</v>
      </c>
      <c r="H714">
        <v>202</v>
      </c>
      <c r="I714" s="6">
        <f>E714/H714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>(((L714/60)/60)/24)+DATE(1970,1,1)</f>
        <v>42559.208333333328</v>
      </c>
      <c r="O714" s="10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2044</v>
      </c>
    </row>
    <row r="715" spans="1:20" ht="31.2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E715/D715*100</f>
        <v>161.94202898550725</v>
      </c>
      <c r="G715" t="s">
        <v>20</v>
      </c>
      <c r="H715">
        <v>103</v>
      </c>
      <c r="I715" s="6">
        <f>E715/H715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>(((L715/60)/60)/24)+DATE(1970,1,1)</f>
        <v>42604.208333333328</v>
      </c>
      <c r="O715" s="10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2040</v>
      </c>
      <c r="T715" t="s">
        <v>2058</v>
      </c>
    </row>
    <row r="716" spans="1:20" ht="31.2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E716/D716*100</f>
        <v>472.82077922077923</v>
      </c>
      <c r="G716" t="s">
        <v>20</v>
      </c>
      <c r="H716">
        <v>1785</v>
      </c>
      <c r="I716" s="6">
        <f>E716/H716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>(((L716/60)/60)/24)+DATE(1970,1,1)</f>
        <v>41870.208333333336</v>
      </c>
      <c r="O716" s="10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">
        <v>2036</v>
      </c>
      <c r="T716" t="s">
        <v>2042</v>
      </c>
    </row>
    <row r="717" spans="1:20" ht="31.2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E717/D717*100</f>
        <v>24.466101694915253</v>
      </c>
      <c r="G717" t="s">
        <v>14</v>
      </c>
      <c r="H717">
        <v>656</v>
      </c>
      <c r="I717" s="6">
        <f>E717/H717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>(((L717/60)/60)/24)+DATE(1970,1,1)</f>
        <v>40397.208333333336</v>
      </c>
      <c r="O717" s="10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2052</v>
      </c>
      <c r="T717" t="s">
        <v>2063</v>
      </c>
    </row>
    <row r="718" spans="1:20" ht="31.2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E718/D718*100</f>
        <v>517.65</v>
      </c>
      <c r="G718" t="s">
        <v>20</v>
      </c>
      <c r="H718">
        <v>157</v>
      </c>
      <c r="I718" s="6">
        <f>E718/H718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>(((L718/60)/60)/24)+DATE(1970,1,1)</f>
        <v>41465.208333333336</v>
      </c>
      <c r="O718" s="10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2044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E719/D719*100</f>
        <v>247.64285714285714</v>
      </c>
      <c r="G719" t="s">
        <v>20</v>
      </c>
      <c r="H719">
        <v>555</v>
      </c>
      <c r="I719" s="6">
        <f>E719/H719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>(((L719/60)/60)/24)+DATE(1970,1,1)</f>
        <v>40777.208333333336</v>
      </c>
      <c r="O719" s="10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2045</v>
      </c>
    </row>
    <row r="720" spans="1:20" ht="31.2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E720/D720*100</f>
        <v>100.20481927710843</v>
      </c>
      <c r="G720" t="s">
        <v>20</v>
      </c>
      <c r="H720">
        <v>297</v>
      </c>
      <c r="I720" s="6">
        <f>E720/H720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>(((L720/60)/60)/24)+DATE(1970,1,1)</f>
        <v>41442.208333333336</v>
      </c>
      <c r="O720" s="10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2049</v>
      </c>
    </row>
    <row r="721" spans="1:20" ht="31.2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E721/D721*100</f>
        <v>153</v>
      </c>
      <c r="G721" t="s">
        <v>20</v>
      </c>
      <c r="H721">
        <v>123</v>
      </c>
      <c r="I721" s="6">
        <f>E721/H721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>(((L721/60)/60)/24)+DATE(1970,1,1)</f>
        <v>41058.208333333336</v>
      </c>
      <c r="O721" s="10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2040</v>
      </c>
      <c r="T721" t="s">
        <v>2055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E722/D722*100</f>
        <v>37.091954022988503</v>
      </c>
      <c r="G722" t="s">
        <v>74</v>
      </c>
      <c r="H722">
        <v>38</v>
      </c>
      <c r="I722" s="6">
        <f>E722/H722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>(((L722/60)/60)/24)+DATE(1970,1,1)</f>
        <v>43152.25</v>
      </c>
      <c r="O722" s="10">
        <f>(((M722/60)/60)/24)+DATE(1970,1,1)</f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2044</v>
      </c>
    </row>
    <row r="723" spans="1:20" ht="31.2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E723/D723*100</f>
        <v>4.392394822006473</v>
      </c>
      <c r="G723" t="s">
        <v>74</v>
      </c>
      <c r="H723">
        <v>60</v>
      </c>
      <c r="I723" s="6">
        <f>E723/H723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>(((L723/60)/60)/24)+DATE(1970,1,1)</f>
        <v>43194.208333333328</v>
      </c>
      <c r="O723" s="10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">
        <v>2036</v>
      </c>
      <c r="T723" t="s">
        <v>2042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E724/D724*100</f>
        <v>156.50721649484535</v>
      </c>
      <c r="G724" t="s">
        <v>20</v>
      </c>
      <c r="H724">
        <v>3036</v>
      </c>
      <c r="I724" s="6">
        <f>E724/H724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>(((L724/60)/60)/24)+DATE(1970,1,1)</f>
        <v>43045.25</v>
      </c>
      <c r="O724" s="10">
        <f>(((M724/60)/60)/24)+DATE(1970,1,1)</f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2045</v>
      </c>
    </row>
    <row r="725" spans="1:20" ht="31.2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E725/D725*100</f>
        <v>270.40816326530609</v>
      </c>
      <c r="G725" t="s">
        <v>20</v>
      </c>
      <c r="H725">
        <v>144</v>
      </c>
      <c r="I725" s="6">
        <f>E725/H725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>(((L725/60)/60)/24)+DATE(1970,1,1)</f>
        <v>42431.25</v>
      </c>
      <c r="O725" s="10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2044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E726/D726*100</f>
        <v>134.05952380952382</v>
      </c>
      <c r="G726" t="s">
        <v>20</v>
      </c>
      <c r="H726">
        <v>121</v>
      </c>
      <c r="I726" s="6">
        <f>E726/H726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>(((L726/60)/60)/24)+DATE(1970,1,1)</f>
        <v>41934.208333333336</v>
      </c>
      <c r="O726" s="10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2044</v>
      </c>
    </row>
    <row r="727" spans="1:20" ht="31.2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E727/D727*100</f>
        <v>50.398033126293996</v>
      </c>
      <c r="G727" t="s">
        <v>14</v>
      </c>
      <c r="H727">
        <v>1596</v>
      </c>
      <c r="I727" s="6">
        <f>E727/H727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>(((L727/60)/60)/24)+DATE(1970,1,1)</f>
        <v>41958.25</v>
      </c>
      <c r="O727" s="10">
        <f>(((M727/60)/60)/24)+DATE(1970,1,1)</f>
        <v>41960.25</v>
      </c>
      <c r="P727" t="b">
        <v>0</v>
      </c>
      <c r="Q727" t="b">
        <v>0</v>
      </c>
      <c r="R727" t="s">
        <v>292</v>
      </c>
      <c r="S727" t="s">
        <v>2052</v>
      </c>
      <c r="T727" t="s">
        <v>2063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E728/D728*100</f>
        <v>88.815837937384899</v>
      </c>
      <c r="G728" t="s">
        <v>74</v>
      </c>
      <c r="H728">
        <v>524</v>
      </c>
      <c r="I728" s="6">
        <f>E728/H728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>(((L728/60)/60)/24)+DATE(1970,1,1)</f>
        <v>40476.208333333336</v>
      </c>
      <c r="O728" s="10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2044</v>
      </c>
    </row>
    <row r="729" spans="1:20" ht="31.2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E729/D729*100</f>
        <v>165</v>
      </c>
      <c r="G729" t="s">
        <v>20</v>
      </c>
      <c r="H729">
        <v>181</v>
      </c>
      <c r="I729" s="6">
        <f>E729/H729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>(((L729/60)/60)/24)+DATE(1970,1,1)</f>
        <v>43485.25</v>
      </c>
      <c r="O729" s="10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2043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E730/D730*100</f>
        <v>17.5</v>
      </c>
      <c r="G730" t="s">
        <v>14</v>
      </c>
      <c r="H730">
        <v>10</v>
      </c>
      <c r="I730" s="6">
        <f>E730/H730</f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>(((L730/60)/60)/24)+DATE(1970,1,1)</f>
        <v>42515.208333333328</v>
      </c>
      <c r="O730" s="10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2044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E731/D731*100</f>
        <v>185.66071428571428</v>
      </c>
      <c r="G731" t="s">
        <v>20</v>
      </c>
      <c r="H731">
        <v>122</v>
      </c>
      <c r="I731" s="6">
        <f>E731/H731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>(((L731/60)/60)/24)+DATE(1970,1,1)</f>
        <v>41309.25</v>
      </c>
      <c r="O731" s="10">
        <f>(((M731/60)/60)/24)+DATE(1970,1,1)</f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2047</v>
      </c>
    </row>
    <row r="732" spans="1:20" ht="31.2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E732/D732*100</f>
        <v>412.6631944444444</v>
      </c>
      <c r="G732" t="s">
        <v>20</v>
      </c>
      <c r="H732">
        <v>1071</v>
      </c>
      <c r="I732" s="6">
        <f>E732/H732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>(((L732/60)/60)/24)+DATE(1970,1,1)</f>
        <v>42147.208333333328</v>
      </c>
      <c r="O732" s="10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2049</v>
      </c>
    </row>
    <row r="733" spans="1:20" ht="31.2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E733/D733*100</f>
        <v>90.25</v>
      </c>
      <c r="G733" t="s">
        <v>74</v>
      </c>
      <c r="H733">
        <v>219</v>
      </c>
      <c r="I733" s="6">
        <f>E733/H733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>(((L733/60)/60)/24)+DATE(1970,1,1)</f>
        <v>42939.208333333328</v>
      </c>
      <c r="O733" s="10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2043</v>
      </c>
    </row>
    <row r="734" spans="1:20" ht="31.2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E734/D734*100</f>
        <v>91.984615384615381</v>
      </c>
      <c r="G734" t="s">
        <v>14</v>
      </c>
      <c r="H734">
        <v>1121</v>
      </c>
      <c r="I734" s="6">
        <f>E734/H734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>(((L734/60)/60)/24)+DATE(1970,1,1)</f>
        <v>42816.208333333328</v>
      </c>
      <c r="O734" s="10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">
        <v>2036</v>
      </c>
      <c r="T734" t="s">
        <v>2042</v>
      </c>
    </row>
    <row r="735" spans="1:20" ht="31.2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E735/D735*100</f>
        <v>527.00632911392404</v>
      </c>
      <c r="G735" t="s">
        <v>20</v>
      </c>
      <c r="H735">
        <v>980</v>
      </c>
      <c r="I735" s="6">
        <f>E735/H735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>(((L735/60)/60)/24)+DATE(1970,1,1)</f>
        <v>41844.208333333336</v>
      </c>
      <c r="O735" s="10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2036</v>
      </c>
      <c r="T735" t="s">
        <v>2059</v>
      </c>
    </row>
    <row r="736" spans="1:20" ht="31.2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E736/D736*100</f>
        <v>319.14285714285711</v>
      </c>
      <c r="G736" t="s">
        <v>20</v>
      </c>
      <c r="H736">
        <v>536</v>
      </c>
      <c r="I736" s="6">
        <f>E736/H736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>(((L736/60)/60)/24)+DATE(1970,1,1)</f>
        <v>42763.25</v>
      </c>
      <c r="O736" s="10">
        <f>(((M736/60)/60)/24)+DATE(1970,1,1)</f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2044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E737/D737*100</f>
        <v>354.18867924528303</v>
      </c>
      <c r="G737" t="s">
        <v>20</v>
      </c>
      <c r="H737">
        <v>1991</v>
      </c>
      <c r="I737" s="6">
        <f>E737/H737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>(((L737/60)/60)/24)+DATE(1970,1,1)</f>
        <v>42459.208333333328</v>
      </c>
      <c r="O737" s="10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2056</v>
      </c>
      <c r="T737" t="s">
        <v>2057</v>
      </c>
    </row>
    <row r="738" spans="1:20" ht="31.2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E738/D738*100</f>
        <v>32.896103896103895</v>
      </c>
      <c r="G738" t="s">
        <v>74</v>
      </c>
      <c r="H738">
        <v>29</v>
      </c>
      <c r="I738" s="6">
        <f>E738/H738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>(((L738/60)/60)/24)+DATE(1970,1,1)</f>
        <v>42055.25</v>
      </c>
      <c r="O738" s="10">
        <f>(((M738/60)/60)/24)+DATE(1970,1,1)</f>
        <v>42059.25</v>
      </c>
      <c r="P738" t="b">
        <v>0</v>
      </c>
      <c r="Q738" t="b">
        <v>0</v>
      </c>
      <c r="R738" t="s">
        <v>68</v>
      </c>
      <c r="S738" t="s">
        <v>2040</v>
      </c>
      <c r="T738" t="s">
        <v>2050</v>
      </c>
    </row>
    <row r="739" spans="1:20" ht="46.8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E739/D739*100</f>
        <v>135.8918918918919</v>
      </c>
      <c r="G739" t="s">
        <v>20</v>
      </c>
      <c r="H739">
        <v>180</v>
      </c>
      <c r="I739" s="6">
        <f>E739/H739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>(((L739/60)/60)/24)+DATE(1970,1,1)</f>
        <v>42685.25</v>
      </c>
      <c r="O739" s="10">
        <f>(((M739/60)/60)/24)+DATE(1970,1,1)</f>
        <v>42697.25</v>
      </c>
      <c r="P739" t="b">
        <v>0</v>
      </c>
      <c r="Q739" t="b">
        <v>0</v>
      </c>
      <c r="R739" t="s">
        <v>60</v>
      </c>
      <c r="S739" t="s">
        <v>2036</v>
      </c>
      <c r="T739" t="s">
        <v>2048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E740/D740*100</f>
        <v>2.0843373493975905</v>
      </c>
      <c r="G740" t="s">
        <v>14</v>
      </c>
      <c r="H740">
        <v>15</v>
      </c>
      <c r="I740" s="6">
        <f>E740/H740</f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>(((L740/60)/60)/24)+DATE(1970,1,1)</f>
        <v>41959.25</v>
      </c>
      <c r="O740" s="10">
        <f>(((M740/60)/60)/24)+DATE(1970,1,1)</f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2044</v>
      </c>
    </row>
    <row r="741" spans="1:20" ht="31.2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E741/D741*100</f>
        <v>61</v>
      </c>
      <c r="G741" t="s">
        <v>14</v>
      </c>
      <c r="H741">
        <v>191</v>
      </c>
      <c r="I741" s="6">
        <f>E741/H741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>(((L741/60)/60)/24)+DATE(1970,1,1)</f>
        <v>41089.208333333336</v>
      </c>
      <c r="O741" s="10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">
        <v>2036</v>
      </c>
      <c r="T741" t="s">
        <v>2048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E742/D742*100</f>
        <v>30.037735849056602</v>
      </c>
      <c r="G742" t="s">
        <v>14</v>
      </c>
      <c r="H742">
        <v>16</v>
      </c>
      <c r="I742" s="6">
        <f>E742/H742</f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>(((L742/60)/60)/24)+DATE(1970,1,1)</f>
        <v>42769.25</v>
      </c>
      <c r="O742" s="10">
        <f>(((M742/60)/60)/24)+DATE(1970,1,1)</f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2044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E743/D743*100</f>
        <v>1179.1666666666665</v>
      </c>
      <c r="G743" t="s">
        <v>20</v>
      </c>
      <c r="H743">
        <v>130</v>
      </c>
      <c r="I743" s="6">
        <f>E743/H743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>(((L743/60)/60)/24)+DATE(1970,1,1)</f>
        <v>40321.208333333336</v>
      </c>
      <c r="O743" s="10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2044</v>
      </c>
    </row>
    <row r="744" spans="1:20" ht="31.2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E744/D744*100</f>
        <v>1126.0833333333335</v>
      </c>
      <c r="G744" t="s">
        <v>20</v>
      </c>
      <c r="H744">
        <v>122</v>
      </c>
      <c r="I744" s="6">
        <f>E744/H744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>(((L744/60)/60)/24)+DATE(1970,1,1)</f>
        <v>40197.25</v>
      </c>
      <c r="O744" s="10">
        <f>(((M744/60)/60)/24)+DATE(1970,1,1)</f>
        <v>40239.25</v>
      </c>
      <c r="P744" t="b">
        <v>0</v>
      </c>
      <c r="Q744" t="b">
        <v>0</v>
      </c>
      <c r="R744" t="s">
        <v>50</v>
      </c>
      <c r="S744" t="s">
        <v>2036</v>
      </c>
      <c r="T744" t="s">
        <v>2046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E745/D745*100</f>
        <v>12.923076923076923</v>
      </c>
      <c r="G745" t="s">
        <v>14</v>
      </c>
      <c r="H745">
        <v>17</v>
      </c>
      <c r="I745" s="6">
        <f>E745/H745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>(((L745/60)/60)/24)+DATE(1970,1,1)</f>
        <v>42298.208333333328</v>
      </c>
      <c r="O745" s="10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2044</v>
      </c>
    </row>
    <row r="746" spans="1:20" ht="31.2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E746/D746*100</f>
        <v>712</v>
      </c>
      <c r="G746" t="s">
        <v>20</v>
      </c>
      <c r="H746">
        <v>140</v>
      </c>
      <c r="I746" s="6">
        <f>E746/H746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>(((L746/60)/60)/24)+DATE(1970,1,1)</f>
        <v>43322.208333333328</v>
      </c>
      <c r="O746" s="10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2044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E747/D747*100</f>
        <v>30.304347826086957</v>
      </c>
      <c r="G747" t="s">
        <v>14</v>
      </c>
      <c r="H747">
        <v>34</v>
      </c>
      <c r="I747" s="6">
        <f>E747/H747</f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>(((L747/60)/60)/24)+DATE(1970,1,1)</f>
        <v>40328.208333333336</v>
      </c>
      <c r="O747" s="10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2049</v>
      </c>
    </row>
    <row r="748" spans="1:20" ht="31.2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E748/D748*100</f>
        <v>212.50896057347671</v>
      </c>
      <c r="G748" t="s">
        <v>20</v>
      </c>
      <c r="H748">
        <v>3388</v>
      </c>
      <c r="I748" s="6">
        <f>E748/H748</f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>(((L748/60)/60)/24)+DATE(1970,1,1)</f>
        <v>40825.208333333336</v>
      </c>
      <c r="O748" s="10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2043</v>
      </c>
    </row>
    <row r="749" spans="1:20" ht="31.2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E749/D749*100</f>
        <v>228.85714285714286</v>
      </c>
      <c r="G749" t="s">
        <v>20</v>
      </c>
      <c r="H749">
        <v>280</v>
      </c>
      <c r="I749" s="6">
        <f>E749/H749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>(((L749/60)/60)/24)+DATE(1970,1,1)</f>
        <v>40423.208333333336</v>
      </c>
      <c r="O749" s="10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2044</v>
      </c>
    </row>
    <row r="750" spans="1:20" ht="31.2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E750/D750*100</f>
        <v>34.959979476654695</v>
      </c>
      <c r="G750" t="s">
        <v>74</v>
      </c>
      <c r="H750">
        <v>614</v>
      </c>
      <c r="I750" s="6">
        <f>E750/H750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>(((L750/60)/60)/24)+DATE(1970,1,1)</f>
        <v>40238.25</v>
      </c>
      <c r="O750" s="10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2051</v>
      </c>
    </row>
    <row r="751" spans="1:20" ht="31.2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E751/D751*100</f>
        <v>157.29069767441862</v>
      </c>
      <c r="G751" t="s">
        <v>20</v>
      </c>
      <c r="H751">
        <v>366</v>
      </c>
      <c r="I751" s="6">
        <f>E751/H751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>(((L751/60)/60)/24)+DATE(1970,1,1)</f>
        <v>41920.208333333336</v>
      </c>
      <c r="O751" s="10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2049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E752/D752*100</f>
        <v>1</v>
      </c>
      <c r="G752" t="s">
        <v>14</v>
      </c>
      <c r="H752">
        <v>1</v>
      </c>
      <c r="I752" s="6">
        <f>E752/H752</f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>(((L752/60)/60)/24)+DATE(1970,1,1)</f>
        <v>40360.208333333336</v>
      </c>
      <c r="O752" s="10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">
        <v>2036</v>
      </c>
      <c r="T752" t="s">
        <v>2046</v>
      </c>
    </row>
    <row r="753" spans="1:20" ht="31.2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E753/D753*100</f>
        <v>232.30555555555554</v>
      </c>
      <c r="G753" t="s">
        <v>20</v>
      </c>
      <c r="H753">
        <v>270</v>
      </c>
      <c r="I753" s="6">
        <f>E753/H753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>(((L753/60)/60)/24)+DATE(1970,1,1)</f>
        <v>42446.208333333328</v>
      </c>
      <c r="O753" s="10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">
        <v>2040</v>
      </c>
      <c r="T753" t="s">
        <v>2050</v>
      </c>
    </row>
    <row r="754" spans="1:20" ht="31.2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E754/D754*100</f>
        <v>92.448275862068968</v>
      </c>
      <c r="G754" t="s">
        <v>74</v>
      </c>
      <c r="H754">
        <v>114</v>
      </c>
      <c r="I754" s="6">
        <f>E754/H754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>(((L754/60)/60)/24)+DATE(1970,1,1)</f>
        <v>40395.208333333336</v>
      </c>
      <c r="O754" s="10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2044</v>
      </c>
    </row>
    <row r="755" spans="1:20" ht="31.2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E755/D755*100</f>
        <v>256.70212765957444</v>
      </c>
      <c r="G755" t="s">
        <v>20</v>
      </c>
      <c r="H755">
        <v>137</v>
      </c>
      <c r="I755" s="6">
        <f>E755/H755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>(((L755/60)/60)/24)+DATE(1970,1,1)</f>
        <v>40321.208333333336</v>
      </c>
      <c r="O755" s="10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2056</v>
      </c>
      <c r="T755" t="s">
        <v>2057</v>
      </c>
    </row>
    <row r="756" spans="1:20" ht="31.2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E756/D756*100</f>
        <v>168.47017045454547</v>
      </c>
      <c r="G756" t="s">
        <v>20</v>
      </c>
      <c r="H756">
        <v>3205</v>
      </c>
      <c r="I756" s="6">
        <f>E756/H756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>(((L756/60)/60)/24)+DATE(1970,1,1)</f>
        <v>41210.208333333336</v>
      </c>
      <c r="O756" s="10">
        <f>(((M756/60)/60)/24)+DATE(1970,1,1)</f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2044</v>
      </c>
    </row>
    <row r="757" spans="1:20" ht="31.2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E757/D757*100</f>
        <v>166.57777777777778</v>
      </c>
      <c r="G757" t="s">
        <v>20</v>
      </c>
      <c r="H757">
        <v>288</v>
      </c>
      <c r="I757" s="6">
        <f>E757/H757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>(((L757/60)/60)/24)+DATE(1970,1,1)</f>
        <v>43096.25</v>
      </c>
      <c r="O757" s="10">
        <f>(((M757/60)/60)/24)+DATE(1970,1,1)</f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2044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E758/D758*100</f>
        <v>772.07692307692309</v>
      </c>
      <c r="G758" t="s">
        <v>20</v>
      </c>
      <c r="H758">
        <v>148</v>
      </c>
      <c r="I758" s="6">
        <f>E758/H758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>(((L758/60)/60)/24)+DATE(1970,1,1)</f>
        <v>42024.25</v>
      </c>
      <c r="O758" s="10">
        <f>(((M758/60)/60)/24)+DATE(1970,1,1)</f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2044</v>
      </c>
    </row>
    <row r="759" spans="1:20" ht="31.2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E759/D759*100</f>
        <v>406.85714285714283</v>
      </c>
      <c r="G759" t="s">
        <v>20</v>
      </c>
      <c r="H759">
        <v>114</v>
      </c>
      <c r="I759" s="6">
        <f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>(((L759/60)/60)/24)+DATE(1970,1,1)</f>
        <v>40675.208333333336</v>
      </c>
      <c r="O759" s="10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2047</v>
      </c>
    </row>
    <row r="760" spans="1:20" ht="31.2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E760/D760*100</f>
        <v>564.20608108108115</v>
      </c>
      <c r="G760" t="s">
        <v>20</v>
      </c>
      <c r="H760">
        <v>1518</v>
      </c>
      <c r="I760" s="6">
        <f>E760/H760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>(((L760/60)/60)/24)+DATE(1970,1,1)</f>
        <v>41936.208333333336</v>
      </c>
      <c r="O760" s="10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">
        <v>2036</v>
      </c>
      <c r="T760" t="s">
        <v>2042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E761/D761*100</f>
        <v>68.426865671641792</v>
      </c>
      <c r="G761" t="s">
        <v>14</v>
      </c>
      <c r="H761">
        <v>1274</v>
      </c>
      <c r="I761" s="6">
        <f>E761/H761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>(((L761/60)/60)/24)+DATE(1970,1,1)</f>
        <v>43136.25</v>
      </c>
      <c r="O761" s="10">
        <f>(((M761/60)/60)/24)+DATE(1970,1,1)</f>
        <v>43166.25</v>
      </c>
      <c r="P761" t="b">
        <v>0</v>
      </c>
      <c r="Q761" t="b">
        <v>0</v>
      </c>
      <c r="R761" t="s">
        <v>50</v>
      </c>
      <c r="S761" t="s">
        <v>2036</v>
      </c>
      <c r="T761" t="s">
        <v>2046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E762/D762*100</f>
        <v>34.351966873706004</v>
      </c>
      <c r="G762" t="s">
        <v>14</v>
      </c>
      <c r="H762">
        <v>210</v>
      </c>
      <c r="I762" s="6">
        <f>E762/H762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>(((L762/60)/60)/24)+DATE(1970,1,1)</f>
        <v>43678.208333333328</v>
      </c>
      <c r="O762" s="10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">
        <v>2052</v>
      </c>
      <c r="T762" t="s">
        <v>2053</v>
      </c>
    </row>
    <row r="763" spans="1:20" ht="31.2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E763/D763*100</f>
        <v>655.4545454545455</v>
      </c>
      <c r="G763" t="s">
        <v>20</v>
      </c>
      <c r="H763">
        <v>166</v>
      </c>
      <c r="I763" s="6">
        <f>E763/H763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>(((L763/60)/60)/24)+DATE(1970,1,1)</f>
        <v>42938.208333333328</v>
      </c>
      <c r="O763" s="10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">
        <v>2036</v>
      </c>
      <c r="T763" t="s">
        <v>2042</v>
      </c>
    </row>
    <row r="764" spans="1:20" ht="31.2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E764/D764*100</f>
        <v>177.25714285714284</v>
      </c>
      <c r="G764" t="s">
        <v>20</v>
      </c>
      <c r="H764">
        <v>100</v>
      </c>
      <c r="I764" s="6">
        <f>E764/H764</f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>(((L764/60)/60)/24)+DATE(1970,1,1)</f>
        <v>41241.25</v>
      </c>
      <c r="O764" s="10">
        <f>(((M764/60)/60)/24)+DATE(1970,1,1)</f>
        <v>41252.25</v>
      </c>
      <c r="P764" t="b">
        <v>0</v>
      </c>
      <c r="Q764" t="b">
        <v>0</v>
      </c>
      <c r="R764" t="s">
        <v>159</v>
      </c>
      <c r="S764" t="s">
        <v>2036</v>
      </c>
      <c r="T764" t="s">
        <v>2060</v>
      </c>
    </row>
    <row r="765" spans="1:20" ht="31.2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E765/D765*100</f>
        <v>113.17857142857144</v>
      </c>
      <c r="G765" t="s">
        <v>20</v>
      </c>
      <c r="H765">
        <v>235</v>
      </c>
      <c r="I765" s="6">
        <f>E765/H765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>(((L765/60)/60)/24)+DATE(1970,1,1)</f>
        <v>41037.208333333336</v>
      </c>
      <c r="O765" s="10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2044</v>
      </c>
    </row>
    <row r="766" spans="1:20" ht="46.8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E766/D766*100</f>
        <v>728.18181818181824</v>
      </c>
      <c r="G766" t="s">
        <v>20</v>
      </c>
      <c r="H766">
        <v>148</v>
      </c>
      <c r="I766" s="6">
        <f>E766/H766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>(((L766/60)/60)/24)+DATE(1970,1,1)</f>
        <v>40676.208333333336</v>
      </c>
      <c r="O766" s="10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">
        <v>2036</v>
      </c>
      <c r="T766" t="s">
        <v>2042</v>
      </c>
    </row>
    <row r="767" spans="1:20" ht="31.2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E767/D767*100</f>
        <v>208.33333333333334</v>
      </c>
      <c r="G767" t="s">
        <v>20</v>
      </c>
      <c r="H767">
        <v>198</v>
      </c>
      <c r="I767" s="6">
        <f>E767/H767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>(((L767/60)/60)/24)+DATE(1970,1,1)</f>
        <v>42840.208333333328</v>
      </c>
      <c r="O767" s="10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">
        <v>2036</v>
      </c>
      <c r="T767" t="s">
        <v>2048</v>
      </c>
    </row>
    <row r="768" spans="1:20" ht="46.8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E768/D768*100</f>
        <v>31.171232876712331</v>
      </c>
      <c r="G768" t="s">
        <v>14</v>
      </c>
      <c r="H768">
        <v>248</v>
      </c>
      <c r="I768" s="6">
        <f>E768/H768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>(((L768/60)/60)/24)+DATE(1970,1,1)</f>
        <v>43362.208333333328</v>
      </c>
      <c r="O768" s="10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2065</v>
      </c>
    </row>
    <row r="769" spans="1:20" ht="31.2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E769/D769*100</f>
        <v>56.967078189300416</v>
      </c>
      <c r="G769" t="s">
        <v>14</v>
      </c>
      <c r="H769">
        <v>513</v>
      </c>
      <c r="I769" s="6">
        <f>E769/H769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>(((L769/60)/60)/24)+DATE(1970,1,1)</f>
        <v>42283.208333333328</v>
      </c>
      <c r="O769" s="10">
        <f>(((M769/60)/60)/24)+DATE(1970,1,1)</f>
        <v>42328.25</v>
      </c>
      <c r="P769" t="b">
        <v>0</v>
      </c>
      <c r="Q769" t="b">
        <v>0</v>
      </c>
      <c r="R769" t="s">
        <v>206</v>
      </c>
      <c r="S769" t="s">
        <v>2040</v>
      </c>
      <c r="T769" t="s">
        <v>2061</v>
      </c>
    </row>
    <row r="770" spans="1:20" ht="31.2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E770/D770*100</f>
        <v>231</v>
      </c>
      <c r="G770" t="s">
        <v>20</v>
      </c>
      <c r="H770">
        <v>150</v>
      </c>
      <c r="I770" s="6">
        <f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>(((L770/60)/60)/24)+DATE(1970,1,1)</f>
        <v>41619.25</v>
      </c>
      <c r="O770" s="10">
        <f>(((M770/60)/60)/24)+DATE(1970,1,1)</f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2044</v>
      </c>
    </row>
    <row r="771" spans="1:20" ht="31.2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E771/D771*100</f>
        <v>86.867834394904463</v>
      </c>
      <c r="G771" t="s">
        <v>14</v>
      </c>
      <c r="H771">
        <v>3410</v>
      </c>
      <c r="I771" s="6">
        <f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>(((L771/60)/60)/24)+DATE(1970,1,1)</f>
        <v>41501.208333333336</v>
      </c>
      <c r="O771" s="10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2052</v>
      </c>
      <c r="T771" t="s">
        <v>2053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E772/D772*100</f>
        <v>270.74418604651163</v>
      </c>
      <c r="G772" t="s">
        <v>20</v>
      </c>
      <c r="H772">
        <v>216</v>
      </c>
      <c r="I772" s="6">
        <f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>(((L772/60)/60)/24)+DATE(1970,1,1)</f>
        <v>41743.208333333336</v>
      </c>
      <c r="O772" s="10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2044</v>
      </c>
    </row>
    <row r="773" spans="1:20" ht="31.2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E773/D773*100</f>
        <v>49.446428571428569</v>
      </c>
      <c r="G773" t="s">
        <v>74</v>
      </c>
      <c r="H773">
        <v>26</v>
      </c>
      <c r="I773" s="6">
        <f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>(((L773/60)/60)/24)+DATE(1970,1,1)</f>
        <v>43491.25</v>
      </c>
      <c r="O773" s="10">
        <f>(((M773/60)/60)/24)+DATE(1970,1,1)</f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2044</v>
      </c>
    </row>
    <row r="774" spans="1:20" ht="31.2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E774/D774*100</f>
        <v>113.3596256684492</v>
      </c>
      <c r="G774" t="s">
        <v>20</v>
      </c>
      <c r="H774">
        <v>5139</v>
      </c>
      <c r="I774" s="6">
        <f>E774/H774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>(((L774/60)/60)/24)+DATE(1970,1,1)</f>
        <v>43505.25</v>
      </c>
      <c r="O774" s="10">
        <f>(((M774/60)/60)/24)+DATE(1970,1,1)</f>
        <v>43509.25</v>
      </c>
      <c r="P774" t="b">
        <v>0</v>
      </c>
      <c r="Q774" t="b">
        <v>0</v>
      </c>
      <c r="R774" t="s">
        <v>60</v>
      </c>
      <c r="S774" t="s">
        <v>2036</v>
      </c>
      <c r="T774" t="s">
        <v>2048</v>
      </c>
    </row>
    <row r="775" spans="1:20" ht="31.2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E775/D775*100</f>
        <v>190.55555555555554</v>
      </c>
      <c r="G775" t="s">
        <v>20</v>
      </c>
      <c r="H775">
        <v>2353</v>
      </c>
      <c r="I775" s="6">
        <f>E775/H775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>(((L775/60)/60)/24)+DATE(1970,1,1)</f>
        <v>42838.208333333328</v>
      </c>
      <c r="O775" s="10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2044</v>
      </c>
    </row>
    <row r="776" spans="1:20" ht="31.2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E776/D776*100</f>
        <v>135.5</v>
      </c>
      <c r="G776" t="s">
        <v>20</v>
      </c>
      <c r="H776">
        <v>78</v>
      </c>
      <c r="I776" s="6">
        <f>E776/H776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>(((L776/60)/60)/24)+DATE(1970,1,1)</f>
        <v>42513.208333333328</v>
      </c>
      <c r="O776" s="10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2043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E777/D777*100</f>
        <v>10.297872340425531</v>
      </c>
      <c r="G777" t="s">
        <v>14</v>
      </c>
      <c r="H777">
        <v>10</v>
      </c>
      <c r="I777" s="6">
        <f>E777/H777</f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>(((L777/60)/60)/24)+DATE(1970,1,1)</f>
        <v>41949.25</v>
      </c>
      <c r="O777" s="10">
        <f>(((M777/60)/60)/24)+DATE(1970,1,1)</f>
        <v>41959.25</v>
      </c>
      <c r="P777" t="b">
        <v>0</v>
      </c>
      <c r="Q777" t="b">
        <v>0</v>
      </c>
      <c r="R777" t="s">
        <v>23</v>
      </c>
      <c r="S777" t="s">
        <v>2036</v>
      </c>
      <c r="T777" t="s">
        <v>2042</v>
      </c>
    </row>
    <row r="778" spans="1:20" ht="31.2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E778/D778*100</f>
        <v>65.544223826714799</v>
      </c>
      <c r="G778" t="s">
        <v>14</v>
      </c>
      <c r="H778">
        <v>2201</v>
      </c>
      <c r="I778" s="6">
        <f>E778/H778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>(((L778/60)/60)/24)+DATE(1970,1,1)</f>
        <v>43650.208333333328</v>
      </c>
      <c r="O778" s="10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2044</v>
      </c>
    </row>
    <row r="779" spans="1:20" ht="31.2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E779/D779*100</f>
        <v>49.026652452025587</v>
      </c>
      <c r="G779" t="s">
        <v>14</v>
      </c>
      <c r="H779">
        <v>676</v>
      </c>
      <c r="I779" s="6">
        <f>E779/H779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>(((L779/60)/60)/24)+DATE(1970,1,1)</f>
        <v>40809.208333333336</v>
      </c>
      <c r="O779" s="10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2044</v>
      </c>
    </row>
    <row r="780" spans="1:20" ht="31.2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E780/D780*100</f>
        <v>787.92307692307691</v>
      </c>
      <c r="G780" t="s">
        <v>20</v>
      </c>
      <c r="H780">
        <v>174</v>
      </c>
      <c r="I780" s="6">
        <f>E780/H780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>(((L780/60)/60)/24)+DATE(1970,1,1)</f>
        <v>40768.208333333336</v>
      </c>
      <c r="O780" s="10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2051</v>
      </c>
    </row>
    <row r="781" spans="1:20" ht="31.2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E781/D781*100</f>
        <v>80.306347746090154</v>
      </c>
      <c r="G781" t="s">
        <v>14</v>
      </c>
      <c r="H781">
        <v>831</v>
      </c>
      <c r="I781" s="6">
        <f>E781/H781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>(((L781/60)/60)/24)+DATE(1970,1,1)</f>
        <v>42230.208333333328</v>
      </c>
      <c r="O781" s="10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2044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E782/D782*100</f>
        <v>106.29411764705883</v>
      </c>
      <c r="G782" t="s">
        <v>20</v>
      </c>
      <c r="H782">
        <v>164</v>
      </c>
      <c r="I782" s="6">
        <f>E782/H782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>(((L782/60)/60)/24)+DATE(1970,1,1)</f>
        <v>42573.208333333328</v>
      </c>
      <c r="O782" s="10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2047</v>
      </c>
    </row>
    <row r="783" spans="1:20" ht="31.2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E783/D783*100</f>
        <v>50.735632183908038</v>
      </c>
      <c r="G783" t="s">
        <v>74</v>
      </c>
      <c r="H783">
        <v>56</v>
      </c>
      <c r="I783" s="6">
        <f>E783/H783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>(((L783/60)/60)/24)+DATE(1970,1,1)</f>
        <v>40482.208333333336</v>
      </c>
      <c r="O783" s="10">
        <f>(((M783/60)/60)/24)+DATE(1970,1,1)</f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2044</v>
      </c>
    </row>
    <row r="784" spans="1:20" ht="31.2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E784/D784*100</f>
        <v>215.31372549019611</v>
      </c>
      <c r="G784" t="s">
        <v>20</v>
      </c>
      <c r="H784">
        <v>161</v>
      </c>
      <c r="I784" s="6">
        <f>E784/H784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>(((L784/60)/60)/24)+DATE(1970,1,1)</f>
        <v>40603.25</v>
      </c>
      <c r="O784" s="10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2051</v>
      </c>
    </row>
    <row r="785" spans="1:20" ht="31.2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E785/D785*100</f>
        <v>141.22972972972974</v>
      </c>
      <c r="G785" t="s">
        <v>20</v>
      </c>
      <c r="H785">
        <v>138</v>
      </c>
      <c r="I785" s="6">
        <f>E785/H785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>(((L785/60)/60)/24)+DATE(1970,1,1)</f>
        <v>41625.25</v>
      </c>
      <c r="O785" s="10">
        <f>(((M785/60)/60)/24)+DATE(1970,1,1)</f>
        <v>41632.25</v>
      </c>
      <c r="P785" t="b">
        <v>0</v>
      </c>
      <c r="Q785" t="b">
        <v>0</v>
      </c>
      <c r="R785" t="s">
        <v>23</v>
      </c>
      <c r="S785" t="s">
        <v>2036</v>
      </c>
      <c r="T785" t="s">
        <v>2042</v>
      </c>
    </row>
    <row r="786" spans="1:20" ht="31.2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E786/D786*100</f>
        <v>115.33745781777279</v>
      </c>
      <c r="G786" t="s">
        <v>20</v>
      </c>
      <c r="H786">
        <v>3308</v>
      </c>
      <c r="I786" s="6">
        <f>E786/H786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>(((L786/60)/60)/24)+DATE(1970,1,1)</f>
        <v>42435.25</v>
      </c>
      <c r="O786" s="10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2043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E787/D787*100</f>
        <v>193.11940298507463</v>
      </c>
      <c r="G787" t="s">
        <v>20</v>
      </c>
      <c r="H787">
        <v>127</v>
      </c>
      <c r="I787" s="6">
        <f>E787/H787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>(((L787/60)/60)/24)+DATE(1970,1,1)</f>
        <v>43582.208333333328</v>
      </c>
      <c r="O787" s="10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2051</v>
      </c>
    </row>
    <row r="788" spans="1:20" ht="31.2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E788/D788*100</f>
        <v>729.73333333333335</v>
      </c>
      <c r="G788" t="s">
        <v>20</v>
      </c>
      <c r="H788">
        <v>207</v>
      </c>
      <c r="I788" s="6">
        <f>E788/H788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>(((L788/60)/60)/24)+DATE(1970,1,1)</f>
        <v>43186.208333333328</v>
      </c>
      <c r="O788" s="10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2036</v>
      </c>
      <c r="T788" t="s">
        <v>2060</v>
      </c>
    </row>
    <row r="789" spans="1:20" ht="31.2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E789/D789*100</f>
        <v>99.66339869281046</v>
      </c>
      <c r="G789" t="s">
        <v>14</v>
      </c>
      <c r="H789">
        <v>859</v>
      </c>
      <c r="I789" s="6">
        <f>E789/H789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>(((L789/60)/60)/24)+DATE(1970,1,1)</f>
        <v>40684.208333333336</v>
      </c>
      <c r="O789" s="10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">
        <v>2036</v>
      </c>
      <c r="T789" t="s">
        <v>2042</v>
      </c>
    </row>
    <row r="790" spans="1:20" ht="31.2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E790/D790*100</f>
        <v>88.166666666666671</v>
      </c>
      <c r="G790" t="s">
        <v>47</v>
      </c>
      <c r="H790">
        <v>31</v>
      </c>
      <c r="I790" s="6">
        <f>E790/H790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>(((L790/60)/60)/24)+DATE(1970,1,1)</f>
        <v>41202.208333333336</v>
      </c>
      <c r="O790" s="10">
        <f>(((M790/60)/60)/24)+DATE(1970,1,1)</f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2051</v>
      </c>
    </row>
    <row r="791" spans="1:20" ht="31.2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E791/D791*100</f>
        <v>37.233333333333334</v>
      </c>
      <c r="G791" t="s">
        <v>14</v>
      </c>
      <c r="H791">
        <v>45</v>
      </c>
      <c r="I791" s="6">
        <f>E791/H791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>(((L791/60)/60)/24)+DATE(1970,1,1)</f>
        <v>41786.208333333336</v>
      </c>
      <c r="O791" s="10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2044</v>
      </c>
    </row>
    <row r="792" spans="1:20" ht="31.2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E792/D792*100</f>
        <v>30.540075309306079</v>
      </c>
      <c r="G792" t="s">
        <v>74</v>
      </c>
      <c r="H792">
        <v>1113</v>
      </c>
      <c r="I792" s="6">
        <f>E792/H792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>(((L792/60)/60)/24)+DATE(1970,1,1)</f>
        <v>40223.25</v>
      </c>
      <c r="O792" s="10">
        <f>(((M792/60)/60)/24)+DATE(1970,1,1)</f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2044</v>
      </c>
    </row>
    <row r="793" spans="1:20" ht="31.2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E793/D793*100</f>
        <v>25.714285714285712</v>
      </c>
      <c r="G793" t="s">
        <v>14</v>
      </c>
      <c r="H793">
        <v>6</v>
      </c>
      <c r="I793" s="6">
        <f>E793/H793</f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>(((L793/60)/60)/24)+DATE(1970,1,1)</f>
        <v>42715.25</v>
      </c>
      <c r="O793" s="10">
        <f>(((M793/60)/60)/24)+DATE(1970,1,1)</f>
        <v>42731.25</v>
      </c>
      <c r="P793" t="b">
        <v>0</v>
      </c>
      <c r="Q793" t="b">
        <v>0</v>
      </c>
      <c r="R793" t="s">
        <v>17</v>
      </c>
      <c r="S793" t="s">
        <v>2035</v>
      </c>
      <c r="T793" t="s">
        <v>2041</v>
      </c>
    </row>
    <row r="794" spans="1:20" ht="31.2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E794/D794*100</f>
        <v>34</v>
      </c>
      <c r="G794" t="s">
        <v>14</v>
      </c>
      <c r="H794">
        <v>7</v>
      </c>
      <c r="I794" s="6">
        <f>E794/H794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>(((L794/60)/60)/24)+DATE(1970,1,1)</f>
        <v>41451.208333333336</v>
      </c>
      <c r="O794" s="10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2044</v>
      </c>
    </row>
    <row r="795" spans="1:20" ht="31.2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E795/D795*100</f>
        <v>1185.909090909091</v>
      </c>
      <c r="G795" t="s">
        <v>20</v>
      </c>
      <c r="H795">
        <v>181</v>
      </c>
      <c r="I795" s="6">
        <f>E795/H795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>(((L795/60)/60)/24)+DATE(1970,1,1)</f>
        <v>41450.208333333336</v>
      </c>
      <c r="O795" s="10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">
        <v>2040</v>
      </c>
      <c r="T795" t="s">
        <v>2050</v>
      </c>
    </row>
    <row r="796" spans="1:20" ht="31.2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E796/D796*100</f>
        <v>125.39393939393939</v>
      </c>
      <c r="G796" t="s">
        <v>20</v>
      </c>
      <c r="H796">
        <v>110</v>
      </c>
      <c r="I796" s="6">
        <f>E796/H796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>(((L796/60)/60)/24)+DATE(1970,1,1)</f>
        <v>43091.25</v>
      </c>
      <c r="O796" s="10">
        <f>(((M796/60)/60)/24)+DATE(1970,1,1)</f>
        <v>43103.25</v>
      </c>
      <c r="P796" t="b">
        <v>0</v>
      </c>
      <c r="Q796" t="b">
        <v>0</v>
      </c>
      <c r="R796" t="s">
        <v>23</v>
      </c>
      <c r="S796" t="s">
        <v>2036</v>
      </c>
      <c r="T796" t="s">
        <v>2042</v>
      </c>
    </row>
    <row r="797" spans="1:20" ht="46.8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E797/D797*100</f>
        <v>14.394366197183098</v>
      </c>
      <c r="G797" t="s">
        <v>14</v>
      </c>
      <c r="H797">
        <v>31</v>
      </c>
      <c r="I797" s="6">
        <f>E797/H797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>(((L797/60)/60)/24)+DATE(1970,1,1)</f>
        <v>42675.208333333328</v>
      </c>
      <c r="O797" s="10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2047</v>
      </c>
    </row>
    <row r="798" spans="1:20" ht="31.2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E798/D798*100</f>
        <v>54.807692307692314</v>
      </c>
      <c r="G798" t="s">
        <v>14</v>
      </c>
      <c r="H798">
        <v>78</v>
      </c>
      <c r="I798" s="6">
        <f>E798/H798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>(((L798/60)/60)/24)+DATE(1970,1,1)</f>
        <v>41859.208333333336</v>
      </c>
      <c r="O798" s="10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2052</v>
      </c>
      <c r="T798" t="s">
        <v>2063</v>
      </c>
    </row>
    <row r="799" spans="1:20" ht="31.2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E799/D799*100</f>
        <v>109.63157894736841</v>
      </c>
      <c r="G799" t="s">
        <v>20</v>
      </c>
      <c r="H799">
        <v>185</v>
      </c>
      <c r="I799" s="6">
        <f>E799/H799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>(((L799/60)/60)/24)+DATE(1970,1,1)</f>
        <v>43464.25</v>
      </c>
      <c r="O799" s="10">
        <f>(((M799/60)/60)/24)+DATE(1970,1,1)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2043</v>
      </c>
    </row>
    <row r="800" spans="1:20" ht="31.2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E800/D800*100</f>
        <v>188.47058823529412</v>
      </c>
      <c r="G800" t="s">
        <v>20</v>
      </c>
      <c r="H800">
        <v>121</v>
      </c>
      <c r="I800" s="6">
        <f>E800/H800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>(((L800/60)/60)/24)+DATE(1970,1,1)</f>
        <v>41060.208333333336</v>
      </c>
      <c r="O800" s="10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2044</v>
      </c>
    </row>
    <row r="801" spans="1:20" ht="31.2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E801/D801*100</f>
        <v>87.008284023668637</v>
      </c>
      <c r="G801" t="s">
        <v>14</v>
      </c>
      <c r="H801">
        <v>1225</v>
      </c>
      <c r="I801" s="6">
        <f>E801/H801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>(((L801/60)/60)/24)+DATE(1970,1,1)</f>
        <v>42399.25</v>
      </c>
      <c r="O801" s="10">
        <f>(((M801/60)/60)/24)+DATE(1970,1,1)</f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2044</v>
      </c>
    </row>
    <row r="802" spans="1:20" ht="31.2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E802/D802*100</f>
        <v>1</v>
      </c>
      <c r="G802" t="s">
        <v>14</v>
      </c>
      <c r="H802">
        <v>1</v>
      </c>
      <c r="I802" s="6">
        <f>E802/H802</f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>(((L802/60)/60)/24)+DATE(1970,1,1)</f>
        <v>42167.208333333328</v>
      </c>
      <c r="O802" s="10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">
        <v>2036</v>
      </c>
      <c r="T802" t="s">
        <v>2042</v>
      </c>
    </row>
    <row r="803" spans="1:20" ht="31.2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E803/D803*100</f>
        <v>202.9130434782609</v>
      </c>
      <c r="G803" t="s">
        <v>20</v>
      </c>
      <c r="H803">
        <v>106</v>
      </c>
      <c r="I803" s="6">
        <f>E803/H803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>(((L803/60)/60)/24)+DATE(1970,1,1)</f>
        <v>43830.25</v>
      </c>
      <c r="O803" s="10">
        <f>(((M803/60)/60)/24)+DATE(1970,1,1)</f>
        <v>43852.25</v>
      </c>
      <c r="P803" t="b">
        <v>0</v>
      </c>
      <c r="Q803" t="b">
        <v>1</v>
      </c>
      <c r="R803" t="s">
        <v>122</v>
      </c>
      <c r="S803" t="s">
        <v>2056</v>
      </c>
      <c r="T803" t="s">
        <v>2057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E804/D804*100</f>
        <v>197.03225806451613</v>
      </c>
      <c r="G804" t="s">
        <v>20</v>
      </c>
      <c r="H804">
        <v>142</v>
      </c>
      <c r="I804" s="6">
        <f>E804/H804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>(((L804/60)/60)/24)+DATE(1970,1,1)</f>
        <v>43650.208333333328</v>
      </c>
      <c r="O804" s="10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2056</v>
      </c>
      <c r="T804" t="s">
        <v>2057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E805/D805*100</f>
        <v>107</v>
      </c>
      <c r="G805" t="s">
        <v>20</v>
      </c>
      <c r="H805">
        <v>233</v>
      </c>
      <c r="I805" s="6">
        <f>E805/H805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>(((L805/60)/60)/24)+DATE(1970,1,1)</f>
        <v>43492.25</v>
      </c>
      <c r="O805" s="10">
        <f>(((M805/60)/60)/24)+DATE(1970,1,1)</f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2044</v>
      </c>
    </row>
    <row r="806" spans="1:20" ht="31.2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E806/D806*100</f>
        <v>268.73076923076923</v>
      </c>
      <c r="G806" t="s">
        <v>20</v>
      </c>
      <c r="H806">
        <v>218</v>
      </c>
      <c r="I806" s="6">
        <f>E806/H806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>(((L806/60)/60)/24)+DATE(1970,1,1)</f>
        <v>43102.25</v>
      </c>
      <c r="O806" s="10">
        <f>(((M806/60)/60)/24)+DATE(1970,1,1)</f>
        <v>43122.25</v>
      </c>
      <c r="P806" t="b">
        <v>0</v>
      </c>
      <c r="Q806" t="b">
        <v>0</v>
      </c>
      <c r="R806" t="s">
        <v>23</v>
      </c>
      <c r="S806" t="s">
        <v>2036</v>
      </c>
      <c r="T806" t="s">
        <v>2042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E807/D807*100</f>
        <v>50.845360824742272</v>
      </c>
      <c r="G807" t="s">
        <v>14</v>
      </c>
      <c r="H807">
        <v>67</v>
      </c>
      <c r="I807" s="6">
        <f>E807/H807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>(((L807/60)/60)/24)+DATE(1970,1,1)</f>
        <v>41958.25</v>
      </c>
      <c r="O807" s="10">
        <f>(((M807/60)/60)/24)+DATE(1970,1,1)</f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E808/D808*100</f>
        <v>1180.2857142857142</v>
      </c>
      <c r="G808" t="s">
        <v>20</v>
      </c>
      <c r="H808">
        <v>76</v>
      </c>
      <c r="I808" s="6">
        <f>E808/H808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>(((L808/60)/60)/24)+DATE(1970,1,1)</f>
        <v>40973.25</v>
      </c>
      <c r="O808" s="10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2047</v>
      </c>
    </row>
    <row r="809" spans="1:20" ht="31.2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E809/D809*100</f>
        <v>264</v>
      </c>
      <c r="G809" t="s">
        <v>20</v>
      </c>
      <c r="H809">
        <v>43</v>
      </c>
      <c r="I809" s="6">
        <f>E809/H809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>(((L809/60)/60)/24)+DATE(1970,1,1)</f>
        <v>43753.208333333328</v>
      </c>
      <c r="O809" s="10">
        <f>(((M809/60)/60)/24)+DATE(1970,1,1)</f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2044</v>
      </c>
    </row>
    <row r="810" spans="1:20" ht="31.2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E810/D810*100</f>
        <v>30.44230769230769</v>
      </c>
      <c r="G810" t="s">
        <v>14</v>
      </c>
      <c r="H810">
        <v>19</v>
      </c>
      <c r="I810" s="6">
        <f>E810/H810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>(((L810/60)/60)/24)+DATE(1970,1,1)</f>
        <v>42507.208333333328</v>
      </c>
      <c r="O810" s="10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">
        <v>2035</v>
      </c>
      <c r="T810" t="s">
        <v>2041</v>
      </c>
    </row>
    <row r="811" spans="1:20" ht="31.2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E811/D811*100</f>
        <v>62.880681818181813</v>
      </c>
      <c r="G811" t="s">
        <v>14</v>
      </c>
      <c r="H811">
        <v>2108</v>
      </c>
      <c r="I811" s="6">
        <f>E811/H811</f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>(((L811/60)/60)/24)+DATE(1970,1,1)</f>
        <v>41135.208333333336</v>
      </c>
      <c r="O811" s="10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2045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E812/D812*100</f>
        <v>193.125</v>
      </c>
      <c r="G812" t="s">
        <v>20</v>
      </c>
      <c r="H812">
        <v>221</v>
      </c>
      <c r="I812" s="6">
        <f>E812/H812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>(((L812/60)/60)/24)+DATE(1970,1,1)</f>
        <v>43067.25</v>
      </c>
      <c r="O812" s="10">
        <f>(((M812/60)/60)/24)+DATE(1970,1,1)</f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2044</v>
      </c>
    </row>
    <row r="813" spans="1:20" ht="31.2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E813/D813*100</f>
        <v>77.102702702702715</v>
      </c>
      <c r="G813" t="s">
        <v>14</v>
      </c>
      <c r="H813">
        <v>679</v>
      </c>
      <c r="I813" s="6">
        <f>E813/H813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>(((L813/60)/60)/24)+DATE(1970,1,1)</f>
        <v>42378.25</v>
      </c>
      <c r="O813" s="10">
        <f>(((M813/60)/60)/24)+DATE(1970,1,1)</f>
        <v>42380.25</v>
      </c>
      <c r="P813" t="b">
        <v>0</v>
      </c>
      <c r="Q813" t="b">
        <v>1</v>
      </c>
      <c r="R813" t="s">
        <v>89</v>
      </c>
      <c r="S813" t="s">
        <v>2052</v>
      </c>
      <c r="T813" t="s">
        <v>2053</v>
      </c>
    </row>
    <row r="814" spans="1:20" ht="31.2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E814/D814*100</f>
        <v>225.52763819095478</v>
      </c>
      <c r="G814" t="s">
        <v>20</v>
      </c>
      <c r="H814">
        <v>2805</v>
      </c>
      <c r="I814" s="6">
        <f>E814/H814</f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>(((L814/60)/60)/24)+DATE(1970,1,1)</f>
        <v>43206.208333333328</v>
      </c>
      <c r="O814" s="10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">
        <v>2040</v>
      </c>
      <c r="T814" t="s">
        <v>2050</v>
      </c>
    </row>
    <row r="815" spans="1:20" ht="31.2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E815/D815*100</f>
        <v>239.40625</v>
      </c>
      <c r="G815" t="s">
        <v>20</v>
      </c>
      <c r="H815">
        <v>68</v>
      </c>
      <c r="I815" s="6">
        <f>E815/H815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>(((L815/60)/60)/24)+DATE(1970,1,1)</f>
        <v>41148.208333333336</v>
      </c>
      <c r="O815" s="10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">
        <v>2052</v>
      </c>
      <c r="T815" t="s">
        <v>2053</v>
      </c>
    </row>
    <row r="816" spans="1:20" ht="31.2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E816/D816*100</f>
        <v>92.1875</v>
      </c>
      <c r="G816" t="s">
        <v>14</v>
      </c>
      <c r="H816">
        <v>36</v>
      </c>
      <c r="I816" s="6">
        <f>E816/H816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>(((L816/60)/60)/24)+DATE(1970,1,1)</f>
        <v>42517.208333333328</v>
      </c>
      <c r="O816" s="10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">
        <v>2036</v>
      </c>
      <c r="T816" t="s">
        <v>2042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E817/D817*100</f>
        <v>130.23333333333335</v>
      </c>
      <c r="G817" t="s">
        <v>20</v>
      </c>
      <c r="H817">
        <v>183</v>
      </c>
      <c r="I817" s="6">
        <f>E817/H817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>(((L817/60)/60)/24)+DATE(1970,1,1)</f>
        <v>43068.25</v>
      </c>
      <c r="O817" s="10">
        <f>(((M817/60)/60)/24)+DATE(1970,1,1)</f>
        <v>43094.25</v>
      </c>
      <c r="P817" t="b">
        <v>0</v>
      </c>
      <c r="Q817" t="b">
        <v>0</v>
      </c>
      <c r="R817" t="s">
        <v>23</v>
      </c>
      <c r="S817" t="s">
        <v>2036</v>
      </c>
      <c r="T817" t="s">
        <v>2042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E818/D818*100</f>
        <v>615.21739130434787</v>
      </c>
      <c r="G818" t="s">
        <v>20</v>
      </c>
      <c r="H818">
        <v>133</v>
      </c>
      <c r="I818" s="6">
        <f>E818/H818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>(((L818/60)/60)/24)+DATE(1970,1,1)</f>
        <v>41680.25</v>
      </c>
      <c r="O818" s="10">
        <f>(((M818/60)/60)/24)+DATE(1970,1,1)</f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2044</v>
      </c>
    </row>
    <row r="819" spans="1:20" ht="31.2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E819/D819*100</f>
        <v>368.79532163742692</v>
      </c>
      <c r="G819" t="s">
        <v>20</v>
      </c>
      <c r="H819">
        <v>2489</v>
      </c>
      <c r="I819" s="6">
        <f>E819/H819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>(((L819/60)/60)/24)+DATE(1970,1,1)</f>
        <v>43589.208333333328</v>
      </c>
      <c r="O819" s="10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">
        <v>2040</v>
      </c>
      <c r="T819" t="s">
        <v>2050</v>
      </c>
    </row>
    <row r="820" spans="1:20" ht="31.2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E820/D820*100</f>
        <v>1094.8571428571429</v>
      </c>
      <c r="G820" t="s">
        <v>20</v>
      </c>
      <c r="H820">
        <v>69</v>
      </c>
      <c r="I820" s="6">
        <f>E820/H820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>(((L820/60)/60)/24)+DATE(1970,1,1)</f>
        <v>43486.25</v>
      </c>
      <c r="O820" s="10">
        <f>(((M820/60)/60)/24)+DATE(1970,1,1)</f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2044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E821/D821*100</f>
        <v>50.662921348314605</v>
      </c>
      <c r="G821" t="s">
        <v>14</v>
      </c>
      <c r="H821">
        <v>47</v>
      </c>
      <c r="I821" s="6">
        <f>E821/H821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>(((L821/60)/60)/24)+DATE(1970,1,1)</f>
        <v>41237.25</v>
      </c>
      <c r="O821" s="10">
        <f>(((M821/60)/60)/24)+DATE(1970,1,1)</f>
        <v>41252.25</v>
      </c>
      <c r="P821" t="b">
        <v>1</v>
      </c>
      <c r="Q821" t="b">
        <v>0</v>
      </c>
      <c r="R821" t="s">
        <v>89</v>
      </c>
      <c r="S821" t="s">
        <v>2052</v>
      </c>
      <c r="T821" t="s">
        <v>2053</v>
      </c>
    </row>
    <row r="822" spans="1:20" ht="31.2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E822/D822*100</f>
        <v>800.6</v>
      </c>
      <c r="G822" t="s">
        <v>20</v>
      </c>
      <c r="H822">
        <v>279</v>
      </c>
      <c r="I822" s="6">
        <f>E822/H822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>(((L822/60)/60)/24)+DATE(1970,1,1)</f>
        <v>43310.208333333328</v>
      </c>
      <c r="O822" s="10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">
        <v>2036</v>
      </c>
      <c r="T822" t="s">
        <v>2042</v>
      </c>
    </row>
    <row r="823" spans="1:20" ht="31.2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E823/D823*100</f>
        <v>291.28571428571428</v>
      </c>
      <c r="G823" t="s">
        <v>20</v>
      </c>
      <c r="H823">
        <v>210</v>
      </c>
      <c r="I823" s="6">
        <f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>(((L823/60)/60)/24)+DATE(1970,1,1)</f>
        <v>42794.25</v>
      </c>
      <c r="O823" s="10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2045</v>
      </c>
    </row>
    <row r="824" spans="1:20" ht="31.2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E824/D824*100</f>
        <v>349.9666666666667</v>
      </c>
      <c r="G824" t="s">
        <v>20</v>
      </c>
      <c r="H824">
        <v>2100</v>
      </c>
      <c r="I824" s="6">
        <f>E824/H824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>(((L824/60)/60)/24)+DATE(1970,1,1)</f>
        <v>41698.25</v>
      </c>
      <c r="O824" s="10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">
        <v>2036</v>
      </c>
      <c r="T824" t="s">
        <v>2042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E825/D825*100</f>
        <v>357.07317073170731</v>
      </c>
      <c r="G825" t="s">
        <v>20</v>
      </c>
      <c r="H825">
        <v>252</v>
      </c>
      <c r="I825" s="6">
        <f>E825/H825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>(((L825/60)/60)/24)+DATE(1970,1,1)</f>
        <v>41892.208333333336</v>
      </c>
      <c r="O825" s="10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">
        <v>2036</v>
      </c>
      <c r="T825" t="s">
        <v>2042</v>
      </c>
    </row>
    <row r="826" spans="1:20" ht="31.2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E826/D826*100</f>
        <v>126.48941176470588</v>
      </c>
      <c r="G826" t="s">
        <v>20</v>
      </c>
      <c r="H826">
        <v>1280</v>
      </c>
      <c r="I826" s="6">
        <f>E826/H826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>(((L826/60)/60)/24)+DATE(1970,1,1)</f>
        <v>40348.208333333336</v>
      </c>
      <c r="O826" s="10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">
        <v>2040</v>
      </c>
      <c r="T826" t="s">
        <v>2050</v>
      </c>
    </row>
    <row r="827" spans="1:20" ht="31.2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E827/D827*100</f>
        <v>387.5</v>
      </c>
      <c r="G827" t="s">
        <v>20</v>
      </c>
      <c r="H827">
        <v>157</v>
      </c>
      <c r="I827" s="6">
        <f>E827/H827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>(((L827/60)/60)/24)+DATE(1970,1,1)</f>
        <v>42941.208333333328</v>
      </c>
      <c r="O827" s="10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2054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E828/D828*100</f>
        <v>457.03571428571428</v>
      </c>
      <c r="G828" t="s">
        <v>20</v>
      </c>
      <c r="H828">
        <v>194</v>
      </c>
      <c r="I828" s="6">
        <f>E828/H828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>(((L828/60)/60)/24)+DATE(1970,1,1)</f>
        <v>40525.25</v>
      </c>
      <c r="O828" s="10">
        <f>(((M828/60)/60)/24)+DATE(1970,1,1)</f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2044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E829/D829*100</f>
        <v>266.69565217391306</v>
      </c>
      <c r="G829" t="s">
        <v>20</v>
      </c>
      <c r="H829">
        <v>82</v>
      </c>
      <c r="I829" s="6">
        <f>E829/H829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>(((L829/60)/60)/24)+DATE(1970,1,1)</f>
        <v>40666.208333333336</v>
      </c>
      <c r="O829" s="10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2047</v>
      </c>
    </row>
    <row r="830" spans="1:20" ht="46.8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E830/D830*100</f>
        <v>69</v>
      </c>
      <c r="G830" t="s">
        <v>14</v>
      </c>
      <c r="H830">
        <v>70</v>
      </c>
      <c r="I830" s="6">
        <f>E830/H830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>(((L830/60)/60)/24)+DATE(1970,1,1)</f>
        <v>43340.208333333328</v>
      </c>
      <c r="O830" s="10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2044</v>
      </c>
    </row>
    <row r="831" spans="1:20" ht="31.2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E831/D831*100</f>
        <v>51.34375</v>
      </c>
      <c r="G831" t="s">
        <v>14</v>
      </c>
      <c r="H831">
        <v>154</v>
      </c>
      <c r="I831" s="6">
        <f>E831/H831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>(((L831/60)/60)/24)+DATE(1970,1,1)</f>
        <v>42164.208333333328</v>
      </c>
      <c r="O831" s="10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2044</v>
      </c>
    </row>
    <row r="832" spans="1:20" ht="46.8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E832/D832*100</f>
        <v>1.1710526315789473</v>
      </c>
      <c r="G832" t="s">
        <v>14</v>
      </c>
      <c r="H832">
        <v>22</v>
      </c>
      <c r="I832" s="6">
        <f>E832/H832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>(((L832/60)/60)/24)+DATE(1970,1,1)</f>
        <v>43103.25</v>
      </c>
      <c r="O832" s="10">
        <f>(((M832/60)/60)/24)+DATE(1970,1,1)</f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2044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E833/D833*100</f>
        <v>108.97734294541709</v>
      </c>
      <c r="G833" t="s">
        <v>20</v>
      </c>
      <c r="H833">
        <v>4233</v>
      </c>
      <c r="I833" s="6">
        <f>E833/H833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>(((L833/60)/60)/24)+DATE(1970,1,1)</f>
        <v>40994.208333333336</v>
      </c>
      <c r="O833" s="10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2056</v>
      </c>
      <c r="T833" t="s">
        <v>2057</v>
      </c>
    </row>
    <row r="834" spans="1:20" ht="31.2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E834/D834*100</f>
        <v>315.17592592592592</v>
      </c>
      <c r="G834" t="s">
        <v>20</v>
      </c>
      <c r="H834">
        <v>1297</v>
      </c>
      <c r="I834" s="6">
        <f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>(((L834/60)/60)/24)+DATE(1970,1,1)</f>
        <v>42299.208333333328</v>
      </c>
      <c r="O834" s="10">
        <f>(((M834/60)/60)/24)+DATE(1970,1,1)</f>
        <v>42333.25</v>
      </c>
      <c r="P834" t="b">
        <v>1</v>
      </c>
      <c r="Q834" t="b">
        <v>0</v>
      </c>
      <c r="R834" t="s">
        <v>206</v>
      </c>
      <c r="S834" t="s">
        <v>2040</v>
      </c>
      <c r="T834" t="s">
        <v>2061</v>
      </c>
    </row>
    <row r="835" spans="1:20" ht="31.2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E835/D835*100</f>
        <v>157.69117647058823</v>
      </c>
      <c r="G835" t="s">
        <v>20</v>
      </c>
      <c r="H835">
        <v>165</v>
      </c>
      <c r="I835" s="6">
        <f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>(((L835/60)/60)/24)+DATE(1970,1,1)</f>
        <v>40588.25</v>
      </c>
      <c r="O835" s="10">
        <f>(((M835/60)/60)/24)+DATE(1970,1,1)</f>
        <v>40599.25</v>
      </c>
      <c r="P835" t="b">
        <v>0</v>
      </c>
      <c r="Q835" t="b">
        <v>0</v>
      </c>
      <c r="R835" t="s">
        <v>206</v>
      </c>
      <c r="S835" t="s">
        <v>2040</v>
      </c>
      <c r="T835" t="s">
        <v>2061</v>
      </c>
    </row>
    <row r="836" spans="1:20" ht="31.2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E836/D836*100</f>
        <v>153.8082191780822</v>
      </c>
      <c r="G836" t="s">
        <v>20</v>
      </c>
      <c r="H836">
        <v>119</v>
      </c>
      <c r="I836" s="6">
        <f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>(((L836/60)/60)/24)+DATE(1970,1,1)</f>
        <v>41448.208333333336</v>
      </c>
      <c r="O836" s="10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2044</v>
      </c>
    </row>
    <row r="837" spans="1:20" ht="31.2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E837/D837*100</f>
        <v>89.738979118329468</v>
      </c>
      <c r="G837" t="s">
        <v>14</v>
      </c>
      <c r="H837">
        <v>1758</v>
      </c>
      <c r="I837" s="6">
        <f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>(((L837/60)/60)/24)+DATE(1970,1,1)</f>
        <v>42063.25</v>
      </c>
      <c r="O837" s="10">
        <f>(((M837/60)/60)/24)+DATE(1970,1,1)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2043</v>
      </c>
    </row>
    <row r="838" spans="1:20" ht="31.2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E838/D838*100</f>
        <v>75.135802469135797</v>
      </c>
      <c r="G838" t="s">
        <v>14</v>
      </c>
      <c r="H838">
        <v>94</v>
      </c>
      <c r="I838" s="6">
        <f>E838/H838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>(((L838/60)/60)/24)+DATE(1970,1,1)</f>
        <v>40214.25</v>
      </c>
      <c r="O838" s="10">
        <f>(((M838/60)/60)/24)+DATE(1970,1,1)</f>
        <v>40225.25</v>
      </c>
      <c r="P838" t="b">
        <v>0</v>
      </c>
      <c r="Q838" t="b">
        <v>0</v>
      </c>
      <c r="R838" t="s">
        <v>60</v>
      </c>
      <c r="S838" t="s">
        <v>2036</v>
      </c>
      <c r="T838" t="s">
        <v>2048</v>
      </c>
    </row>
    <row r="839" spans="1:20" ht="31.2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E839/D839*100</f>
        <v>852.88135593220341</v>
      </c>
      <c r="G839" t="s">
        <v>20</v>
      </c>
      <c r="H839">
        <v>1797</v>
      </c>
      <c r="I839" s="6">
        <f>E839/H839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>(((L839/60)/60)/24)+DATE(1970,1,1)</f>
        <v>40629.208333333336</v>
      </c>
      <c r="O839" s="10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2036</v>
      </c>
      <c r="T839" t="s">
        <v>2060</v>
      </c>
    </row>
    <row r="840" spans="1:20" ht="31.2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E840/D840*100</f>
        <v>138.90625</v>
      </c>
      <c r="G840" t="s">
        <v>20</v>
      </c>
      <c r="H840">
        <v>261</v>
      </c>
      <c r="I840" s="6">
        <f>E840/H840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>(((L840/60)/60)/24)+DATE(1970,1,1)</f>
        <v>43370.208333333328</v>
      </c>
      <c r="O840" s="10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2044</v>
      </c>
    </row>
    <row r="841" spans="1:20" ht="31.2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E841/D841*100</f>
        <v>190.18181818181819</v>
      </c>
      <c r="G841" t="s">
        <v>20</v>
      </c>
      <c r="H841">
        <v>157</v>
      </c>
      <c r="I841" s="6">
        <f>E841/H841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>(((L841/60)/60)/24)+DATE(1970,1,1)</f>
        <v>41715.208333333336</v>
      </c>
      <c r="O841" s="10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2045</v>
      </c>
    </row>
    <row r="842" spans="1:20" ht="31.2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E842/D842*100</f>
        <v>100.24333619948409</v>
      </c>
      <c r="G842" t="s">
        <v>20</v>
      </c>
      <c r="H842">
        <v>3533</v>
      </c>
      <c r="I842" s="6">
        <f>E842/H842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>(((L842/60)/60)/24)+DATE(1970,1,1)</f>
        <v>41836.208333333336</v>
      </c>
      <c r="O842" s="10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2044</v>
      </c>
    </row>
    <row r="843" spans="1:20" ht="31.2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E843/D843*100</f>
        <v>142.75824175824175</v>
      </c>
      <c r="G843" t="s">
        <v>20</v>
      </c>
      <c r="H843">
        <v>155</v>
      </c>
      <c r="I843" s="6">
        <f>E843/H843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>(((L843/60)/60)/24)+DATE(1970,1,1)</f>
        <v>42419.25</v>
      </c>
      <c r="O843" s="10">
        <f>(((M843/60)/60)/24)+DATE(1970,1,1)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2043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E844/D844*100</f>
        <v>563.13333333333333</v>
      </c>
      <c r="G844" t="s">
        <v>20</v>
      </c>
      <c r="H844">
        <v>132</v>
      </c>
      <c r="I844" s="6">
        <f>E844/H844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>(((L844/60)/60)/24)+DATE(1970,1,1)</f>
        <v>43266.208333333328</v>
      </c>
      <c r="O844" s="10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2049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E845/D845*100</f>
        <v>30.715909090909086</v>
      </c>
      <c r="G845" t="s">
        <v>14</v>
      </c>
      <c r="H845">
        <v>33</v>
      </c>
      <c r="I845" s="6">
        <f>E845/H845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>(((L845/60)/60)/24)+DATE(1970,1,1)</f>
        <v>43338.208333333328</v>
      </c>
      <c r="O845" s="10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2056</v>
      </c>
      <c r="T845" t="s">
        <v>2057</v>
      </c>
    </row>
    <row r="846" spans="1:20" ht="31.2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E846/D846*100</f>
        <v>99.39772727272728</v>
      </c>
      <c r="G846" t="s">
        <v>74</v>
      </c>
      <c r="H846">
        <v>94</v>
      </c>
      <c r="I846" s="6">
        <f>E846/H846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>(((L846/60)/60)/24)+DATE(1970,1,1)</f>
        <v>40930.25</v>
      </c>
      <c r="O846" s="10">
        <f>(((M846/60)/60)/24)+DATE(1970,1,1)</f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2045</v>
      </c>
    </row>
    <row r="847" spans="1:20" ht="31.2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E847/D847*100</f>
        <v>197.54935622317598</v>
      </c>
      <c r="G847" t="s">
        <v>20</v>
      </c>
      <c r="H847">
        <v>1354</v>
      </c>
      <c r="I847" s="6">
        <f>E847/H847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>(((L847/60)/60)/24)+DATE(1970,1,1)</f>
        <v>43235.208333333328</v>
      </c>
      <c r="O847" s="10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2043</v>
      </c>
    </row>
    <row r="848" spans="1:20" ht="31.2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E848/D848*100</f>
        <v>508.5</v>
      </c>
      <c r="G848" t="s">
        <v>20</v>
      </c>
      <c r="H848">
        <v>48</v>
      </c>
      <c r="I848" s="6">
        <f>E848/H848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>(((L848/60)/60)/24)+DATE(1970,1,1)</f>
        <v>43302.208333333328</v>
      </c>
      <c r="O848" s="10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2043</v>
      </c>
    </row>
    <row r="849" spans="1:20" ht="31.2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E849/D849*100</f>
        <v>237.74468085106383</v>
      </c>
      <c r="G849" t="s">
        <v>20</v>
      </c>
      <c r="H849">
        <v>110</v>
      </c>
      <c r="I849" s="6">
        <f>E849/H849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>(((L849/60)/60)/24)+DATE(1970,1,1)</f>
        <v>43107.25</v>
      </c>
      <c r="O849" s="10">
        <f>(((M849/60)/60)/24)+DATE(1970,1,1)</f>
        <v>43110.25</v>
      </c>
      <c r="P849" t="b">
        <v>0</v>
      </c>
      <c r="Q849" t="b">
        <v>0</v>
      </c>
      <c r="R849" t="s">
        <v>17</v>
      </c>
      <c r="S849" t="s">
        <v>2035</v>
      </c>
      <c r="T849" t="s">
        <v>2041</v>
      </c>
    </row>
    <row r="850" spans="1:20" ht="31.2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E850/D850*100</f>
        <v>338.46875</v>
      </c>
      <c r="G850" t="s">
        <v>20</v>
      </c>
      <c r="H850">
        <v>172</v>
      </c>
      <c r="I850" s="6">
        <f>E850/H850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>(((L850/60)/60)/24)+DATE(1970,1,1)</f>
        <v>40341.208333333336</v>
      </c>
      <c r="O850" s="10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2047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E851/D851*100</f>
        <v>133.08955223880596</v>
      </c>
      <c r="G851" t="s">
        <v>20</v>
      </c>
      <c r="H851">
        <v>307</v>
      </c>
      <c r="I851" s="6">
        <f>E851/H851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>(((L851/60)/60)/24)+DATE(1970,1,1)</f>
        <v>40948.25</v>
      </c>
      <c r="O851" s="10">
        <f>(((M851/60)/60)/24)+DATE(1970,1,1)</f>
        <v>40951.25</v>
      </c>
      <c r="P851" t="b">
        <v>0</v>
      </c>
      <c r="Q851" t="b">
        <v>1</v>
      </c>
      <c r="R851" t="s">
        <v>60</v>
      </c>
      <c r="S851" t="s">
        <v>2036</v>
      </c>
      <c r="T851" t="s">
        <v>2048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E852/D852*100</f>
        <v>1</v>
      </c>
      <c r="G852" t="s">
        <v>14</v>
      </c>
      <c r="H852">
        <v>1</v>
      </c>
      <c r="I852" s="6">
        <f>E852/H852</f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>(((L852/60)/60)/24)+DATE(1970,1,1)</f>
        <v>40866.25</v>
      </c>
      <c r="O852" s="10">
        <f>(((M852/60)/60)/24)+DATE(1970,1,1)</f>
        <v>40881.25</v>
      </c>
      <c r="P852" t="b">
        <v>1</v>
      </c>
      <c r="Q852" t="b">
        <v>0</v>
      </c>
      <c r="R852" t="s">
        <v>23</v>
      </c>
      <c r="S852" t="s">
        <v>2036</v>
      </c>
      <c r="T852" t="s">
        <v>2042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E853/D853*100</f>
        <v>207.79999999999998</v>
      </c>
      <c r="G853" t="s">
        <v>20</v>
      </c>
      <c r="H853">
        <v>160</v>
      </c>
      <c r="I853" s="6">
        <f>E853/H853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>(((L853/60)/60)/24)+DATE(1970,1,1)</f>
        <v>41031.208333333336</v>
      </c>
      <c r="O853" s="10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">
        <v>2036</v>
      </c>
      <c r="T853" t="s">
        <v>2046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E854/D854*100</f>
        <v>51.122448979591837</v>
      </c>
      <c r="G854" t="s">
        <v>14</v>
      </c>
      <c r="H854">
        <v>31</v>
      </c>
      <c r="I854" s="6">
        <f>E854/H854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>(((L854/60)/60)/24)+DATE(1970,1,1)</f>
        <v>40740.208333333336</v>
      </c>
      <c r="O854" s="10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">
        <v>2052</v>
      </c>
      <c r="T854" t="s">
        <v>2053</v>
      </c>
    </row>
    <row r="855" spans="1:20" ht="31.2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E855/D855*100</f>
        <v>652.05847953216369</v>
      </c>
      <c r="G855" t="s">
        <v>20</v>
      </c>
      <c r="H855">
        <v>1467</v>
      </c>
      <c r="I855" s="6">
        <f>E855/H855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>(((L855/60)/60)/24)+DATE(1970,1,1)</f>
        <v>40714.208333333336</v>
      </c>
      <c r="O855" s="10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">
        <v>2036</v>
      </c>
      <c r="T855" t="s">
        <v>2048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E856/D856*100</f>
        <v>113.63099415204678</v>
      </c>
      <c r="G856" t="s">
        <v>20</v>
      </c>
      <c r="H856">
        <v>2662</v>
      </c>
      <c r="I856" s="6">
        <f>E856/H856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>(((L856/60)/60)/24)+DATE(1970,1,1)</f>
        <v>43787.25</v>
      </c>
      <c r="O856" s="10">
        <f>(((M856/60)/60)/24)+DATE(1970,1,1)</f>
        <v>43814.25</v>
      </c>
      <c r="P856" t="b">
        <v>0</v>
      </c>
      <c r="Q856" t="b">
        <v>0</v>
      </c>
      <c r="R856" t="s">
        <v>119</v>
      </c>
      <c r="S856" t="s">
        <v>2040</v>
      </c>
      <c r="T856" t="s">
        <v>2055</v>
      </c>
    </row>
    <row r="857" spans="1:20" ht="31.2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E857/D857*100</f>
        <v>102.37606837606839</v>
      </c>
      <c r="G857" t="s">
        <v>20</v>
      </c>
      <c r="H857">
        <v>452</v>
      </c>
      <c r="I857" s="6">
        <f>E857/H857</f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>(((L857/60)/60)/24)+DATE(1970,1,1)</f>
        <v>40712.208333333336</v>
      </c>
      <c r="O857" s="10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2044</v>
      </c>
    </row>
    <row r="858" spans="1:20" ht="31.2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E858/D858*100</f>
        <v>356.58333333333331</v>
      </c>
      <c r="G858" t="s">
        <v>20</v>
      </c>
      <c r="H858">
        <v>158</v>
      </c>
      <c r="I858" s="6">
        <f>E858/H858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>(((L858/60)/60)/24)+DATE(1970,1,1)</f>
        <v>41023.208333333336</v>
      </c>
      <c r="O858" s="10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">
        <v>2035</v>
      </c>
      <c r="T858" t="s">
        <v>2041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E859/D859*100</f>
        <v>139.86792452830187</v>
      </c>
      <c r="G859" t="s">
        <v>20</v>
      </c>
      <c r="H859">
        <v>225</v>
      </c>
      <c r="I859" s="6">
        <f>E859/H859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>(((L859/60)/60)/24)+DATE(1970,1,1)</f>
        <v>40944.25</v>
      </c>
      <c r="O859" s="10">
        <f>(((M859/60)/60)/24)+DATE(1970,1,1)</f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2054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E860/D860*100</f>
        <v>69.45</v>
      </c>
      <c r="G860" t="s">
        <v>14</v>
      </c>
      <c r="H860">
        <v>35</v>
      </c>
      <c r="I860" s="6">
        <f>E860/H860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>(((L860/60)/60)/24)+DATE(1970,1,1)</f>
        <v>43211.208333333328</v>
      </c>
      <c r="O860" s="10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">
        <v>2035</v>
      </c>
      <c r="T860" t="s">
        <v>2041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E861/D861*100</f>
        <v>35.534246575342465</v>
      </c>
      <c r="G861" t="s">
        <v>14</v>
      </c>
      <c r="H861">
        <v>63</v>
      </c>
      <c r="I861" s="6">
        <f>E861/H861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>(((L861/60)/60)/24)+DATE(1970,1,1)</f>
        <v>41334.25</v>
      </c>
      <c r="O861" s="10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2044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E862/D862*100</f>
        <v>251.65</v>
      </c>
      <c r="G862" t="s">
        <v>20</v>
      </c>
      <c r="H862">
        <v>65</v>
      </c>
      <c r="I862" s="6">
        <f>E862/H862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>(((L862/60)/60)/24)+DATE(1970,1,1)</f>
        <v>43515.25</v>
      </c>
      <c r="O862" s="10">
        <f>(((M862/60)/60)/24)+DATE(1970,1,1)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2049</v>
      </c>
    </row>
    <row r="863" spans="1:20" ht="31.2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E863/D863*100</f>
        <v>105.87500000000001</v>
      </c>
      <c r="G863" t="s">
        <v>20</v>
      </c>
      <c r="H863">
        <v>163</v>
      </c>
      <c r="I863" s="6">
        <f>E863/H863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>(((L863/60)/60)/24)+DATE(1970,1,1)</f>
        <v>40258.208333333336</v>
      </c>
      <c r="O863" s="10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2044</v>
      </c>
    </row>
    <row r="864" spans="1:20" ht="46.8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E864/D864*100</f>
        <v>187.42857142857144</v>
      </c>
      <c r="G864" t="s">
        <v>20</v>
      </c>
      <c r="H864">
        <v>85</v>
      </c>
      <c r="I864" s="6">
        <f>E864/H864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>(((L864/60)/60)/24)+DATE(1970,1,1)</f>
        <v>40756.208333333336</v>
      </c>
      <c r="O864" s="10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2044</v>
      </c>
    </row>
    <row r="865" spans="1:20" ht="31.2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E865/D865*100</f>
        <v>386.78571428571428</v>
      </c>
      <c r="G865" t="s">
        <v>20</v>
      </c>
      <c r="H865">
        <v>217</v>
      </c>
      <c r="I865" s="6">
        <f>E865/H865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>(((L865/60)/60)/24)+DATE(1970,1,1)</f>
        <v>42172.208333333328</v>
      </c>
      <c r="O865" s="10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2062</v>
      </c>
    </row>
    <row r="866" spans="1:20" ht="31.2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E866/D866*100</f>
        <v>347.07142857142856</v>
      </c>
      <c r="G866" t="s">
        <v>20</v>
      </c>
      <c r="H866">
        <v>150</v>
      </c>
      <c r="I866" s="6">
        <f>E866/H866</f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>(((L866/60)/60)/24)+DATE(1970,1,1)</f>
        <v>42601.208333333328</v>
      </c>
      <c r="O866" s="10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2054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E867/D867*100</f>
        <v>185.82098765432099</v>
      </c>
      <c r="G867" t="s">
        <v>20</v>
      </c>
      <c r="H867">
        <v>3272</v>
      </c>
      <c r="I867" s="6">
        <f>E867/H867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>(((L867/60)/60)/24)+DATE(1970,1,1)</f>
        <v>41897.208333333336</v>
      </c>
      <c r="O867" s="10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2044</v>
      </c>
    </row>
    <row r="868" spans="1:20" ht="31.2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E868/D868*100</f>
        <v>43.241247264770237</v>
      </c>
      <c r="G868" t="s">
        <v>74</v>
      </c>
      <c r="H868">
        <v>898</v>
      </c>
      <c r="I868" s="6">
        <f>E868/H868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>(((L868/60)/60)/24)+DATE(1970,1,1)</f>
        <v>40671.208333333336</v>
      </c>
      <c r="O868" s="10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2056</v>
      </c>
      <c r="T868" t="s">
        <v>2057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E869/D869*100</f>
        <v>162.4375</v>
      </c>
      <c r="G869" t="s">
        <v>20</v>
      </c>
      <c r="H869">
        <v>300</v>
      </c>
      <c r="I869" s="6">
        <f>E869/H869</f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>(((L869/60)/60)/24)+DATE(1970,1,1)</f>
        <v>43382.208333333328</v>
      </c>
      <c r="O869" s="10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">
        <v>2035</v>
      </c>
      <c r="T869" t="s">
        <v>2041</v>
      </c>
    </row>
    <row r="870" spans="1:20" ht="31.2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E870/D870*100</f>
        <v>184.84285714285716</v>
      </c>
      <c r="G870" t="s">
        <v>20</v>
      </c>
      <c r="H870">
        <v>126</v>
      </c>
      <c r="I870" s="6">
        <f>E870/H870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>(((L870/60)/60)/24)+DATE(1970,1,1)</f>
        <v>41559.208333333336</v>
      </c>
      <c r="O870" s="10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2044</v>
      </c>
    </row>
    <row r="871" spans="1:20" ht="31.2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E871/D871*100</f>
        <v>23.703520691785052</v>
      </c>
      <c r="G871" t="s">
        <v>14</v>
      </c>
      <c r="H871">
        <v>526</v>
      </c>
      <c r="I871" s="6">
        <f>E871/H871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>(((L871/60)/60)/24)+DATE(1970,1,1)</f>
        <v>40350.208333333336</v>
      </c>
      <c r="O871" s="10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2047</v>
      </c>
    </row>
    <row r="872" spans="1:20" ht="31.2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E872/D872*100</f>
        <v>89.870129870129873</v>
      </c>
      <c r="G872" t="s">
        <v>14</v>
      </c>
      <c r="H872">
        <v>121</v>
      </c>
      <c r="I872" s="6">
        <f>E872/H872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>(((L872/60)/60)/24)+DATE(1970,1,1)</f>
        <v>42240.208333333328</v>
      </c>
      <c r="O872" s="10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2044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E873/D873*100</f>
        <v>272.6041958041958</v>
      </c>
      <c r="G873" t="s">
        <v>20</v>
      </c>
      <c r="H873">
        <v>2320</v>
      </c>
      <c r="I873" s="6">
        <f>E873/H873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>(((L873/60)/60)/24)+DATE(1970,1,1)</f>
        <v>43040.208333333328</v>
      </c>
      <c r="O873" s="10">
        <f>(((M873/60)/60)/24)+DATE(1970,1,1)</f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2044</v>
      </c>
    </row>
    <row r="874" spans="1:20" ht="31.2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E874/D874*100</f>
        <v>170.04255319148936</v>
      </c>
      <c r="G874" t="s">
        <v>20</v>
      </c>
      <c r="H874">
        <v>81</v>
      </c>
      <c r="I874" s="6">
        <f>E874/H874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>(((L874/60)/60)/24)+DATE(1970,1,1)</f>
        <v>43346.208333333328</v>
      </c>
      <c r="O874" s="10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2065</v>
      </c>
    </row>
    <row r="875" spans="1:20" ht="31.2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E875/D875*100</f>
        <v>188.28503562945369</v>
      </c>
      <c r="G875" t="s">
        <v>20</v>
      </c>
      <c r="H875">
        <v>1887</v>
      </c>
      <c r="I875" s="6">
        <f>E875/H875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>(((L875/60)/60)/24)+DATE(1970,1,1)</f>
        <v>41647.25</v>
      </c>
      <c r="O875" s="10">
        <f>(((M875/60)/60)/24)+DATE(1970,1,1)</f>
        <v>41652.25</v>
      </c>
      <c r="P875" t="b">
        <v>0</v>
      </c>
      <c r="Q875" t="b">
        <v>0</v>
      </c>
      <c r="R875" t="s">
        <v>122</v>
      </c>
      <c r="S875" t="s">
        <v>2056</v>
      </c>
      <c r="T875" t="s">
        <v>2057</v>
      </c>
    </row>
    <row r="876" spans="1:20" ht="31.2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E876/D876*100</f>
        <v>346.93532338308455</v>
      </c>
      <c r="G876" t="s">
        <v>20</v>
      </c>
      <c r="H876">
        <v>4358</v>
      </c>
      <c r="I876" s="6">
        <f>E876/H876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>(((L876/60)/60)/24)+DATE(1970,1,1)</f>
        <v>40291.208333333336</v>
      </c>
      <c r="O876" s="10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2056</v>
      </c>
      <c r="T876" t="s">
        <v>2057</v>
      </c>
    </row>
    <row r="877" spans="1:20" ht="31.2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E877/D877*100</f>
        <v>69.177215189873422</v>
      </c>
      <c r="G877" t="s">
        <v>14</v>
      </c>
      <c r="H877">
        <v>67</v>
      </c>
      <c r="I877" s="6">
        <f>E877/H877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>(((L877/60)/60)/24)+DATE(1970,1,1)</f>
        <v>40556.25</v>
      </c>
      <c r="O877" s="10">
        <f>(((M877/60)/60)/24)+DATE(1970,1,1)</f>
        <v>40557.25</v>
      </c>
      <c r="P877" t="b">
        <v>0</v>
      </c>
      <c r="Q877" t="b">
        <v>0</v>
      </c>
      <c r="R877" t="s">
        <v>23</v>
      </c>
      <c r="S877" t="s">
        <v>2036</v>
      </c>
      <c r="T877" t="s">
        <v>2042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E878/D878*100</f>
        <v>25.433734939759034</v>
      </c>
      <c r="G878" t="s">
        <v>14</v>
      </c>
      <c r="H878">
        <v>57</v>
      </c>
      <c r="I878" s="6">
        <f>E878/H878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>(((L878/60)/60)/24)+DATE(1970,1,1)</f>
        <v>43624.208333333328</v>
      </c>
      <c r="O878" s="10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2056</v>
      </c>
      <c r="T878" t="s">
        <v>2057</v>
      </c>
    </row>
    <row r="879" spans="1:20" ht="31.2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E879/D879*100</f>
        <v>77.400977995110026</v>
      </c>
      <c r="G879" t="s">
        <v>14</v>
      </c>
      <c r="H879">
        <v>1229</v>
      </c>
      <c r="I879" s="6">
        <f>E879/H879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>(((L879/60)/60)/24)+DATE(1970,1,1)</f>
        <v>42577.208333333328</v>
      </c>
      <c r="O879" s="10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">
        <v>2035</v>
      </c>
      <c r="T879" t="s">
        <v>2041</v>
      </c>
    </row>
    <row r="880" spans="1:20" ht="31.2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E880/D880*100</f>
        <v>37.481481481481481</v>
      </c>
      <c r="G880" t="s">
        <v>14</v>
      </c>
      <c r="H880">
        <v>12</v>
      </c>
      <c r="I880" s="6">
        <f>E880/H880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>(((L880/60)/60)/24)+DATE(1970,1,1)</f>
        <v>43845.25</v>
      </c>
      <c r="O880" s="10">
        <f>(((M880/60)/60)/24)+DATE(1970,1,1)</f>
        <v>43869.25</v>
      </c>
      <c r="P880" t="b">
        <v>0</v>
      </c>
      <c r="Q880" t="b">
        <v>0</v>
      </c>
      <c r="R880" t="s">
        <v>148</v>
      </c>
      <c r="S880" t="s">
        <v>2036</v>
      </c>
      <c r="T880" t="s">
        <v>2059</v>
      </c>
    </row>
    <row r="881" spans="1:20" ht="31.2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E881/D881*100</f>
        <v>543.79999999999995</v>
      </c>
      <c r="G881" t="s">
        <v>20</v>
      </c>
      <c r="H881">
        <v>53</v>
      </c>
      <c r="I881" s="6">
        <f>E881/H881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>(((L881/60)/60)/24)+DATE(1970,1,1)</f>
        <v>42788.25</v>
      </c>
      <c r="O881" s="10">
        <f>(((M881/60)/60)/24)+DATE(1970,1,1)</f>
        <v>42797.25</v>
      </c>
      <c r="P881" t="b">
        <v>0</v>
      </c>
      <c r="Q881" t="b">
        <v>0</v>
      </c>
      <c r="R881" t="s">
        <v>68</v>
      </c>
      <c r="S881" t="s">
        <v>2040</v>
      </c>
      <c r="T881" t="s">
        <v>2050</v>
      </c>
    </row>
    <row r="882" spans="1:20" ht="46.8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E882/D882*100</f>
        <v>228.52189349112427</v>
      </c>
      <c r="G882" t="s">
        <v>20</v>
      </c>
      <c r="H882">
        <v>2414</v>
      </c>
      <c r="I882" s="6">
        <f>E882/H882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>(((L882/60)/60)/24)+DATE(1970,1,1)</f>
        <v>43667.208333333328</v>
      </c>
      <c r="O882" s="10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">
        <v>2036</v>
      </c>
      <c r="T882" t="s">
        <v>2046</v>
      </c>
    </row>
    <row r="883" spans="1:20" ht="31.2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E883/D883*100</f>
        <v>38.948339483394832</v>
      </c>
      <c r="G883" t="s">
        <v>14</v>
      </c>
      <c r="H883">
        <v>452</v>
      </c>
      <c r="I883" s="6">
        <f>E883/H883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>(((L883/60)/60)/24)+DATE(1970,1,1)</f>
        <v>42194.208333333328</v>
      </c>
      <c r="O883" s="10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2044</v>
      </c>
    </row>
    <row r="884" spans="1:20" ht="31.2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E884/D884*100</f>
        <v>370</v>
      </c>
      <c r="G884" t="s">
        <v>20</v>
      </c>
      <c r="H884">
        <v>80</v>
      </c>
      <c r="I884" s="6">
        <f>E884/H884</f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>(((L884/60)/60)/24)+DATE(1970,1,1)</f>
        <v>42025.25</v>
      </c>
      <c r="O884" s="10">
        <f>(((M884/60)/60)/24)+DATE(1970,1,1)</f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2044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E885/D885*100</f>
        <v>237.91176470588232</v>
      </c>
      <c r="G885" t="s">
        <v>20</v>
      </c>
      <c r="H885">
        <v>193</v>
      </c>
      <c r="I885" s="6">
        <f>E885/H885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>(((L885/60)/60)/24)+DATE(1970,1,1)</f>
        <v>40323.208333333336</v>
      </c>
      <c r="O885" s="10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2054</v>
      </c>
    </row>
    <row r="886" spans="1:20" ht="31.2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E886/D886*100</f>
        <v>64.036299765807954</v>
      </c>
      <c r="G886" t="s">
        <v>14</v>
      </c>
      <c r="H886">
        <v>1886</v>
      </c>
      <c r="I886" s="6">
        <f>E886/H886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>(((L886/60)/60)/24)+DATE(1970,1,1)</f>
        <v>41763.208333333336</v>
      </c>
      <c r="O886" s="10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2044</v>
      </c>
    </row>
    <row r="887" spans="1:20" ht="31.2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E887/D887*100</f>
        <v>118.27777777777777</v>
      </c>
      <c r="G887" t="s">
        <v>20</v>
      </c>
      <c r="H887">
        <v>52</v>
      </c>
      <c r="I887" s="6">
        <f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>(((L887/60)/60)/24)+DATE(1970,1,1)</f>
        <v>40335.208333333336</v>
      </c>
      <c r="O887" s="10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2044</v>
      </c>
    </row>
    <row r="888" spans="1:20" ht="31.2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E888/D888*100</f>
        <v>84.824037184594957</v>
      </c>
      <c r="G888" t="s">
        <v>14</v>
      </c>
      <c r="H888">
        <v>1825</v>
      </c>
      <c r="I888" s="6">
        <f>E888/H888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>(((L888/60)/60)/24)+DATE(1970,1,1)</f>
        <v>40416.208333333336</v>
      </c>
      <c r="O888" s="10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">
        <v>2036</v>
      </c>
      <c r="T888" t="s">
        <v>2048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E889/D889*100</f>
        <v>29.346153846153843</v>
      </c>
      <c r="G889" t="s">
        <v>14</v>
      </c>
      <c r="H889">
        <v>31</v>
      </c>
      <c r="I889" s="6">
        <f>E889/H889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>(((L889/60)/60)/24)+DATE(1970,1,1)</f>
        <v>42202.208333333328</v>
      </c>
      <c r="O889" s="10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2044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E890/D890*100</f>
        <v>209.89655172413794</v>
      </c>
      <c r="G890" t="s">
        <v>20</v>
      </c>
      <c r="H890">
        <v>290</v>
      </c>
      <c r="I890" s="6">
        <f>E890/H890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>(((L890/60)/60)/24)+DATE(1970,1,1)</f>
        <v>42836.208333333328</v>
      </c>
      <c r="O890" s="10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2044</v>
      </c>
    </row>
    <row r="891" spans="1:20" ht="31.2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E891/D891*100</f>
        <v>169.78571428571431</v>
      </c>
      <c r="G891" t="s">
        <v>20</v>
      </c>
      <c r="H891">
        <v>122</v>
      </c>
      <c r="I891" s="6">
        <f>E891/H891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>(((L891/60)/60)/24)+DATE(1970,1,1)</f>
        <v>41710.208333333336</v>
      </c>
      <c r="O891" s="10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">
        <v>2036</v>
      </c>
      <c r="T891" t="s">
        <v>2046</v>
      </c>
    </row>
    <row r="892" spans="1:20" ht="31.2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E892/D892*100</f>
        <v>115.95907738095239</v>
      </c>
      <c r="G892" t="s">
        <v>20</v>
      </c>
      <c r="H892">
        <v>1470</v>
      </c>
      <c r="I892" s="6">
        <f>E892/H892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>(((L892/60)/60)/24)+DATE(1970,1,1)</f>
        <v>43640.208333333328</v>
      </c>
      <c r="O892" s="10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">
        <v>2036</v>
      </c>
      <c r="T892" t="s">
        <v>2048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E893/D893*100</f>
        <v>258.59999999999997</v>
      </c>
      <c r="G893" t="s">
        <v>20</v>
      </c>
      <c r="H893">
        <v>165</v>
      </c>
      <c r="I893" s="6">
        <f>E893/H893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>(((L893/60)/60)/24)+DATE(1970,1,1)</f>
        <v>40880.25</v>
      </c>
      <c r="O893" s="10">
        <f>(((M893/60)/60)/24)+DATE(1970,1,1)</f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2045</v>
      </c>
    </row>
    <row r="894" spans="1:20" ht="31.2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E894/D894*100</f>
        <v>230.58333333333331</v>
      </c>
      <c r="G894" t="s">
        <v>20</v>
      </c>
      <c r="H894">
        <v>182</v>
      </c>
      <c r="I894" s="6">
        <f>E894/H894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>(((L894/60)/60)/24)+DATE(1970,1,1)</f>
        <v>40319.208333333336</v>
      </c>
      <c r="O894" s="10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2040</v>
      </c>
      <c r="T894" t="s">
        <v>2061</v>
      </c>
    </row>
    <row r="895" spans="1:20" ht="31.2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E895/D895*100</f>
        <v>128.21428571428572</v>
      </c>
      <c r="G895" t="s">
        <v>20</v>
      </c>
      <c r="H895">
        <v>199</v>
      </c>
      <c r="I895" s="6">
        <f>E895/H895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>(((L895/60)/60)/24)+DATE(1970,1,1)</f>
        <v>42170.208333333328</v>
      </c>
      <c r="O895" s="10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2045</v>
      </c>
    </row>
    <row r="896" spans="1:20" ht="31.2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E896/D896*100</f>
        <v>188.70588235294116</v>
      </c>
      <c r="G896" t="s">
        <v>20</v>
      </c>
      <c r="H896">
        <v>56</v>
      </c>
      <c r="I896" s="6">
        <f>E896/H896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>(((L896/60)/60)/24)+DATE(1970,1,1)</f>
        <v>41466.208333333336</v>
      </c>
      <c r="O896" s="10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2062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E897/D897*100</f>
        <v>6.9511889862327907</v>
      </c>
      <c r="G897" t="s">
        <v>14</v>
      </c>
      <c r="H897">
        <v>107</v>
      </c>
      <c r="I897" s="6">
        <f>E897/H897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>(((L897/60)/60)/24)+DATE(1970,1,1)</f>
        <v>43134.25</v>
      </c>
      <c r="O897" s="10">
        <f>(((M897/60)/60)/24)+DATE(1970,1,1)</f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2044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E898/D898*100</f>
        <v>774.43434343434342</v>
      </c>
      <c r="G898" t="s">
        <v>20</v>
      </c>
      <c r="H898">
        <v>1460</v>
      </c>
      <c r="I898" s="6">
        <f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>(((L898/60)/60)/24)+DATE(1970,1,1)</f>
        <v>40738.208333333336</v>
      </c>
      <c r="O898" s="10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2035</v>
      </c>
      <c r="T898" t="s">
        <v>2041</v>
      </c>
    </row>
    <row r="899" spans="1:20" ht="31.2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E899/D899*100</f>
        <v>27.693181818181817</v>
      </c>
      <c r="G899" t="s">
        <v>14</v>
      </c>
      <c r="H899">
        <v>27</v>
      </c>
      <c r="I899" s="6">
        <f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>(((L899/60)/60)/24)+DATE(1970,1,1)</f>
        <v>43583.208333333328</v>
      </c>
      <c r="O899" s="10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2044</v>
      </c>
    </row>
    <row r="900" spans="1:20" ht="31.2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E900/D900*100</f>
        <v>52.479620323841424</v>
      </c>
      <c r="G900" t="s">
        <v>14</v>
      </c>
      <c r="H900">
        <v>1221</v>
      </c>
      <c r="I900" s="6">
        <f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>(((L900/60)/60)/24)+DATE(1970,1,1)</f>
        <v>43815.25</v>
      </c>
      <c r="O900" s="10">
        <f>(((M900/60)/60)/24)+DATE(1970,1,1)</f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2045</v>
      </c>
    </row>
    <row r="901" spans="1:20" ht="31.2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E901/D901*100</f>
        <v>407.09677419354841</v>
      </c>
      <c r="G901" t="s">
        <v>20</v>
      </c>
      <c r="H901">
        <v>123</v>
      </c>
      <c r="I901" s="6">
        <f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>(((L901/60)/60)/24)+DATE(1970,1,1)</f>
        <v>41554.208333333336</v>
      </c>
      <c r="O901" s="10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2036</v>
      </c>
      <c r="T901" t="s">
        <v>2060</v>
      </c>
    </row>
    <row r="902" spans="1:20" ht="31.2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E902/D902*100</f>
        <v>2</v>
      </c>
      <c r="G902" t="s">
        <v>14</v>
      </c>
      <c r="H902">
        <v>1</v>
      </c>
      <c r="I902" s="6">
        <f>E902/H902</f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>(((L902/60)/60)/24)+DATE(1970,1,1)</f>
        <v>41901.208333333336</v>
      </c>
      <c r="O902" s="10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2043</v>
      </c>
    </row>
    <row r="903" spans="1:20" ht="31.2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E903/D903*100</f>
        <v>156.17857142857144</v>
      </c>
      <c r="G903" t="s">
        <v>20</v>
      </c>
      <c r="H903">
        <v>159</v>
      </c>
      <c r="I903" s="6">
        <f>E903/H903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>(((L903/60)/60)/24)+DATE(1970,1,1)</f>
        <v>43298.208333333328</v>
      </c>
      <c r="O903" s="10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">
        <v>2036</v>
      </c>
      <c r="T903" t="s">
        <v>2042</v>
      </c>
    </row>
    <row r="904" spans="1:20" ht="31.2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E904/D904*100</f>
        <v>252.42857142857144</v>
      </c>
      <c r="G904" t="s">
        <v>20</v>
      </c>
      <c r="H904">
        <v>110</v>
      </c>
      <c r="I904" s="6">
        <f>E904/H904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>(((L904/60)/60)/24)+DATE(1970,1,1)</f>
        <v>42399.25</v>
      </c>
      <c r="O904" s="10">
        <f>(((M904/60)/60)/24)+DATE(1970,1,1)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2043</v>
      </c>
    </row>
    <row r="905" spans="1:20" ht="46.8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E905/D905*100</f>
        <v>1.729268292682927</v>
      </c>
      <c r="G905" t="s">
        <v>47</v>
      </c>
      <c r="H905">
        <v>14</v>
      </c>
      <c r="I905" s="6">
        <f>E905/H905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>(((L905/60)/60)/24)+DATE(1970,1,1)</f>
        <v>41034.208333333336</v>
      </c>
      <c r="O905" s="10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">
        <v>2040</v>
      </c>
      <c r="T905" t="s">
        <v>2050</v>
      </c>
    </row>
    <row r="906" spans="1:20" ht="31.2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E906/D906*100</f>
        <v>12.230769230769232</v>
      </c>
      <c r="G906" t="s">
        <v>14</v>
      </c>
      <c r="H906">
        <v>16</v>
      </c>
      <c r="I906" s="6">
        <f>E906/H906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>(((L906/60)/60)/24)+DATE(1970,1,1)</f>
        <v>41186.208333333336</v>
      </c>
      <c r="O906" s="10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2040</v>
      </c>
      <c r="T906" t="s">
        <v>2058</v>
      </c>
    </row>
    <row r="907" spans="1:20" ht="31.2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E907/D907*100</f>
        <v>163.98734177215189</v>
      </c>
      <c r="G907" t="s">
        <v>20</v>
      </c>
      <c r="H907">
        <v>236</v>
      </c>
      <c r="I907" s="6">
        <f>E907/H907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>(((L907/60)/60)/24)+DATE(1970,1,1)</f>
        <v>41536.208333333336</v>
      </c>
      <c r="O907" s="10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2044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E908/D908*100</f>
        <v>162.98181818181817</v>
      </c>
      <c r="G908" t="s">
        <v>20</v>
      </c>
      <c r="H908">
        <v>191</v>
      </c>
      <c r="I908" s="6">
        <f>E908/H908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>(((L908/60)/60)/24)+DATE(1970,1,1)</f>
        <v>42868.208333333328</v>
      </c>
      <c r="O908" s="10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2045</v>
      </c>
    </row>
    <row r="909" spans="1:20" ht="31.2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E909/D909*100</f>
        <v>20.252747252747252</v>
      </c>
      <c r="G909" t="s">
        <v>14</v>
      </c>
      <c r="H909">
        <v>41</v>
      </c>
      <c r="I909" s="6">
        <f>E909/H909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>(((L909/60)/60)/24)+DATE(1970,1,1)</f>
        <v>40660.208333333336</v>
      </c>
      <c r="O909" s="10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2044</v>
      </c>
    </row>
    <row r="910" spans="1:20" ht="31.2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E910/D910*100</f>
        <v>319.24083769633506</v>
      </c>
      <c r="G910" t="s">
        <v>20</v>
      </c>
      <c r="H910">
        <v>3934</v>
      </c>
      <c r="I910" s="6">
        <f>E910/H910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>(((L910/60)/60)/24)+DATE(1970,1,1)</f>
        <v>41031.208333333336</v>
      </c>
      <c r="O910" s="10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">
        <v>2052</v>
      </c>
      <c r="T910" t="s">
        <v>2053</v>
      </c>
    </row>
    <row r="911" spans="1:20" ht="31.2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E911/D911*100</f>
        <v>478.94444444444446</v>
      </c>
      <c r="G911" t="s">
        <v>20</v>
      </c>
      <c r="H911">
        <v>80</v>
      </c>
      <c r="I911" s="6">
        <f>E911/H911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>(((L911/60)/60)/24)+DATE(1970,1,1)</f>
        <v>43255.208333333328</v>
      </c>
      <c r="O911" s="10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2044</v>
      </c>
    </row>
    <row r="912" spans="1:20" ht="31.2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E912/D912*100</f>
        <v>19.556634304207122</v>
      </c>
      <c r="G912" t="s">
        <v>74</v>
      </c>
      <c r="H912">
        <v>296</v>
      </c>
      <c r="I912" s="6">
        <f>E912/H912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>(((L912/60)/60)/24)+DATE(1970,1,1)</f>
        <v>42026.25</v>
      </c>
      <c r="O912" s="10">
        <f>(((M912/60)/60)/24)+DATE(1970,1,1)</f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2044</v>
      </c>
    </row>
    <row r="913" spans="1:20" ht="31.2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E913/D913*100</f>
        <v>198.94827586206895</v>
      </c>
      <c r="G913" t="s">
        <v>20</v>
      </c>
      <c r="H913">
        <v>462</v>
      </c>
      <c r="I913" s="6">
        <f>E913/H913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>(((L913/60)/60)/24)+DATE(1970,1,1)</f>
        <v>43717.208333333328</v>
      </c>
      <c r="O913" s="10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2043</v>
      </c>
    </row>
    <row r="914" spans="1:20" ht="31.2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E914/D914*100</f>
        <v>795</v>
      </c>
      <c r="G914" t="s">
        <v>20</v>
      </c>
      <c r="H914">
        <v>179</v>
      </c>
      <c r="I914" s="6">
        <f>E914/H914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>(((L914/60)/60)/24)+DATE(1970,1,1)</f>
        <v>41157.208333333336</v>
      </c>
      <c r="O914" s="10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2047</v>
      </c>
    </row>
    <row r="915" spans="1:20" ht="31.2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E915/D915*100</f>
        <v>50.621082621082621</v>
      </c>
      <c r="G915" t="s">
        <v>14</v>
      </c>
      <c r="H915">
        <v>523</v>
      </c>
      <c r="I915" s="6">
        <f>E915/H915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>(((L915/60)/60)/24)+DATE(1970,1,1)</f>
        <v>43597.208333333328</v>
      </c>
      <c r="O915" s="10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2047</v>
      </c>
    </row>
    <row r="916" spans="1:20" ht="31.2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E916/D916*100</f>
        <v>57.4375</v>
      </c>
      <c r="G916" t="s">
        <v>14</v>
      </c>
      <c r="H916">
        <v>141</v>
      </c>
      <c r="I916" s="6">
        <f>E916/H916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>(((L916/60)/60)/24)+DATE(1970,1,1)</f>
        <v>41490.208333333336</v>
      </c>
      <c r="O916" s="10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2044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E917/D917*100</f>
        <v>155.62827640984909</v>
      </c>
      <c r="G917" t="s">
        <v>20</v>
      </c>
      <c r="H917">
        <v>1866</v>
      </c>
      <c r="I917" s="6">
        <f>E917/H917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>(((L917/60)/60)/24)+DATE(1970,1,1)</f>
        <v>42976.208333333328</v>
      </c>
      <c r="O917" s="10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2062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E918/D918*100</f>
        <v>36.297297297297298</v>
      </c>
      <c r="G918" t="s">
        <v>14</v>
      </c>
      <c r="H918">
        <v>52</v>
      </c>
      <c r="I918" s="6">
        <f>E918/H918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>(((L918/60)/60)/24)+DATE(1970,1,1)</f>
        <v>41991.25</v>
      </c>
      <c r="O918" s="10">
        <f>(((M918/60)/60)/24)+DATE(1970,1,1)</f>
        <v>42000.25</v>
      </c>
      <c r="P918" t="b">
        <v>0</v>
      </c>
      <c r="Q918" t="b">
        <v>0</v>
      </c>
      <c r="R918" t="s">
        <v>122</v>
      </c>
      <c r="S918" t="s">
        <v>2056</v>
      </c>
      <c r="T918" t="s">
        <v>2057</v>
      </c>
    </row>
    <row r="919" spans="1:20" ht="31.2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E919/D919*100</f>
        <v>58.25</v>
      </c>
      <c r="G919" t="s">
        <v>47</v>
      </c>
      <c r="H919">
        <v>27</v>
      </c>
      <c r="I919" s="6">
        <f>E919/H919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>(((L919/60)/60)/24)+DATE(1970,1,1)</f>
        <v>40722.208333333336</v>
      </c>
      <c r="O919" s="10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2054</v>
      </c>
    </row>
    <row r="920" spans="1:20" ht="31.2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E920/D920*100</f>
        <v>237.39473684210526</v>
      </c>
      <c r="G920" t="s">
        <v>20</v>
      </c>
      <c r="H920">
        <v>156</v>
      </c>
      <c r="I920" s="6">
        <f>E920/H920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>(((L920/60)/60)/24)+DATE(1970,1,1)</f>
        <v>41117.208333333336</v>
      </c>
      <c r="O920" s="10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2040</v>
      </c>
      <c r="T920" t="s">
        <v>2058</v>
      </c>
    </row>
    <row r="921" spans="1:20" ht="31.2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E921/D921*100</f>
        <v>58.75</v>
      </c>
      <c r="G921" t="s">
        <v>14</v>
      </c>
      <c r="H921">
        <v>225</v>
      </c>
      <c r="I921" s="6">
        <f>E921/H921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>(((L921/60)/60)/24)+DATE(1970,1,1)</f>
        <v>43022.208333333328</v>
      </c>
      <c r="O921" s="10">
        <f>(((M921/60)/60)/24)+DATE(1970,1,1)</f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2044</v>
      </c>
    </row>
    <row r="922" spans="1:20" ht="31.2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E922/D922*100</f>
        <v>182.56603773584905</v>
      </c>
      <c r="G922" t="s">
        <v>20</v>
      </c>
      <c r="H922">
        <v>255</v>
      </c>
      <c r="I922" s="6">
        <f>E922/H922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>(((L922/60)/60)/24)+DATE(1970,1,1)</f>
        <v>43503.25</v>
      </c>
      <c r="O922" s="10">
        <f>(((M922/60)/60)/24)+DATE(1970,1,1)</f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2051</v>
      </c>
    </row>
    <row r="923" spans="1:20" ht="31.2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E923/D923*100</f>
        <v>0.75436408977556113</v>
      </c>
      <c r="G923" t="s">
        <v>14</v>
      </c>
      <c r="H923">
        <v>38</v>
      </c>
      <c r="I923" s="6">
        <f>E923/H923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>(((L923/60)/60)/24)+DATE(1970,1,1)</f>
        <v>40951.25</v>
      </c>
      <c r="O923" s="10">
        <f>(((M923/60)/60)/24)+DATE(1970,1,1)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2043</v>
      </c>
    </row>
    <row r="924" spans="1:20" ht="31.2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E924/D924*100</f>
        <v>175.95330739299609</v>
      </c>
      <c r="G924" t="s">
        <v>20</v>
      </c>
      <c r="H924">
        <v>2261</v>
      </c>
      <c r="I924" s="6">
        <f>E924/H924</f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>(((L924/60)/60)/24)+DATE(1970,1,1)</f>
        <v>43443.25</v>
      </c>
      <c r="O924" s="10">
        <f>(((M924/60)/60)/24)+DATE(1970,1,1)</f>
        <v>43452.25</v>
      </c>
      <c r="P924" t="b">
        <v>0</v>
      </c>
      <c r="Q924" t="b">
        <v>1</v>
      </c>
      <c r="R924" t="s">
        <v>319</v>
      </c>
      <c r="S924" t="s">
        <v>2036</v>
      </c>
      <c r="T924" t="s">
        <v>2064</v>
      </c>
    </row>
    <row r="925" spans="1:20" ht="31.2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E925/D925*100</f>
        <v>237.88235294117646</v>
      </c>
      <c r="G925" t="s">
        <v>20</v>
      </c>
      <c r="H925">
        <v>40</v>
      </c>
      <c r="I925" s="6">
        <f>E925/H925</f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>(((L925/60)/60)/24)+DATE(1970,1,1)</f>
        <v>40373.208333333336</v>
      </c>
      <c r="O925" s="10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2044</v>
      </c>
    </row>
    <row r="926" spans="1:20" ht="31.2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E926/D926*100</f>
        <v>488.05076142131981</v>
      </c>
      <c r="G926" t="s">
        <v>20</v>
      </c>
      <c r="H926">
        <v>2289</v>
      </c>
      <c r="I926" s="6">
        <f>E926/H926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>(((L926/60)/60)/24)+DATE(1970,1,1)</f>
        <v>43769.208333333328</v>
      </c>
      <c r="O926" s="10">
        <f>(((M926/60)/60)/24)+DATE(1970,1,1)</f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2044</v>
      </c>
    </row>
    <row r="927" spans="1:20" ht="46.8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E927/D927*100</f>
        <v>224.06666666666669</v>
      </c>
      <c r="G927" t="s">
        <v>20</v>
      </c>
      <c r="H927">
        <v>65</v>
      </c>
      <c r="I927" s="6">
        <f>E927/H927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>(((L927/60)/60)/24)+DATE(1970,1,1)</f>
        <v>43000.208333333328</v>
      </c>
      <c r="O927" s="10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2044</v>
      </c>
    </row>
    <row r="928" spans="1:20" ht="31.2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E928/D928*100</f>
        <v>18.126436781609197</v>
      </c>
      <c r="G928" t="s">
        <v>14</v>
      </c>
      <c r="H928">
        <v>15</v>
      </c>
      <c r="I928" s="6">
        <f>E928/H928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>(((L928/60)/60)/24)+DATE(1970,1,1)</f>
        <v>42502.208333333328</v>
      </c>
      <c r="O928" s="10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">
        <v>2035</v>
      </c>
      <c r="T928" t="s">
        <v>2041</v>
      </c>
    </row>
    <row r="929" spans="1:20" ht="31.2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E929/D929*100</f>
        <v>45.847222222222221</v>
      </c>
      <c r="G929" t="s">
        <v>14</v>
      </c>
      <c r="H929">
        <v>37</v>
      </c>
      <c r="I929" s="6">
        <f>E929/H929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>(((L929/60)/60)/24)+DATE(1970,1,1)</f>
        <v>41102.208333333336</v>
      </c>
      <c r="O929" s="10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2044</v>
      </c>
    </row>
    <row r="930" spans="1:20" ht="31.2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E930/D930*100</f>
        <v>117.31541218637993</v>
      </c>
      <c r="G930" t="s">
        <v>20</v>
      </c>
      <c r="H930">
        <v>3777</v>
      </c>
      <c r="I930" s="6">
        <f>E930/H930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>(((L930/60)/60)/24)+DATE(1970,1,1)</f>
        <v>41637.25</v>
      </c>
      <c r="O930" s="10">
        <f>(((M930/60)/60)/24)+DATE(1970,1,1)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2043</v>
      </c>
    </row>
    <row r="931" spans="1:20" ht="31.2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E931/D931*100</f>
        <v>217.30909090909088</v>
      </c>
      <c r="G931" t="s">
        <v>20</v>
      </c>
      <c r="H931">
        <v>184</v>
      </c>
      <c r="I931" s="6">
        <f>E931/H931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>(((L931/60)/60)/24)+DATE(1970,1,1)</f>
        <v>42858.208333333328</v>
      </c>
      <c r="O931" s="10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2044</v>
      </c>
    </row>
    <row r="932" spans="1:20" ht="31.2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E932/D932*100</f>
        <v>112.28571428571428</v>
      </c>
      <c r="G932" t="s">
        <v>20</v>
      </c>
      <c r="H932">
        <v>85</v>
      </c>
      <c r="I932" s="6">
        <f>E932/H932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>(((L932/60)/60)/24)+DATE(1970,1,1)</f>
        <v>42060.25</v>
      </c>
      <c r="O932" s="10">
        <f>(((M932/60)/60)/24)+DATE(1970,1,1)</f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2044</v>
      </c>
    </row>
    <row r="933" spans="1:20" ht="31.2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E933/D933*100</f>
        <v>72.51898734177216</v>
      </c>
      <c r="G933" t="s">
        <v>14</v>
      </c>
      <c r="H933">
        <v>112</v>
      </c>
      <c r="I933" s="6">
        <f>E933/H933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>(((L933/60)/60)/24)+DATE(1970,1,1)</f>
        <v>41818.208333333336</v>
      </c>
      <c r="O933" s="10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2044</v>
      </c>
    </row>
    <row r="934" spans="1:20" ht="31.2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E934/D934*100</f>
        <v>212.30434782608697</v>
      </c>
      <c r="G934" t="s">
        <v>20</v>
      </c>
      <c r="H934">
        <v>144</v>
      </c>
      <c r="I934" s="6">
        <f>E934/H934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>(((L934/60)/60)/24)+DATE(1970,1,1)</f>
        <v>41709.208333333336</v>
      </c>
      <c r="O934" s="10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">
        <v>2036</v>
      </c>
      <c r="T934" t="s">
        <v>2042</v>
      </c>
    </row>
    <row r="935" spans="1:20" ht="31.2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E935/D935*100</f>
        <v>239.74657534246577</v>
      </c>
      <c r="G935" t="s">
        <v>20</v>
      </c>
      <c r="H935">
        <v>1902</v>
      </c>
      <c r="I935" s="6">
        <f>E935/H935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>(((L935/60)/60)/24)+DATE(1970,1,1)</f>
        <v>41372.208333333336</v>
      </c>
      <c r="O935" s="10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2044</v>
      </c>
    </row>
    <row r="936" spans="1:20" ht="31.2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E936/D936*100</f>
        <v>181.93548387096774</v>
      </c>
      <c r="G936" t="s">
        <v>20</v>
      </c>
      <c r="H936">
        <v>105</v>
      </c>
      <c r="I936" s="6">
        <f>E936/H936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>(((L936/60)/60)/24)+DATE(1970,1,1)</f>
        <v>42422.25</v>
      </c>
      <c r="O936" s="10">
        <f>(((M936/60)/60)/24)+DATE(1970,1,1)</f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2044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E937/D937*100</f>
        <v>164.13114754098362</v>
      </c>
      <c r="G937" t="s">
        <v>20</v>
      </c>
      <c r="H937">
        <v>132</v>
      </c>
      <c r="I937" s="6">
        <f>E937/H937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>(((L937/60)/60)/24)+DATE(1970,1,1)</f>
        <v>42209.208333333328</v>
      </c>
      <c r="O937" s="10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2044</v>
      </c>
    </row>
    <row r="938" spans="1:20" ht="31.2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E938/D938*100</f>
        <v>1.6375968992248062</v>
      </c>
      <c r="G938" t="s">
        <v>14</v>
      </c>
      <c r="H938">
        <v>21</v>
      </c>
      <c r="I938" s="6">
        <f>E938/H938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>(((L938/60)/60)/24)+DATE(1970,1,1)</f>
        <v>43668.208333333328</v>
      </c>
      <c r="O938" s="10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2044</v>
      </c>
    </row>
    <row r="939" spans="1:20" ht="31.2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E939/D939*100</f>
        <v>49.64385964912281</v>
      </c>
      <c r="G939" t="s">
        <v>74</v>
      </c>
      <c r="H939">
        <v>976</v>
      </c>
      <c r="I939" s="6">
        <f>E939/H939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>(((L939/60)/60)/24)+DATE(1970,1,1)</f>
        <v>42334.25</v>
      </c>
      <c r="O939" s="10">
        <f>(((M939/60)/60)/24)+DATE(1970,1,1)</f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2045</v>
      </c>
    </row>
    <row r="940" spans="1:20" ht="31.2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E940/D940*100</f>
        <v>109.70652173913042</v>
      </c>
      <c r="G940" t="s">
        <v>20</v>
      </c>
      <c r="H940">
        <v>96</v>
      </c>
      <c r="I940" s="6">
        <f>E940/H940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>(((L940/60)/60)/24)+DATE(1970,1,1)</f>
        <v>43263.208333333328</v>
      </c>
      <c r="O940" s="10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2040</v>
      </c>
      <c r="T940" t="s">
        <v>2055</v>
      </c>
    </row>
    <row r="941" spans="1:20" ht="46.8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E941/D941*100</f>
        <v>49.217948717948715</v>
      </c>
      <c r="G941" t="s">
        <v>14</v>
      </c>
      <c r="H941">
        <v>67</v>
      </c>
      <c r="I941" s="6">
        <f>E941/H941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>(((L941/60)/60)/24)+DATE(1970,1,1)</f>
        <v>40670.208333333336</v>
      </c>
      <c r="O941" s="10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">
        <v>2052</v>
      </c>
      <c r="T941" t="s">
        <v>2053</v>
      </c>
    </row>
    <row r="942" spans="1:20" ht="31.2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E942/D942*100</f>
        <v>62.232323232323225</v>
      </c>
      <c r="G942" t="s">
        <v>47</v>
      </c>
      <c r="H942">
        <v>66</v>
      </c>
      <c r="I942" s="6">
        <f>E942/H942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>(((L942/60)/60)/24)+DATE(1970,1,1)</f>
        <v>41244.25</v>
      </c>
      <c r="O942" s="10">
        <f>(((M942/60)/60)/24)+DATE(1970,1,1)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2043</v>
      </c>
    </row>
    <row r="943" spans="1:20" ht="31.2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E943/D943*100</f>
        <v>13.05813953488372</v>
      </c>
      <c r="G943" t="s">
        <v>14</v>
      </c>
      <c r="H943">
        <v>78</v>
      </c>
      <c r="I943" s="6">
        <f>E943/H943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>(((L943/60)/60)/24)+DATE(1970,1,1)</f>
        <v>40552.25</v>
      </c>
      <c r="O943" s="10">
        <f>(((M943/60)/60)/24)+DATE(1970,1,1)</f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2044</v>
      </c>
    </row>
    <row r="944" spans="1:20" ht="31.2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E944/D944*100</f>
        <v>64.635416666666671</v>
      </c>
      <c r="G944" t="s">
        <v>14</v>
      </c>
      <c r="H944">
        <v>67</v>
      </c>
      <c r="I944" s="6">
        <f>E944/H944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>(((L944/60)/60)/24)+DATE(1970,1,1)</f>
        <v>40568.25</v>
      </c>
      <c r="O944" s="10">
        <f>(((M944/60)/60)/24)+DATE(1970,1,1)</f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2044</v>
      </c>
    </row>
    <row r="945" spans="1:20" ht="31.2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E945/D945*100</f>
        <v>159.58666666666667</v>
      </c>
      <c r="G945" t="s">
        <v>20</v>
      </c>
      <c r="H945">
        <v>114</v>
      </c>
      <c r="I945" s="6">
        <f>E945/H945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>(((L945/60)/60)/24)+DATE(1970,1,1)</f>
        <v>41906.208333333336</v>
      </c>
      <c r="O945" s="10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">
        <v>2035</v>
      </c>
      <c r="T945" t="s">
        <v>2041</v>
      </c>
    </row>
    <row r="946" spans="1:20" ht="31.2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E946/D946*100</f>
        <v>81.42</v>
      </c>
      <c r="G946" t="s">
        <v>14</v>
      </c>
      <c r="H946">
        <v>263</v>
      </c>
      <c r="I946" s="6">
        <f>E946/H946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>(((L946/60)/60)/24)+DATE(1970,1,1)</f>
        <v>42776.25</v>
      </c>
      <c r="O946" s="10">
        <f>(((M946/60)/60)/24)+DATE(1970,1,1)</f>
        <v>42795.25</v>
      </c>
      <c r="P946" t="b">
        <v>0</v>
      </c>
      <c r="Q946" t="b">
        <v>0</v>
      </c>
      <c r="R946" t="s">
        <v>122</v>
      </c>
      <c r="S946" t="s">
        <v>2056</v>
      </c>
      <c r="T946" t="s">
        <v>2057</v>
      </c>
    </row>
    <row r="947" spans="1:20" ht="31.2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E947/D947*100</f>
        <v>32.444767441860463</v>
      </c>
      <c r="G947" t="s">
        <v>14</v>
      </c>
      <c r="H947">
        <v>1691</v>
      </c>
      <c r="I947" s="6">
        <f>E947/H947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>(((L947/60)/60)/24)+DATE(1970,1,1)</f>
        <v>41004.208333333336</v>
      </c>
      <c r="O947" s="10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2056</v>
      </c>
      <c r="T947" t="s">
        <v>2057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E948/D948*100</f>
        <v>9.9141184124918666</v>
      </c>
      <c r="G948" t="s">
        <v>14</v>
      </c>
      <c r="H948">
        <v>181</v>
      </c>
      <c r="I948" s="6">
        <f>E948/H948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>(((L948/60)/60)/24)+DATE(1970,1,1)</f>
        <v>40710.208333333336</v>
      </c>
      <c r="O948" s="10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2044</v>
      </c>
    </row>
    <row r="949" spans="1:20" ht="31.2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E949/D949*100</f>
        <v>26.694444444444443</v>
      </c>
      <c r="G949" t="s">
        <v>14</v>
      </c>
      <c r="H949">
        <v>13</v>
      </c>
      <c r="I949" s="6">
        <f>E949/H949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>(((L949/60)/60)/24)+DATE(1970,1,1)</f>
        <v>41908.208333333336</v>
      </c>
      <c r="O949" s="10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2044</v>
      </c>
    </row>
    <row r="950" spans="1:20" ht="31.2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E950/D950*100</f>
        <v>62.957446808510639</v>
      </c>
      <c r="G950" t="s">
        <v>74</v>
      </c>
      <c r="H950">
        <v>160</v>
      </c>
      <c r="I950" s="6">
        <f>E950/H950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>(((L950/60)/60)/24)+DATE(1970,1,1)</f>
        <v>41985.25</v>
      </c>
      <c r="O950" s="10">
        <f>(((M950/60)/60)/24)+DATE(1970,1,1)</f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E951/D951*100</f>
        <v>161.35593220338984</v>
      </c>
      <c r="G951" t="s">
        <v>20</v>
      </c>
      <c r="H951">
        <v>203</v>
      </c>
      <c r="I951" s="6">
        <f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>(((L951/60)/60)/24)+DATE(1970,1,1)</f>
        <v>42112.208333333328</v>
      </c>
      <c r="O951" s="10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2043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E952/D952*100</f>
        <v>5</v>
      </c>
      <c r="G952" t="s">
        <v>14</v>
      </c>
      <c r="H952">
        <v>1</v>
      </c>
      <c r="I952" s="6">
        <f>E952/H952</f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>(((L952/60)/60)/24)+DATE(1970,1,1)</f>
        <v>43571.208333333328</v>
      </c>
      <c r="O952" s="10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2044</v>
      </c>
    </row>
    <row r="953" spans="1:20" ht="31.2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E953/D953*100</f>
        <v>1096.9379310344827</v>
      </c>
      <c r="G953" t="s">
        <v>20</v>
      </c>
      <c r="H953">
        <v>1559</v>
      </c>
      <c r="I953" s="6">
        <f>E953/H953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>(((L953/60)/60)/24)+DATE(1970,1,1)</f>
        <v>42730.25</v>
      </c>
      <c r="O953" s="10">
        <f>(((M953/60)/60)/24)+DATE(1970,1,1)</f>
        <v>42731.25</v>
      </c>
      <c r="P953" t="b">
        <v>0</v>
      </c>
      <c r="Q953" t="b">
        <v>1</v>
      </c>
      <c r="R953" t="s">
        <v>23</v>
      </c>
      <c r="S953" t="s">
        <v>2036</v>
      </c>
      <c r="T953" t="s">
        <v>2042</v>
      </c>
    </row>
    <row r="954" spans="1:20" ht="31.2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E954/D954*100</f>
        <v>70.094158075601371</v>
      </c>
      <c r="G954" t="s">
        <v>74</v>
      </c>
      <c r="H954">
        <v>2266</v>
      </c>
      <c r="I954" s="6">
        <f>E954/H954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>(((L954/60)/60)/24)+DATE(1970,1,1)</f>
        <v>42591.208333333328</v>
      </c>
      <c r="O954" s="10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2045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E955/D955*100</f>
        <v>60</v>
      </c>
      <c r="G955" t="s">
        <v>14</v>
      </c>
      <c r="H955">
        <v>21</v>
      </c>
      <c r="I955" s="6">
        <f>E955/H955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>(((L955/60)/60)/24)+DATE(1970,1,1)</f>
        <v>42358.25</v>
      </c>
      <c r="O955" s="10">
        <f>(((M955/60)/60)/24)+DATE(1970,1,1)</f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2065</v>
      </c>
    </row>
    <row r="956" spans="1:20" ht="31.2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E956/D956*100</f>
        <v>367.0985915492958</v>
      </c>
      <c r="G956" t="s">
        <v>20</v>
      </c>
      <c r="H956">
        <v>1548</v>
      </c>
      <c r="I956" s="6">
        <f>E956/H956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>(((L956/60)/60)/24)+DATE(1970,1,1)</f>
        <v>41174.208333333336</v>
      </c>
      <c r="O956" s="10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2043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E957/D957*100</f>
        <v>1109</v>
      </c>
      <c r="G957" t="s">
        <v>20</v>
      </c>
      <c r="H957">
        <v>80</v>
      </c>
      <c r="I957" s="6">
        <f>E957/H957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>(((L957/60)/60)/24)+DATE(1970,1,1)</f>
        <v>41238.25</v>
      </c>
      <c r="O957" s="10">
        <f>(((M957/60)/60)/24)+DATE(1970,1,1)</f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2044</v>
      </c>
    </row>
    <row r="958" spans="1:20" ht="31.2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E958/D958*100</f>
        <v>19.028784648187631</v>
      </c>
      <c r="G958" t="s">
        <v>14</v>
      </c>
      <c r="H958">
        <v>830</v>
      </c>
      <c r="I958" s="6">
        <f>E958/H958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>(((L958/60)/60)/24)+DATE(1970,1,1)</f>
        <v>42360.25</v>
      </c>
      <c r="O958" s="10">
        <f>(((M958/60)/60)/24)+DATE(1970,1,1)</f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2065</v>
      </c>
    </row>
    <row r="959" spans="1:20" ht="31.2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E959/D959*100</f>
        <v>126.87755102040816</v>
      </c>
      <c r="G959" t="s">
        <v>20</v>
      </c>
      <c r="H959">
        <v>131</v>
      </c>
      <c r="I959" s="6">
        <f>E959/H959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>(((L959/60)/60)/24)+DATE(1970,1,1)</f>
        <v>40955.25</v>
      </c>
      <c r="O959" s="10">
        <f>(((M959/60)/60)/24)+DATE(1970,1,1)</f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2044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E960/D960*100</f>
        <v>734.63636363636363</v>
      </c>
      <c r="G960" t="s">
        <v>20</v>
      </c>
      <c r="H960">
        <v>112</v>
      </c>
      <c r="I960" s="6">
        <f>E960/H960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>(((L960/60)/60)/24)+DATE(1970,1,1)</f>
        <v>40350.208333333336</v>
      </c>
      <c r="O960" s="10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2051</v>
      </c>
    </row>
    <row r="961" spans="1:20" ht="31.2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E961/D961*100</f>
        <v>4.5731034482758623</v>
      </c>
      <c r="G961" t="s">
        <v>14</v>
      </c>
      <c r="H961">
        <v>130</v>
      </c>
      <c r="I961" s="6">
        <f>E961/H961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>(((L961/60)/60)/24)+DATE(1970,1,1)</f>
        <v>40357.208333333336</v>
      </c>
      <c r="O961" s="10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2040</v>
      </c>
      <c r="T961" t="s">
        <v>2061</v>
      </c>
    </row>
    <row r="962" spans="1:20" ht="31.2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E962/D962*100</f>
        <v>85.054545454545448</v>
      </c>
      <c r="G962" t="s">
        <v>14</v>
      </c>
      <c r="H962">
        <v>55</v>
      </c>
      <c r="I962" s="6">
        <f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>(((L962/60)/60)/24)+DATE(1970,1,1)</f>
        <v>42408.25</v>
      </c>
      <c r="O962" s="10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2043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E963/D963*100</f>
        <v>119.29824561403508</v>
      </c>
      <c r="G963" t="s">
        <v>20</v>
      </c>
      <c r="H963">
        <v>155</v>
      </c>
      <c r="I963" s="6">
        <f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>(((L963/60)/60)/24)+DATE(1970,1,1)</f>
        <v>40591.25</v>
      </c>
      <c r="O963" s="10">
        <f>(((M963/60)/60)/24)+DATE(1970,1,1)</f>
        <v>40595.25</v>
      </c>
      <c r="P963" t="b">
        <v>0</v>
      </c>
      <c r="Q963" t="b">
        <v>0</v>
      </c>
      <c r="R963" t="s">
        <v>206</v>
      </c>
      <c r="S963" t="s">
        <v>2040</v>
      </c>
      <c r="T963" t="s">
        <v>2061</v>
      </c>
    </row>
    <row r="964" spans="1:20" ht="31.2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E964/D964*100</f>
        <v>296.02777777777777</v>
      </c>
      <c r="G964" t="s">
        <v>20</v>
      </c>
      <c r="H964">
        <v>266</v>
      </c>
      <c r="I964" s="6">
        <f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>(((L964/60)/60)/24)+DATE(1970,1,1)</f>
        <v>41592.25</v>
      </c>
      <c r="O964" s="10">
        <f>(((M964/60)/60)/24)+DATE(1970,1,1)</f>
        <v>41613.25</v>
      </c>
      <c r="P964" t="b">
        <v>0</v>
      </c>
      <c r="Q964" t="b">
        <v>0</v>
      </c>
      <c r="R964" t="s">
        <v>17</v>
      </c>
      <c r="S964" t="s">
        <v>2035</v>
      </c>
      <c r="T964" t="s">
        <v>2041</v>
      </c>
    </row>
    <row r="965" spans="1:20" ht="31.2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E965/D965*100</f>
        <v>84.694915254237287</v>
      </c>
      <c r="G965" t="s">
        <v>14</v>
      </c>
      <c r="H965">
        <v>114</v>
      </c>
      <c r="I965" s="6">
        <f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>(((L965/60)/60)/24)+DATE(1970,1,1)</f>
        <v>40607.25</v>
      </c>
      <c r="O965" s="10">
        <f>(((M965/60)/60)/24)+DATE(1970,1,1)</f>
        <v>40613.25</v>
      </c>
      <c r="P965" t="b">
        <v>0</v>
      </c>
      <c r="Q965" t="b">
        <v>1</v>
      </c>
      <c r="R965" t="s">
        <v>122</v>
      </c>
      <c r="S965" t="s">
        <v>2056</v>
      </c>
      <c r="T965" t="s">
        <v>2057</v>
      </c>
    </row>
    <row r="966" spans="1:20" ht="46.8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E966/D966*100</f>
        <v>355.7837837837838</v>
      </c>
      <c r="G966" t="s">
        <v>20</v>
      </c>
      <c r="H966">
        <v>155</v>
      </c>
      <c r="I966" s="6">
        <f>E966/H966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>(((L966/60)/60)/24)+DATE(1970,1,1)</f>
        <v>42135.208333333328</v>
      </c>
      <c r="O966" s="10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2044</v>
      </c>
    </row>
    <row r="967" spans="1:20" ht="31.2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E967/D967*100</f>
        <v>386.40909090909093</v>
      </c>
      <c r="G967" t="s">
        <v>20</v>
      </c>
      <c r="H967">
        <v>207</v>
      </c>
      <c r="I967" s="6">
        <f>E967/H967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>(((L967/60)/60)/24)+DATE(1970,1,1)</f>
        <v>40203.25</v>
      </c>
      <c r="O967" s="10">
        <f>(((M967/60)/60)/24)+DATE(1970,1,1)</f>
        <v>40243.25</v>
      </c>
      <c r="P967" t="b">
        <v>0</v>
      </c>
      <c r="Q967" t="b">
        <v>0</v>
      </c>
      <c r="R967" t="s">
        <v>23</v>
      </c>
      <c r="S967" t="s">
        <v>2036</v>
      </c>
      <c r="T967" t="s">
        <v>2042</v>
      </c>
    </row>
    <row r="968" spans="1:20" ht="31.2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E968/D968*100</f>
        <v>792.23529411764707</v>
      </c>
      <c r="G968" t="s">
        <v>20</v>
      </c>
      <c r="H968">
        <v>245</v>
      </c>
      <c r="I968" s="6">
        <f>E968/H968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>(((L968/60)/60)/24)+DATE(1970,1,1)</f>
        <v>42901.208333333328</v>
      </c>
      <c r="O968" s="10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2044</v>
      </c>
    </row>
    <row r="969" spans="1:20" ht="31.2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E969/D969*100</f>
        <v>137.03393665158373</v>
      </c>
      <c r="G969" t="s">
        <v>20</v>
      </c>
      <c r="H969">
        <v>1573</v>
      </c>
      <c r="I969" s="6">
        <f>E969/H969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>(((L969/60)/60)/24)+DATE(1970,1,1)</f>
        <v>41005.208333333336</v>
      </c>
      <c r="O969" s="10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2036</v>
      </c>
      <c r="T969" t="s">
        <v>2064</v>
      </c>
    </row>
    <row r="970" spans="1:20" ht="46.8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E970/D970*100</f>
        <v>338.20833333333337</v>
      </c>
      <c r="G970" t="s">
        <v>20</v>
      </c>
      <c r="H970">
        <v>114</v>
      </c>
      <c r="I970" s="6">
        <f>E970/H970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>(((L970/60)/60)/24)+DATE(1970,1,1)</f>
        <v>40544.25</v>
      </c>
      <c r="O970" s="10">
        <f>(((M970/60)/60)/24)+DATE(1970,1,1)</f>
        <v>40559.25</v>
      </c>
      <c r="P970" t="b">
        <v>0</v>
      </c>
      <c r="Q970" t="b">
        <v>0</v>
      </c>
      <c r="R970" t="s">
        <v>17</v>
      </c>
      <c r="S970" t="s">
        <v>2035</v>
      </c>
      <c r="T970" t="s">
        <v>2041</v>
      </c>
    </row>
    <row r="971" spans="1:20" ht="31.2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E971/D971*100</f>
        <v>108.22784810126582</v>
      </c>
      <c r="G971" t="s">
        <v>20</v>
      </c>
      <c r="H971">
        <v>93</v>
      </c>
      <c r="I971" s="6">
        <f>E971/H971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>(((L971/60)/60)/24)+DATE(1970,1,1)</f>
        <v>43821.25</v>
      </c>
      <c r="O971" s="10">
        <f>(((M971/60)/60)/24)+DATE(1970,1,1)</f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2044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E972/D972*100</f>
        <v>60.757639620653315</v>
      </c>
      <c r="G972" t="s">
        <v>14</v>
      </c>
      <c r="H972">
        <v>594</v>
      </c>
      <c r="I972" s="6">
        <f>E972/H972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>(((L972/60)/60)/24)+DATE(1970,1,1)</f>
        <v>40672.208333333336</v>
      </c>
      <c r="O972" s="10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2044</v>
      </c>
    </row>
    <row r="973" spans="1:20" ht="31.2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E973/D973*100</f>
        <v>27.725490196078432</v>
      </c>
      <c r="G973" t="s">
        <v>14</v>
      </c>
      <c r="H973">
        <v>24</v>
      </c>
      <c r="I973" s="6">
        <f>E973/H973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>(((L973/60)/60)/24)+DATE(1970,1,1)</f>
        <v>41555.208333333336</v>
      </c>
      <c r="O973" s="10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2062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E974/D974*100</f>
        <v>228.3934426229508</v>
      </c>
      <c r="G974" t="s">
        <v>20</v>
      </c>
      <c r="H974">
        <v>1681</v>
      </c>
      <c r="I974" s="6">
        <f>E974/H974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>(((L974/60)/60)/24)+DATE(1970,1,1)</f>
        <v>41792.208333333336</v>
      </c>
      <c r="O974" s="10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2043</v>
      </c>
    </row>
    <row r="975" spans="1:20" ht="31.2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E975/D975*100</f>
        <v>21.615194054500414</v>
      </c>
      <c r="G975" t="s">
        <v>14</v>
      </c>
      <c r="H975">
        <v>252</v>
      </c>
      <c r="I975" s="6">
        <f>E975/H975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>(((L975/60)/60)/24)+DATE(1970,1,1)</f>
        <v>40522.25</v>
      </c>
      <c r="O975" s="10">
        <f>(((M975/60)/60)/24)+DATE(1970,1,1)</f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2044</v>
      </c>
    </row>
    <row r="976" spans="1:20" ht="31.2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E976/D976*100</f>
        <v>373.875</v>
      </c>
      <c r="G976" t="s">
        <v>20</v>
      </c>
      <c r="H976">
        <v>32</v>
      </c>
      <c r="I976" s="6">
        <f>E976/H976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>(((L976/60)/60)/24)+DATE(1970,1,1)</f>
        <v>41412.208333333336</v>
      </c>
      <c r="O976" s="10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">
        <v>2036</v>
      </c>
      <c r="T976" t="s">
        <v>2048</v>
      </c>
    </row>
    <row r="977" spans="1:20" ht="31.2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E977/D977*100</f>
        <v>154.92592592592592</v>
      </c>
      <c r="G977" t="s">
        <v>20</v>
      </c>
      <c r="H977">
        <v>135</v>
      </c>
      <c r="I977" s="6">
        <f>E977/H977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>(((L977/60)/60)/24)+DATE(1970,1,1)</f>
        <v>42337.25</v>
      </c>
      <c r="O977" s="10">
        <f>(((M977/60)/60)/24)+DATE(1970,1,1)</f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2044</v>
      </c>
    </row>
    <row r="978" spans="1:20" ht="46.8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E978/D978*100</f>
        <v>322.14999999999998</v>
      </c>
      <c r="G978" t="s">
        <v>20</v>
      </c>
      <c r="H978">
        <v>140</v>
      </c>
      <c r="I978" s="6">
        <f>E978/H978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>(((L978/60)/60)/24)+DATE(1970,1,1)</f>
        <v>40571.25</v>
      </c>
      <c r="O978" s="10">
        <f>(((M978/60)/60)/24)+DATE(1970,1,1)</f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2044</v>
      </c>
    </row>
    <row r="979" spans="1:20" ht="31.2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E979/D979*100</f>
        <v>73.957142857142856</v>
      </c>
      <c r="G979" t="s">
        <v>14</v>
      </c>
      <c r="H979">
        <v>67</v>
      </c>
      <c r="I979" s="6">
        <f>E979/H979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>(((L979/60)/60)/24)+DATE(1970,1,1)</f>
        <v>43138.25</v>
      </c>
      <c r="O979" s="10">
        <f>(((M979/60)/60)/24)+DATE(1970,1,1)</f>
        <v>43170.25</v>
      </c>
      <c r="P979" t="b">
        <v>0</v>
      </c>
      <c r="Q979" t="b">
        <v>0</v>
      </c>
      <c r="R979" t="s">
        <v>17</v>
      </c>
      <c r="S979" t="s">
        <v>2035</v>
      </c>
      <c r="T979" t="s">
        <v>2041</v>
      </c>
    </row>
    <row r="980" spans="1:20" ht="31.2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E980/D980*100</f>
        <v>864.1</v>
      </c>
      <c r="G980" t="s">
        <v>20</v>
      </c>
      <c r="H980">
        <v>92</v>
      </c>
      <c r="I980" s="6">
        <f>E980/H980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>(((L980/60)/60)/24)+DATE(1970,1,1)</f>
        <v>42686.25</v>
      </c>
      <c r="O980" s="10">
        <f>(((M980/60)/60)/24)+DATE(1970,1,1)</f>
        <v>42708.25</v>
      </c>
      <c r="P980" t="b">
        <v>0</v>
      </c>
      <c r="Q980" t="b">
        <v>0</v>
      </c>
      <c r="R980" t="s">
        <v>89</v>
      </c>
      <c r="S980" t="s">
        <v>2052</v>
      </c>
      <c r="T980" t="s">
        <v>2053</v>
      </c>
    </row>
    <row r="981" spans="1:20" ht="31.2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E981/D981*100</f>
        <v>143.26245847176079</v>
      </c>
      <c r="G981" t="s">
        <v>20</v>
      </c>
      <c r="H981">
        <v>1015</v>
      </c>
      <c r="I981" s="6">
        <f>E981/H981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>(((L981/60)/60)/24)+DATE(1970,1,1)</f>
        <v>42078.208333333328</v>
      </c>
      <c r="O981" s="10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2044</v>
      </c>
    </row>
    <row r="982" spans="1:20" ht="31.2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E982/D982*100</f>
        <v>40.281762295081968</v>
      </c>
      <c r="G982" t="s">
        <v>14</v>
      </c>
      <c r="H982">
        <v>742</v>
      </c>
      <c r="I982" s="6">
        <f>E982/H982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>(((L982/60)/60)/24)+DATE(1970,1,1)</f>
        <v>42307.208333333328</v>
      </c>
      <c r="O982" s="10">
        <f>(((M982/60)/60)/24)+DATE(1970,1,1)</f>
        <v>42312.25</v>
      </c>
      <c r="P982" t="b">
        <v>1</v>
      </c>
      <c r="Q982" t="b">
        <v>0</v>
      </c>
      <c r="R982" t="s">
        <v>68</v>
      </c>
      <c r="S982" t="s">
        <v>2040</v>
      </c>
      <c r="T982" t="s">
        <v>2050</v>
      </c>
    </row>
    <row r="983" spans="1:20" ht="31.2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E983/D983*100</f>
        <v>178.22388059701493</v>
      </c>
      <c r="G983" t="s">
        <v>20</v>
      </c>
      <c r="H983">
        <v>323</v>
      </c>
      <c r="I983" s="6">
        <f>E983/H983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>(((L983/60)/60)/24)+DATE(1970,1,1)</f>
        <v>43094.25</v>
      </c>
      <c r="O983" s="10">
        <f>(((M983/60)/60)/24)+DATE(1970,1,1)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2043</v>
      </c>
    </row>
    <row r="984" spans="1:20" ht="31.2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E984/D984*100</f>
        <v>84.930555555555557</v>
      </c>
      <c r="G984" t="s">
        <v>14</v>
      </c>
      <c r="H984">
        <v>75</v>
      </c>
      <c r="I984" s="6">
        <f>E984/H984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>(((L984/60)/60)/24)+DATE(1970,1,1)</f>
        <v>40743.208333333336</v>
      </c>
      <c r="O984" s="10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2045</v>
      </c>
    </row>
    <row r="985" spans="1:20" ht="31.2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E985/D985*100</f>
        <v>145.93648334624322</v>
      </c>
      <c r="G985" t="s">
        <v>20</v>
      </c>
      <c r="H985">
        <v>2326</v>
      </c>
      <c r="I985" s="6">
        <f>E985/H985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>(((L985/60)/60)/24)+DATE(1970,1,1)</f>
        <v>43681.208333333328</v>
      </c>
      <c r="O985" s="10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2045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E986/D986*100</f>
        <v>152.46153846153848</v>
      </c>
      <c r="G986" t="s">
        <v>20</v>
      </c>
      <c r="H986">
        <v>381</v>
      </c>
      <c r="I986" s="6">
        <f>E986/H986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>(((L986/60)/60)/24)+DATE(1970,1,1)</f>
        <v>43716.208333333328</v>
      </c>
      <c r="O986" s="10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2044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E987/D987*100</f>
        <v>67.129542790152414</v>
      </c>
      <c r="G987" t="s">
        <v>14</v>
      </c>
      <c r="H987">
        <v>4405</v>
      </c>
      <c r="I987" s="6">
        <f>E987/H987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>(((L987/60)/60)/24)+DATE(1970,1,1)</f>
        <v>41614.25</v>
      </c>
      <c r="O987" s="10">
        <f>(((M987/60)/60)/24)+DATE(1970,1,1)</f>
        <v>41640.25</v>
      </c>
      <c r="P987" t="b">
        <v>0</v>
      </c>
      <c r="Q987" t="b">
        <v>1</v>
      </c>
      <c r="R987" t="s">
        <v>23</v>
      </c>
      <c r="S987" t="s">
        <v>2036</v>
      </c>
      <c r="T987" t="s">
        <v>2042</v>
      </c>
    </row>
    <row r="988" spans="1:20" ht="46.8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E988/D988*100</f>
        <v>40.307692307692307</v>
      </c>
      <c r="G988" t="s">
        <v>14</v>
      </c>
      <c r="H988">
        <v>92</v>
      </c>
      <c r="I988" s="6">
        <f>E988/H988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>(((L988/60)/60)/24)+DATE(1970,1,1)</f>
        <v>40638.208333333336</v>
      </c>
      <c r="O988" s="10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">
        <v>2036</v>
      </c>
      <c r="T988" t="s">
        <v>2042</v>
      </c>
    </row>
    <row r="989" spans="1:20" ht="31.2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E989/D989*100</f>
        <v>216.79032258064518</v>
      </c>
      <c r="G989" t="s">
        <v>20</v>
      </c>
      <c r="H989">
        <v>480</v>
      </c>
      <c r="I989" s="6">
        <f>E989/H989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>(((L989/60)/60)/24)+DATE(1970,1,1)</f>
        <v>42852.208333333328</v>
      </c>
      <c r="O989" s="10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2045</v>
      </c>
    </row>
    <row r="990" spans="1:20" ht="31.2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E990/D990*100</f>
        <v>52.117021276595743</v>
      </c>
      <c r="G990" t="s">
        <v>14</v>
      </c>
      <c r="H990">
        <v>64</v>
      </c>
      <c r="I990" s="6">
        <f>E990/H990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>(((L990/60)/60)/24)+DATE(1970,1,1)</f>
        <v>42686.25</v>
      </c>
      <c r="O990" s="10">
        <f>(((M990/60)/60)/24)+DATE(1970,1,1)</f>
        <v>42707.25</v>
      </c>
      <c r="P990" t="b">
        <v>0</v>
      </c>
      <c r="Q990" t="b">
        <v>0</v>
      </c>
      <c r="R990" t="s">
        <v>133</v>
      </c>
      <c r="S990" t="s">
        <v>2040</v>
      </c>
      <c r="T990" t="s">
        <v>2058</v>
      </c>
    </row>
    <row r="991" spans="1:20" ht="31.2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E991/D991*100</f>
        <v>499.58333333333337</v>
      </c>
      <c r="G991" t="s">
        <v>20</v>
      </c>
      <c r="H991">
        <v>226</v>
      </c>
      <c r="I991" s="6">
        <f>E991/H991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>(((L991/60)/60)/24)+DATE(1970,1,1)</f>
        <v>43571.208333333328</v>
      </c>
      <c r="O991" s="10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2040</v>
      </c>
      <c r="T991" t="s">
        <v>2061</v>
      </c>
    </row>
    <row r="992" spans="1:20" ht="31.2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E992/D992*100</f>
        <v>87.679487179487182</v>
      </c>
      <c r="G992" t="s">
        <v>14</v>
      </c>
      <c r="H992">
        <v>64</v>
      </c>
      <c r="I992" s="6">
        <f>E992/H992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>(((L992/60)/60)/24)+DATE(1970,1,1)</f>
        <v>42432.25</v>
      </c>
      <c r="O992" s="10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2047</v>
      </c>
    </row>
    <row r="993" spans="1:20" ht="31.2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E993/D993*100</f>
        <v>113.17346938775511</v>
      </c>
      <c r="G993" t="s">
        <v>20</v>
      </c>
      <c r="H993">
        <v>241</v>
      </c>
      <c r="I993" s="6">
        <f>E993/H993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>(((L993/60)/60)/24)+DATE(1970,1,1)</f>
        <v>41907.208333333336</v>
      </c>
      <c r="O993" s="10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">
        <v>2036</v>
      </c>
      <c r="T993" t="s">
        <v>2042</v>
      </c>
    </row>
    <row r="994" spans="1:20" ht="31.2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E994/D994*100</f>
        <v>426.54838709677421</v>
      </c>
      <c r="G994" t="s">
        <v>20</v>
      </c>
      <c r="H994">
        <v>132</v>
      </c>
      <c r="I994" s="6">
        <f>E994/H994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>(((L994/60)/60)/24)+DATE(1970,1,1)</f>
        <v>43227.208333333328</v>
      </c>
      <c r="O994" s="10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2047</v>
      </c>
    </row>
    <row r="995" spans="1:20" ht="31.2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E995/D995*100</f>
        <v>77.632653061224488</v>
      </c>
      <c r="G995" t="s">
        <v>74</v>
      </c>
      <c r="H995">
        <v>75</v>
      </c>
      <c r="I995" s="6">
        <f>E995/H995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>(((L995/60)/60)/24)+DATE(1970,1,1)</f>
        <v>42362.25</v>
      </c>
      <c r="O995" s="10">
        <f>(((M995/60)/60)/24)+DATE(1970,1,1)</f>
        <v>42379.25</v>
      </c>
      <c r="P995" t="b">
        <v>0</v>
      </c>
      <c r="Q995" t="b">
        <v>1</v>
      </c>
      <c r="R995" t="s">
        <v>122</v>
      </c>
      <c r="S995" t="s">
        <v>2056</v>
      </c>
      <c r="T995" t="s">
        <v>2057</v>
      </c>
    </row>
    <row r="996" spans="1:20" ht="31.2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E996/D996*100</f>
        <v>52.496810772501767</v>
      </c>
      <c r="G996" t="s">
        <v>14</v>
      </c>
      <c r="H996">
        <v>842</v>
      </c>
      <c r="I996" s="6">
        <f>E996/H996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>(((L996/60)/60)/24)+DATE(1970,1,1)</f>
        <v>41929.208333333336</v>
      </c>
      <c r="O996" s="10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2040</v>
      </c>
      <c r="T996" t="s">
        <v>2061</v>
      </c>
    </row>
    <row r="997" spans="1:20" ht="31.2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E997/D997*100</f>
        <v>157.46762589928059</v>
      </c>
      <c r="G997" t="s">
        <v>20</v>
      </c>
      <c r="H997">
        <v>2043</v>
      </c>
      <c r="I997" s="6">
        <f>E997/H997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>(((L997/60)/60)/24)+DATE(1970,1,1)</f>
        <v>43408.208333333328</v>
      </c>
      <c r="O997" s="10">
        <f>(((M997/60)/60)/24)+DATE(1970,1,1)</f>
        <v>43437.25</v>
      </c>
      <c r="P997" t="b">
        <v>0</v>
      </c>
      <c r="Q997" t="b">
        <v>1</v>
      </c>
      <c r="R997" t="s">
        <v>17</v>
      </c>
      <c r="S997" t="s">
        <v>2035</v>
      </c>
      <c r="T997" t="s">
        <v>2041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E998/D998*100</f>
        <v>72.939393939393938</v>
      </c>
      <c r="G998" t="s">
        <v>14</v>
      </c>
      <c r="H998">
        <v>112</v>
      </c>
      <c r="I998" s="6">
        <f>E998/H998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>(((L998/60)/60)/24)+DATE(1970,1,1)</f>
        <v>41276.25</v>
      </c>
      <c r="O998" s="10">
        <f>(((M998/60)/60)/24)+DATE(1970,1,1)</f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2044</v>
      </c>
    </row>
    <row r="999" spans="1:20" ht="31.2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E999/D999*100</f>
        <v>60.565789473684205</v>
      </c>
      <c r="G999" t="s">
        <v>74</v>
      </c>
      <c r="H999">
        <v>139</v>
      </c>
      <c r="I999" s="6">
        <f>E999/H999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>(((L999/60)/60)/24)+DATE(1970,1,1)</f>
        <v>41659.25</v>
      </c>
      <c r="O999" s="10">
        <f>(((M999/60)/60)/24)+DATE(1970,1,1)</f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2044</v>
      </c>
    </row>
    <row r="1000" spans="1:20" ht="31.2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E1000/D1000*100</f>
        <v>56.791291291291287</v>
      </c>
      <c r="G1000" t="s">
        <v>14</v>
      </c>
      <c r="H1000">
        <v>374</v>
      </c>
      <c r="I1000" s="6">
        <f>E1000/H1000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>(((L1000/60)/60)/24)+DATE(1970,1,1)</f>
        <v>40220.25</v>
      </c>
      <c r="O1000" s="10">
        <f>(((M1000/60)/60)/24)+DATE(1970,1,1)</f>
        <v>40234.25</v>
      </c>
      <c r="P1000" t="b">
        <v>0</v>
      </c>
      <c r="Q1000" t="b">
        <v>1</v>
      </c>
      <c r="R1000" t="s">
        <v>60</v>
      </c>
      <c r="S1000" t="s">
        <v>2036</v>
      </c>
      <c r="T1000" t="s">
        <v>2048</v>
      </c>
    </row>
    <row r="1001" spans="1:20" ht="31.2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E1001/D1001*100</f>
        <v>56.542754275427541</v>
      </c>
      <c r="G1001" t="s">
        <v>74</v>
      </c>
      <c r="H1001">
        <v>1122</v>
      </c>
      <c r="I1001" s="6">
        <f>E1001/H1001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>(((L1001/60)/60)/24)+DATE(1970,1,1)</f>
        <v>42550.208333333328</v>
      </c>
      <c r="O1001" s="10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2035</v>
      </c>
      <c r="T1001" t="s">
        <v>2041</v>
      </c>
    </row>
  </sheetData>
  <autoFilter ref="A1:T1001" xr:uid="{00000000-0001-0000-0000-000000000000}"/>
  <conditionalFormatting sqref="F2:F1001">
    <cfRule type="colorScale" priority="1">
      <colorScale>
        <cfvo type="percentile" val="10"/>
        <cfvo type="percentile" val="50"/>
        <cfvo type="percentile" val="90"/>
        <color rgb="FFF6585C"/>
        <color rgb="FF96D165"/>
        <color rgb="FF376D95"/>
      </colorScale>
    </cfRule>
  </conditionalFormatting>
  <conditionalFormatting sqref="G2:G1001">
    <cfRule type="containsText" dxfId="11" priority="2" operator="containsText" text="canceled">
      <formula>NOT(ISERROR(SEARCH("canceled",G2)))</formula>
    </cfRule>
    <cfRule type="containsText" dxfId="10" priority="3" operator="containsText" text="live">
      <formula>NOT(ISERROR(SEARCH("live",G2)))</formula>
    </cfRule>
    <cfRule type="containsText" dxfId="9" priority="4" operator="containsText" text="failed">
      <formula>NOT(ISERROR(SEARCH("failed",G2)))</formula>
    </cfRule>
    <cfRule type="containsText" dxfId="8" priority="5" operator="containsText" text="successful">
      <formula>NOT(ISERROR(SEARCH("successful",G2)))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7" operator="containsText" text="sucessful">
      <formula>NOT(ISERROR(SEARCH("sucessful",G2)))</formula>
    </cfRule>
  </conditionalFormatting>
  <pageMargins left="0.75" right="0.75" top="1" bottom="1" header="0.5" footer="0.5"/>
  <pageSetup orientation="portrait" r:id="rId1"/>
  <ignoredErrors>
    <ignoredError sqref="I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1EC6-3FC4-4E7E-94DD-3F11EC8CAA9D}">
  <dimension ref="A1:F14"/>
  <sheetViews>
    <sheetView workbookViewId="0">
      <selection activeCell="F5" sqref="F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2069</v>
      </c>
    </row>
    <row r="3" spans="1:6" x14ac:dyDescent="0.3">
      <c r="A3" s="8" t="s">
        <v>2070</v>
      </c>
      <c r="B3" s="8" t="s">
        <v>2068</v>
      </c>
    </row>
    <row r="4" spans="1:6" x14ac:dyDescent="0.3">
      <c r="A4" s="8" t="s">
        <v>2030</v>
      </c>
      <c r="B4" t="s">
        <v>74</v>
      </c>
      <c r="C4" t="s">
        <v>14</v>
      </c>
      <c r="D4" t="s">
        <v>47</v>
      </c>
      <c r="E4" t="s">
        <v>20</v>
      </c>
      <c r="F4" t="s">
        <v>2031</v>
      </c>
    </row>
    <row r="5" spans="1:6" x14ac:dyDescent="0.3">
      <c r="A5" s="9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2052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2066</v>
      </c>
      <c r="E8">
        <v>4</v>
      </c>
      <c r="F8">
        <v>4</v>
      </c>
    </row>
    <row r="9" spans="1:6" x14ac:dyDescent="0.3">
      <c r="A9" s="9" t="s">
        <v>2036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2056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2031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156DA-C177-45D5-A987-4E9F4E341963}">
  <dimension ref="A1:F30"/>
  <sheetViews>
    <sheetView zoomScale="80" zoomScaleNormal="80" workbookViewId="0">
      <selection activeCell="A19" sqref="A19:XFD19"/>
    </sheetView>
  </sheetViews>
  <sheetFormatPr defaultRowHeight="15.6" x14ac:dyDescent="0.3"/>
  <cols>
    <col min="1" max="1" width="17.3984375" bestFit="1" customWidth="1"/>
    <col min="2" max="2" width="15.6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8" t="s">
        <v>6</v>
      </c>
      <c r="B1" t="s">
        <v>2069</v>
      </c>
    </row>
    <row r="2" spans="1:6" x14ac:dyDescent="0.3">
      <c r="A2" s="8" t="s">
        <v>2033</v>
      </c>
      <c r="B2" t="s">
        <v>2069</v>
      </c>
    </row>
    <row r="4" spans="1:6" x14ac:dyDescent="0.3">
      <c r="A4" s="8" t="s">
        <v>2070</v>
      </c>
      <c r="B4" s="8" t="s">
        <v>2068</v>
      </c>
    </row>
    <row r="5" spans="1:6" x14ac:dyDescent="0.3">
      <c r="A5" s="8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</row>
    <row r="6" spans="1:6" x14ac:dyDescent="0.3">
      <c r="A6" s="9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2067</v>
      </c>
      <c r="E7">
        <v>4</v>
      </c>
      <c r="F7">
        <v>4</v>
      </c>
    </row>
    <row r="8" spans="1:6" x14ac:dyDescent="0.3">
      <c r="A8" s="9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2046</v>
      </c>
      <c r="C10">
        <v>8</v>
      </c>
      <c r="E10">
        <v>10</v>
      </c>
      <c r="F10">
        <v>18</v>
      </c>
    </row>
    <row r="11" spans="1:6" x14ac:dyDescent="0.3">
      <c r="A11" s="9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2041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2048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2059</v>
      </c>
      <c r="C15">
        <v>3</v>
      </c>
      <c r="E15">
        <v>4</v>
      </c>
      <c r="F15">
        <v>7</v>
      </c>
    </row>
    <row r="16" spans="1:6" x14ac:dyDescent="0.3">
      <c r="A16" s="9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2044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2058</v>
      </c>
      <c r="C20">
        <v>4</v>
      </c>
      <c r="E20">
        <v>4</v>
      </c>
      <c r="F20">
        <v>8</v>
      </c>
    </row>
    <row r="21" spans="1:6" x14ac:dyDescent="0.3">
      <c r="A21" s="9" t="s">
        <v>2042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2065</v>
      </c>
      <c r="C22">
        <v>9</v>
      </c>
      <c r="E22">
        <v>5</v>
      </c>
      <c r="F22">
        <v>14</v>
      </c>
    </row>
    <row r="23" spans="1:6" x14ac:dyDescent="0.3">
      <c r="A23" s="9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2061</v>
      </c>
      <c r="C25">
        <v>7</v>
      </c>
      <c r="E25">
        <v>14</v>
      </c>
      <c r="F25">
        <v>21</v>
      </c>
    </row>
    <row r="26" spans="1:6" x14ac:dyDescent="0.3">
      <c r="A26" s="9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2049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2043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2064</v>
      </c>
      <c r="E29">
        <v>3</v>
      </c>
      <c r="F29">
        <v>3</v>
      </c>
    </row>
    <row r="30" spans="1:6" x14ac:dyDescent="0.3">
      <c r="A30" s="9" t="s">
        <v>2031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5323-6C99-4539-A693-9F1CBD66C5F3}">
  <dimension ref="A1:E18"/>
  <sheetViews>
    <sheetView workbookViewId="0">
      <selection activeCell="D25" sqref="D25:D2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2033</v>
      </c>
      <c r="B1" t="s" vm="1">
        <v>2085</v>
      </c>
    </row>
    <row r="2" spans="1:5" x14ac:dyDescent="0.3">
      <c r="A2" s="8" t="s">
        <v>2086</v>
      </c>
      <c r="B2" t="s" vm="2">
        <v>2085</v>
      </c>
    </row>
    <row r="4" spans="1:5" x14ac:dyDescent="0.3">
      <c r="A4" s="8" t="s">
        <v>2070</v>
      </c>
      <c r="B4" s="8" t="s">
        <v>2068</v>
      </c>
    </row>
    <row r="5" spans="1:5" x14ac:dyDescent="0.3">
      <c r="A5" s="8" t="s">
        <v>2030</v>
      </c>
      <c r="B5" t="s">
        <v>74</v>
      </c>
      <c r="C5" t="s">
        <v>14</v>
      </c>
      <c r="D5" t="s">
        <v>20</v>
      </c>
      <c r="E5" t="s">
        <v>2031</v>
      </c>
    </row>
    <row r="6" spans="1:5" x14ac:dyDescent="0.3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2031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EC66-EF66-4C30-AD19-B7108BA3E3C4}">
  <dimension ref="A1:H13"/>
  <sheetViews>
    <sheetView workbookViewId="0">
      <selection activeCell="B3" sqref="B3"/>
    </sheetView>
  </sheetViews>
  <sheetFormatPr defaultRowHeight="15.6" x14ac:dyDescent="0.3"/>
  <cols>
    <col min="1" max="1" width="1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" t="s">
        <v>2087</v>
      </c>
      <c r="B1" s="1" t="s">
        <v>2088</v>
      </c>
      <c r="C1" s="1" t="s">
        <v>2089</v>
      </c>
      <c r="D1" s="1" t="s">
        <v>2090</v>
      </c>
      <c r="E1" s="1" t="s">
        <v>2091</v>
      </c>
      <c r="F1" s="1" t="s">
        <v>2092</v>
      </c>
      <c r="G1" s="1" t="s">
        <v>2093</v>
      </c>
      <c r="H1" s="1" t="s">
        <v>2094</v>
      </c>
    </row>
    <row r="2" spans="1:8" x14ac:dyDescent="0.3">
      <c r="A2" t="s">
        <v>2095</v>
      </c>
      <c r="B2">
        <f>COUNTIFS(Crowdfunding!$G$2:$G$1001,Crowdfunding!G985,Crowdfunding!$D$2:$D$1001,"&lt;=999")</f>
        <v>30</v>
      </c>
      <c r="C2">
        <f>COUNTIFS(Crowdfunding!$G$2:$G$1001,Crowdfunding!G2,Crowdfunding!$D$2:$D$1001,"&lt;=999")</f>
        <v>20</v>
      </c>
      <c r="D2">
        <f>COUNTIFS(Crowdfunding!$G$2:$G$1001,Crowdfunding!G20,Crowdfunding!$D$2:$D$1001,"&lt;=999")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t="s">
        <v>2096</v>
      </c>
      <c r="B3">
        <f>COUNTIFS(Crowdfunding!$G$2:$G$1001,Crowdfunding!$G$985,Crowdfunding!$D$2:$D$1001,"&gt;=1000",Crowdfunding!$D$2:$D$1001,"&lt;=4999")</f>
        <v>191</v>
      </c>
      <c r="C3">
        <f>COUNTIFS(Crowdfunding!$G$2:$G$1001,Crowdfunding!$G$2,Crowdfunding!$D$2:$D$1001,"&gt;=1000",Crowdfunding!$D$2:$D$1001,"&lt;=4999")</f>
        <v>38</v>
      </c>
      <c r="D3">
        <f>COUNTIFS(Crowdfunding!$G$2:$G$1001,Crowdfunding!$G$20,Crowdfunding!$D$2:$D$1001,"&gt;=1000",Crowdfunding!$D$2:$D$1001,"&lt;=4999")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t="s">
        <v>2097</v>
      </c>
      <c r="B4">
        <f>COUNTIFS(Crowdfunding!$G$2:$G$1001,Crowdfunding!$G$985,Crowdfunding!$D$2:$D$1001,"&gt;=5000",Crowdfunding!$D$2:$D$1001,"&lt;=9999")</f>
        <v>164</v>
      </c>
      <c r="C4">
        <f>COUNTIFS(Crowdfunding!$G$2:$G$1001,Crowdfunding!$G$2,Crowdfunding!$D$2:$D$1001,"&gt;=5000",Crowdfunding!$D$2:$D$1001,"&lt;=9999")</f>
        <v>126</v>
      </c>
      <c r="D4">
        <f>COUNTIFS(Crowdfunding!$G$2:$G$1001,Crowdfunding!$G$20,Crowdfunding!$D$2:$D$1001,"&gt;=5000",Crowdfunding!$D$2:$D$1001,"&lt;=9999")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t="s">
        <v>2098</v>
      </c>
      <c r="B5">
        <f>COUNTIFS(Crowdfunding!$G$2:$G$1001,Crowdfunding!$G$985,Crowdfunding!$D$2:$D$1001,"&gt;=10000",Crowdfunding!$D$2:$D$1001,"&lt;=14999")</f>
        <v>4</v>
      </c>
      <c r="C5">
        <f>COUNTIFS(Crowdfunding!$G$2:$G$1001,Crowdfunding!$G$2,Crowdfunding!$D$2:$D$1001,"&gt;=10000",Crowdfunding!$D$2:$D$1001,"&lt;=14999")</f>
        <v>5</v>
      </c>
      <c r="D5">
        <f>COUNTIFS(Crowdfunding!$G$2:$G$1001,Crowdfunding!$G$20,Crowdfunding!$D$2:$D$1001,"&gt;=10000",Crowdfunding!$D$2:$D$1001,"&lt;=14999")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2099</v>
      </c>
      <c r="B6">
        <f>COUNTIFS(Crowdfunding!$G$2:$G$1001,Crowdfunding!$G$985,Crowdfunding!$D$2:$D$1001,"&gt;=15000",Crowdfunding!$D$2:$D$1001,"&lt;=19999")</f>
        <v>10</v>
      </c>
      <c r="C6">
        <f>COUNTIFS(Crowdfunding!$G$2:$G$1001,Crowdfunding!$G$2,Crowdfunding!$D$2:$D$1001,"&gt;=15000",Crowdfunding!$D$2:$D$1001,"&lt;=19999")</f>
        <v>0</v>
      </c>
      <c r="D6">
        <f>COUNTIFS(Crowdfunding!$G$2:$G$1001,Crowdfunding!$G$20,Crowdfunding!$D$2:$D$1001,"&gt;=15000",Crowdfunding!$D$2:$D$1001,"&lt;=19999")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2100</v>
      </c>
      <c r="B7">
        <f>COUNTIFS(Crowdfunding!$G$2:$G$1001,Crowdfunding!$G$985,Crowdfunding!$D$2:$D$1001,"&gt;=20000",Crowdfunding!$D$2:$D$1001,"&lt;=24999")</f>
        <v>7</v>
      </c>
      <c r="C7">
        <f>COUNTIFS(Crowdfunding!$G$2:$G$1001,Crowdfunding!$G$2,Crowdfunding!$D$2:$D$1001,"&gt;=20000",Crowdfunding!$D$2:$D$1001,"&lt;=24999")</f>
        <v>0</v>
      </c>
      <c r="D7">
        <f>COUNTIFS(Crowdfunding!$G$2:$G$1001,Crowdfunding!$G$20,Crowdfunding!$D$2:$D$1001,"&gt;=20000",Crowdfunding!$D$2:$D$1001,"&lt;=24999")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2101</v>
      </c>
      <c r="B8">
        <f>COUNTIFS(Crowdfunding!$G$2:$G$1001,Crowdfunding!$G$985,Crowdfunding!$D$2:$D$1001,"&gt;=25000",Crowdfunding!$D$2:$D$1001,"&lt;=29999")</f>
        <v>11</v>
      </c>
      <c r="C8">
        <f>COUNTIFS(Crowdfunding!$G$2:$G$1001,Crowdfunding!$G$2,Crowdfunding!$D$2:$D$1001,"&gt;=25000",Crowdfunding!$D$2:$D$1001,"&lt;=29999")</f>
        <v>3</v>
      </c>
      <c r="D8">
        <f>COUNTIFS(Crowdfunding!$G$2:$G$1001,Crowdfunding!$G$20,Crowdfunding!$D$2:$D$1001,"&gt;=25000",Crowdfunding!$D$2:$D$1001,"&lt;=29999")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t="s">
        <v>2102</v>
      </c>
      <c r="B9">
        <f>COUNTIFS(Crowdfunding!$G$2:$G$1001,Crowdfunding!$G$985,Crowdfunding!$D$2:$D$1001,"&gt;=30000",Crowdfunding!$D$2:$D$1001,"&lt;=34999")</f>
        <v>7</v>
      </c>
      <c r="C9">
        <f>COUNTIFS(Crowdfunding!$G$2:$G$1001,Crowdfunding!$G$2,Crowdfunding!$D$2:$D$1001,"&gt;=30000",Crowdfunding!$D$2:$D$1001,"&lt;=34999")</f>
        <v>0</v>
      </c>
      <c r="D9">
        <f>COUNTIFS(Crowdfunding!$G$2:$G$1001,Crowdfunding!$G$20,Crowdfunding!$D$2:$D$1001,"&gt;=30000",Crowdfunding!$D$2:$D$1001,"&lt;=34999")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2103</v>
      </c>
      <c r="B10">
        <f>COUNTIFS(Crowdfunding!$G$2:$G$1001,Crowdfunding!$G$985,Crowdfunding!$D$2:$D$1001,"&gt;=35000",Crowdfunding!$D$2:$D$1001,"&lt;=39999")</f>
        <v>8</v>
      </c>
      <c r="C10">
        <f>COUNTIFS(Crowdfunding!$G$2:$G$1001,Crowdfunding!$G$2,Crowdfunding!$D$2:$D$1001,"&gt;=35000",Crowdfunding!$D$2:$D$1001,"&lt;=39999")</f>
        <v>3</v>
      </c>
      <c r="D10">
        <f>COUNTIFS(Crowdfunding!$G$2:$G$1001,Crowdfunding!$G$20,Crowdfunding!$D$2:$D$1001,"&gt;=35000",Crowdfunding!$D$2:$D$1001,"&lt;=39999")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2104</v>
      </c>
      <c r="B11">
        <f>COUNTIFS(Crowdfunding!$G$2:$G$1001,Crowdfunding!$G$985,Crowdfunding!$D$2:$D$1001,"&gt;=40000",Crowdfunding!$D$2:$D$1001,"&lt;=44999")</f>
        <v>11</v>
      </c>
      <c r="C11">
        <f>COUNTIFS(Crowdfunding!$G$2:$G$1001,Crowdfunding!$G$2,Crowdfunding!$D$2:$D$1001,"&gt;=40000",Crowdfunding!$D$2:$D$1001,"&lt;=44999")</f>
        <v>3</v>
      </c>
      <c r="D11">
        <f>COUNTIFS(Crowdfunding!$G$2:$G$1001,Crowdfunding!$G$20,Crowdfunding!$D$2:$D$1001,"&gt;=40000",Crowdfunding!$D$2:$D$1001,"&lt;=44999")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t="s">
        <v>2105</v>
      </c>
      <c r="B12">
        <f>COUNTIFS(Crowdfunding!$G$2:$G$1001,Crowdfunding!$G$985,Crowdfunding!$D$2:$D$1001,"&gt;=45000",Crowdfunding!$D$2:$D$1001,"&lt;=49999")</f>
        <v>8</v>
      </c>
      <c r="C12">
        <f>COUNTIFS(Crowdfunding!$G$2:$G$1001,Crowdfunding!$G$2,Crowdfunding!$D$2:$D$1001,"&gt;=45000",Crowdfunding!$D$2:$D$1001,"&lt;=49999")</f>
        <v>3</v>
      </c>
      <c r="D12">
        <f>COUNTIFS(Crowdfunding!$G$2:$G$1001,Crowdfunding!$G$20,Crowdfunding!$D$2:$D$1001,"&gt;=45000",Crowdfunding!$D$2:$D$1001,"&lt;=49999")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t="s">
        <v>2106</v>
      </c>
      <c r="B13">
        <f>COUNTIFS(Crowdfunding!$G$2:$G$1001,Crowdfunding!$G$985,Crowdfunding!$D$2:$D$1001,"&gt;=50000")</f>
        <v>114</v>
      </c>
      <c r="C13">
        <f>COUNTIFS(Crowdfunding!$G$2:$G$1001,Crowdfunding!$G$2,Crowdfunding!$D$2:$D$1001,"&gt;=50000")</f>
        <v>163</v>
      </c>
      <c r="D13">
        <f>COUNTIFS(Crowdfunding!$G$2:$G$1001,Crowdfunding!$G$20,Crowdfunding!$D$2:$D$1001,"&gt;=50000")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AC60-0EA3-4B71-A8DA-D93EB46BB8CA}">
  <dimension ref="A1:Q566"/>
  <sheetViews>
    <sheetView workbookViewId="0">
      <selection activeCell="J20" sqref="J20"/>
    </sheetView>
  </sheetViews>
  <sheetFormatPr defaultRowHeight="15.6" x14ac:dyDescent="0.3"/>
  <cols>
    <col min="1" max="1" width="9.19921875" bestFit="1" customWidth="1"/>
    <col min="2" max="2" width="13.19921875" bestFit="1" customWidth="1"/>
    <col min="4" max="4" width="8.296875" bestFit="1" customWidth="1"/>
    <col min="5" max="5" width="13.19921875" bestFit="1" customWidth="1"/>
    <col min="7" max="7" width="17.19921875" bestFit="1" customWidth="1"/>
    <col min="8" max="8" width="11.8984375" bestFit="1" customWidth="1"/>
    <col min="9" max="9" width="11.8984375" customWidth="1"/>
    <col min="10" max="10" width="17.19921875" bestFit="1" customWidth="1"/>
  </cols>
  <sheetData>
    <row r="1" spans="1:17" x14ac:dyDescent="0.3">
      <c r="A1" s="1" t="s">
        <v>4</v>
      </c>
      <c r="B1" s="1" t="s">
        <v>5</v>
      </c>
      <c r="D1" s="1" t="s">
        <v>4</v>
      </c>
      <c r="E1" s="1" t="s">
        <v>5</v>
      </c>
      <c r="G1" s="12" t="s">
        <v>2113</v>
      </c>
      <c r="H1" s="12"/>
      <c r="J1" s="12" t="s">
        <v>2114</v>
      </c>
      <c r="K1" s="12"/>
    </row>
    <row r="2" spans="1:17" x14ac:dyDescent="0.3">
      <c r="A2" t="s">
        <v>20</v>
      </c>
      <c r="B2">
        <v>158</v>
      </c>
      <c r="D2" t="s">
        <v>14</v>
      </c>
      <c r="E2">
        <v>0</v>
      </c>
      <c r="G2" t="s">
        <v>2108</v>
      </c>
      <c r="H2" s="7">
        <f>AVERAGE(B2:B566)</f>
        <v>851.14690265486729</v>
      </c>
      <c r="I2" s="7"/>
      <c r="J2" t="s">
        <v>2108</v>
      </c>
      <c r="K2" s="7">
        <f>AVERAGE(E2:E365)</f>
        <v>585.61538461538464</v>
      </c>
    </row>
    <row r="3" spans="1:17" x14ac:dyDescent="0.3">
      <c r="A3" t="s">
        <v>20</v>
      </c>
      <c r="B3">
        <v>1425</v>
      </c>
      <c r="D3" t="s">
        <v>14</v>
      </c>
      <c r="E3">
        <v>24</v>
      </c>
      <c r="G3" t="s">
        <v>2109</v>
      </c>
      <c r="H3" s="7">
        <f>MEDIAN(B2:B566)</f>
        <v>201</v>
      </c>
      <c r="I3" s="7"/>
      <c r="J3" t="s">
        <v>2109</v>
      </c>
      <c r="K3" s="7">
        <f>MEDIAN(E2:E365)</f>
        <v>114.5</v>
      </c>
    </row>
    <row r="4" spans="1:17" x14ac:dyDescent="0.3">
      <c r="A4" t="s">
        <v>20</v>
      </c>
      <c r="B4">
        <v>174</v>
      </c>
      <c r="D4" t="s">
        <v>14</v>
      </c>
      <c r="E4">
        <v>53</v>
      </c>
      <c r="G4" t="s">
        <v>2110</v>
      </c>
      <c r="H4" s="7">
        <f>MIN(B2:B566)</f>
        <v>16</v>
      </c>
      <c r="I4" s="7"/>
      <c r="J4" t="s">
        <v>2110</v>
      </c>
      <c r="K4" s="7">
        <f>MIN(E2:E365)</f>
        <v>0</v>
      </c>
    </row>
    <row r="5" spans="1:17" x14ac:dyDescent="0.3">
      <c r="A5" t="s">
        <v>20</v>
      </c>
      <c r="B5">
        <v>227</v>
      </c>
      <c r="D5" t="s">
        <v>14</v>
      </c>
      <c r="E5">
        <v>18</v>
      </c>
      <c r="G5" t="s">
        <v>2111</v>
      </c>
      <c r="H5" s="7">
        <f>MAX(B2:B566)</f>
        <v>7295</v>
      </c>
      <c r="I5" s="7"/>
      <c r="J5" t="s">
        <v>2111</v>
      </c>
      <c r="K5" s="7">
        <f>MAX(E2:E365)</f>
        <v>6080</v>
      </c>
    </row>
    <row r="6" spans="1:17" x14ac:dyDescent="0.3">
      <c r="A6" t="s">
        <v>20</v>
      </c>
      <c r="B6">
        <v>220</v>
      </c>
      <c r="D6" t="s">
        <v>14</v>
      </c>
      <c r="E6">
        <v>44</v>
      </c>
      <c r="G6" t="s">
        <v>2107</v>
      </c>
      <c r="H6" s="7">
        <f>_xlfn.VAR.P(B2:B566)</f>
        <v>1603373.7324019109</v>
      </c>
      <c r="I6" s="7"/>
      <c r="J6" t="s">
        <v>2107</v>
      </c>
      <c r="K6" s="7">
        <f>_xlfn.VAR.P(E2:E365)</f>
        <v>921574.68174133555</v>
      </c>
    </row>
    <row r="7" spans="1:17" x14ac:dyDescent="0.3">
      <c r="A7" t="s">
        <v>20</v>
      </c>
      <c r="B7">
        <v>98</v>
      </c>
      <c r="D7" t="s">
        <v>14</v>
      </c>
      <c r="E7">
        <v>27</v>
      </c>
      <c r="G7" t="s">
        <v>2112</v>
      </c>
      <c r="H7" s="7">
        <f>_xlfn.STDEV.P(B2:B566)</f>
        <v>1266.2439466397898</v>
      </c>
      <c r="I7" s="7"/>
      <c r="J7" t="s">
        <v>2112</v>
      </c>
      <c r="K7" s="7">
        <f>_xlfn.STDEV.P(E2:E365)</f>
        <v>959.98681331637863</v>
      </c>
    </row>
    <row r="8" spans="1:17" x14ac:dyDescent="0.3">
      <c r="A8" t="s">
        <v>20</v>
      </c>
      <c r="B8">
        <v>100</v>
      </c>
      <c r="D8" t="s">
        <v>14</v>
      </c>
      <c r="E8">
        <v>55</v>
      </c>
    </row>
    <row r="9" spans="1:17" x14ac:dyDescent="0.3">
      <c r="A9" t="s">
        <v>20</v>
      </c>
      <c r="B9">
        <v>1249</v>
      </c>
      <c r="D9" t="s">
        <v>14</v>
      </c>
      <c r="E9">
        <v>200</v>
      </c>
      <c r="G9" s="11" t="s">
        <v>2115</v>
      </c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x14ac:dyDescent="0.3">
      <c r="A10" t="s">
        <v>20</v>
      </c>
      <c r="B10">
        <v>1396</v>
      </c>
      <c r="D10" t="s">
        <v>14</v>
      </c>
      <c r="E10">
        <v>452</v>
      </c>
    </row>
    <row r="11" spans="1:17" x14ac:dyDescent="0.3">
      <c r="A11" t="s">
        <v>20</v>
      </c>
      <c r="B11">
        <v>890</v>
      </c>
      <c r="D11" t="s">
        <v>14</v>
      </c>
      <c r="E11">
        <v>674</v>
      </c>
      <c r="G11" s="11" t="s">
        <v>2116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x14ac:dyDescent="0.3">
      <c r="A12" t="s">
        <v>20</v>
      </c>
      <c r="B12">
        <v>142</v>
      </c>
      <c r="D12" t="s">
        <v>14</v>
      </c>
      <c r="E12">
        <v>558</v>
      </c>
    </row>
    <row r="13" spans="1:17" x14ac:dyDescent="0.3">
      <c r="A13" t="s">
        <v>20</v>
      </c>
      <c r="B13">
        <v>2673</v>
      </c>
      <c r="D13" t="s">
        <v>14</v>
      </c>
      <c r="E13">
        <v>15</v>
      </c>
    </row>
    <row r="14" spans="1:17" x14ac:dyDescent="0.3">
      <c r="A14" t="s">
        <v>20</v>
      </c>
      <c r="B14">
        <v>163</v>
      </c>
      <c r="D14" t="s">
        <v>14</v>
      </c>
      <c r="E14">
        <v>2307</v>
      </c>
    </row>
    <row r="15" spans="1:17" x14ac:dyDescent="0.3">
      <c r="A15" t="s">
        <v>20</v>
      </c>
      <c r="B15">
        <v>2220</v>
      </c>
      <c r="D15" t="s">
        <v>14</v>
      </c>
      <c r="E15">
        <v>88</v>
      </c>
    </row>
    <row r="16" spans="1:17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mergeCells count="4">
    <mergeCell ref="G9:Q9"/>
    <mergeCell ref="G11:Q11"/>
    <mergeCell ref="G1:H1"/>
    <mergeCell ref="J1:K1"/>
  </mergeCells>
  <conditionalFormatting sqref="A2:A566">
    <cfRule type="containsText" dxfId="7" priority="7" operator="containsText" text="canceled">
      <formula>NOT(ISERROR(SEARCH("canceled",A2)))</formula>
    </cfRule>
    <cfRule type="containsText" dxfId="6" priority="8" operator="containsText" text="live">
      <formula>NOT(ISERROR(SEARCH("live",A2)))</formula>
    </cfRule>
    <cfRule type="containsText" dxfId="5" priority="9" operator="containsText" text="failed">
      <formula>NOT(ISERROR(SEARCH("failed",A2)))</formula>
    </cfRule>
    <cfRule type="containsText" dxfId="4" priority="10" operator="containsText" text="successful">
      <formula>NOT(ISERROR(SEARCH("successful",A2)))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2" operator="containsText" text="sucessful">
      <formula>NOT(ISERROR(SEARCH("sucessful",A2)))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6" operator="containsText" text="sucessful">
      <formula>NOT(ISERROR(SEARCH("sucessful",D2)))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4CD6-2C62-4D30-B59D-8049C6D76087}">
  <dimension ref="A2:C12"/>
  <sheetViews>
    <sheetView workbookViewId="0">
      <selection activeCell="G21" sqref="G21"/>
    </sheetView>
  </sheetViews>
  <sheetFormatPr defaultRowHeight="15.6" x14ac:dyDescent="0.3"/>
  <cols>
    <col min="1" max="1" width="12.296875" bestFit="1" customWidth="1"/>
    <col min="2" max="2" width="10.69921875" bestFit="1" customWidth="1"/>
    <col min="3" max="3" width="14" bestFit="1" customWidth="1"/>
    <col min="4" max="4" width="20" bestFit="1" customWidth="1"/>
  </cols>
  <sheetData>
    <row r="2" spans="1:3" x14ac:dyDescent="0.3">
      <c r="A2" s="8" t="s">
        <v>2034</v>
      </c>
      <c r="B2" t="s">
        <v>2044</v>
      </c>
    </row>
    <row r="4" spans="1:3" x14ac:dyDescent="0.3">
      <c r="A4" s="8" t="s">
        <v>2030</v>
      </c>
      <c r="B4" t="s">
        <v>2117</v>
      </c>
      <c r="C4" t="s">
        <v>2118</v>
      </c>
    </row>
    <row r="5" spans="1:3" x14ac:dyDescent="0.3">
      <c r="A5" s="9" t="s">
        <v>27</v>
      </c>
      <c r="B5">
        <v>494400</v>
      </c>
      <c r="C5">
        <v>545014</v>
      </c>
    </row>
    <row r="6" spans="1:3" x14ac:dyDescent="0.3">
      <c r="A6" s="9" t="s">
        <v>16</v>
      </c>
      <c r="B6">
        <v>1290300</v>
      </c>
      <c r="C6">
        <v>1069808</v>
      </c>
    </row>
    <row r="7" spans="1:3" x14ac:dyDescent="0.3">
      <c r="A7" s="9" t="s">
        <v>99</v>
      </c>
      <c r="B7">
        <v>337400</v>
      </c>
      <c r="C7">
        <v>166574</v>
      </c>
    </row>
    <row r="8" spans="1:3" x14ac:dyDescent="0.3">
      <c r="A8" s="9" t="s">
        <v>37</v>
      </c>
      <c r="B8">
        <v>181400</v>
      </c>
      <c r="C8">
        <v>296884</v>
      </c>
    </row>
    <row r="9" spans="1:3" x14ac:dyDescent="0.3">
      <c r="A9" s="9" t="s">
        <v>108</v>
      </c>
      <c r="B9">
        <v>451100</v>
      </c>
      <c r="C9">
        <v>797849</v>
      </c>
    </row>
    <row r="10" spans="1:3" x14ac:dyDescent="0.3">
      <c r="A10" s="9" t="s">
        <v>41</v>
      </c>
      <c r="B10">
        <v>574400</v>
      </c>
      <c r="C10">
        <v>627866</v>
      </c>
    </row>
    <row r="11" spans="1:3" x14ac:dyDescent="0.3">
      <c r="A11" s="9" t="s">
        <v>22</v>
      </c>
      <c r="B11">
        <v>12308900</v>
      </c>
      <c r="C11">
        <v>12259232</v>
      </c>
    </row>
    <row r="12" spans="1:3" x14ac:dyDescent="0.3">
      <c r="A12" s="9" t="s">
        <v>2031</v>
      </c>
      <c r="B12">
        <v>15637900</v>
      </c>
      <c r="C12">
        <v>15763227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F719-6751-407A-8AAA-E8CEC2C85290}">
  <dimension ref="A1:K9"/>
  <sheetViews>
    <sheetView tabSelected="1" workbookViewId="0">
      <selection activeCell="A15" sqref="A15"/>
    </sheetView>
  </sheetViews>
  <sheetFormatPr defaultRowHeight="15.6" x14ac:dyDescent="0.3"/>
  <cols>
    <col min="1" max="1" width="20.59765625" bestFit="1" customWidth="1"/>
    <col min="2" max="2" width="13" bestFit="1" customWidth="1"/>
    <col min="3" max="3" width="13.3984375" bestFit="1" customWidth="1"/>
    <col min="4" max="4" width="13.5" bestFit="1" customWidth="1"/>
    <col min="5" max="5" width="12.296875" bestFit="1" customWidth="1"/>
    <col min="6" max="6" width="12.69921875" bestFit="1" customWidth="1"/>
    <col min="7" max="7" width="12.796875" bestFit="1" customWidth="1"/>
    <col min="8" max="8" width="14.8984375" bestFit="1" customWidth="1"/>
    <col min="9" max="9" width="15.296875" bestFit="1" customWidth="1"/>
    <col min="10" max="10" width="14.296875" bestFit="1" customWidth="1"/>
    <col min="11" max="11" width="14.69921875" bestFit="1" customWidth="1"/>
    <col min="12" max="12" width="5.3984375" bestFit="1" customWidth="1"/>
    <col min="13" max="13" width="10.19921875" bestFit="1" customWidth="1"/>
    <col min="14" max="14" width="10.8984375" bestFit="1" customWidth="1"/>
    <col min="15" max="16" width="22" bestFit="1" customWidth="1"/>
    <col min="17" max="17" width="26.5" bestFit="1" customWidth="1"/>
    <col min="18" max="18" width="26.8984375" bestFit="1" customWidth="1"/>
  </cols>
  <sheetData>
    <row r="1" spans="1:11" x14ac:dyDescent="0.3">
      <c r="A1" t="s">
        <v>2119</v>
      </c>
      <c r="B1" t="s">
        <v>2128</v>
      </c>
      <c r="C1" t="s">
        <v>2129</v>
      </c>
      <c r="D1" t="s">
        <v>2132</v>
      </c>
      <c r="E1" t="s">
        <v>2130</v>
      </c>
      <c r="F1" t="s">
        <v>2131</v>
      </c>
      <c r="G1" t="s">
        <v>2133</v>
      </c>
      <c r="H1" t="s">
        <v>2134</v>
      </c>
      <c r="I1" t="s">
        <v>2135</v>
      </c>
      <c r="J1" t="s">
        <v>2136</v>
      </c>
      <c r="K1" t="s">
        <v>2137</v>
      </c>
    </row>
    <row r="2" spans="1:11" x14ac:dyDescent="0.3">
      <c r="A2" t="s">
        <v>2120</v>
      </c>
      <c r="B2">
        <f>COUNTIFS(Crowdfunding!P2:P1001,Crowdfunding!P943,Crowdfunding!H2:H1001,"&gt;=999")</f>
        <v>8</v>
      </c>
      <c r="C2">
        <f>COUNTIFS(Crowdfunding!P2:P1001,Crowdfunding!P942,Crowdfunding!H2:H1001,"&gt;=999")</f>
        <v>233</v>
      </c>
      <c r="D2">
        <f t="shared" ref="D2:D9" si="0">C2+B2</f>
        <v>241</v>
      </c>
      <c r="E2">
        <f>COUNTIFS(Crowdfunding!Q2:Q1001,Crowdfunding!Q3,Crowdfunding!H2:H1001,"&gt;=999")</f>
        <v>62</v>
      </c>
      <c r="F2">
        <f>COUNTIFS(Crowdfunding!Q2:Q1001,Crowdfunding!Q2,Crowdfunding!H2:H1001,"&gt;=999")</f>
        <v>179</v>
      </c>
      <c r="G2">
        <f>F2+E2</f>
        <v>241</v>
      </c>
      <c r="H2" s="4">
        <f>B2/D2</f>
        <v>3.3195020746887967E-2</v>
      </c>
      <c r="I2" s="4">
        <f>C2/D2</f>
        <v>0.96680497925311204</v>
      </c>
      <c r="J2" s="4">
        <f>E2/G2</f>
        <v>0.25726141078838172</v>
      </c>
      <c r="K2" s="4">
        <f>F2/G2</f>
        <v>0.74273858921161828</v>
      </c>
    </row>
    <row r="3" spans="1:11" x14ac:dyDescent="0.3">
      <c r="A3" t="s">
        <v>2121</v>
      </c>
      <c r="B3">
        <f>COUNTIFS(Crowdfunding!P2:P1001,Crowdfunding!P943,Crowdfunding!H2:H1001,"&gt;=1000",Crowdfunding!H2:H1001,"&lt;=1999")</f>
        <v>4</v>
      </c>
      <c r="C3">
        <f>COUNTIFS(Crowdfunding!P2:P1001,Crowdfunding!P942,Crowdfunding!H2:H1001,"&gt;=1000",Crowdfunding!H2:H1001,"&lt;=1999")</f>
        <v>111</v>
      </c>
      <c r="D3">
        <f t="shared" si="0"/>
        <v>115</v>
      </c>
      <c r="E3">
        <f>COUNTIFS(Crowdfunding!Q2:Q1001,Crowdfunding!Q3,Crowdfunding!H2:H1001,"&gt;=1000",Crowdfunding!H2:H1001,"&lt;=1999")</f>
        <v>32</v>
      </c>
      <c r="F3">
        <f>COUNTIFS(Crowdfunding!Q2:Q1001,Crowdfunding!Q2,Crowdfunding!H2:H1001,"&gt;=1000",Crowdfunding!H2:H1001,"&lt;=1999")</f>
        <v>83</v>
      </c>
      <c r="G3">
        <f t="shared" ref="G3:G9" si="1">F3+E3</f>
        <v>115</v>
      </c>
      <c r="H3" s="4">
        <f t="shared" ref="H3:H9" si="2">B3/D3</f>
        <v>3.4782608695652174E-2</v>
      </c>
      <c r="I3" s="4">
        <f t="shared" ref="I3:I9" si="3">C3/D3</f>
        <v>0.9652173913043478</v>
      </c>
      <c r="J3" s="4">
        <f t="shared" ref="J3:J9" si="4">E3/G3</f>
        <v>0.27826086956521739</v>
      </c>
      <c r="K3" s="4">
        <f t="shared" ref="K3:K9" si="5">F3/G3</f>
        <v>0.72173913043478266</v>
      </c>
    </row>
    <row r="4" spans="1:11" x14ac:dyDescent="0.3">
      <c r="A4" t="s">
        <v>2122</v>
      </c>
      <c r="B4">
        <f>COUNTIFS(Crowdfunding!P2:P1001,Crowdfunding!P943,Crowdfunding!H2:H1001,"&gt;=2000",Crowdfunding!H2:H1001,"&lt;=2999")</f>
        <v>2</v>
      </c>
      <c r="C4">
        <f>COUNTIFS(Crowdfunding!P2:P1001,Crowdfunding!P942,Crowdfunding!H2:H1001,"&gt;=2000",Crowdfunding!H2:H1001,"&lt;=2999")</f>
        <v>68</v>
      </c>
      <c r="D4">
        <f t="shared" si="0"/>
        <v>70</v>
      </c>
      <c r="E4">
        <f>COUNTIFS(Crowdfunding!Q2:Q1001,Crowdfunding!Q3,Crowdfunding!H2:H1001,"&gt;=2000",Crowdfunding!H2:H1001,"&lt;=2999")</f>
        <v>19</v>
      </c>
      <c r="F4">
        <f>COUNTIFS(Crowdfunding!Q2:Q1001,Crowdfunding!Q2,Crowdfunding!H2:H1001,"&gt;=2000",Crowdfunding!H2:H1001,"&lt;=2999")</f>
        <v>51</v>
      </c>
      <c r="G4">
        <f t="shared" si="1"/>
        <v>70</v>
      </c>
      <c r="H4" s="4">
        <f t="shared" si="2"/>
        <v>2.8571428571428571E-2</v>
      </c>
      <c r="I4" s="4">
        <f t="shared" si="3"/>
        <v>0.97142857142857142</v>
      </c>
      <c r="J4" s="4">
        <f t="shared" si="4"/>
        <v>0.27142857142857141</v>
      </c>
      <c r="K4" s="4">
        <f t="shared" si="5"/>
        <v>0.72857142857142854</v>
      </c>
    </row>
    <row r="5" spans="1:11" x14ac:dyDescent="0.3">
      <c r="A5" t="s">
        <v>2123</v>
      </c>
      <c r="B5">
        <f>COUNTIFS(Crowdfunding!P2:P1001,Crowdfunding!P943,Crowdfunding!H2:H1001,"&gt;=3000",Crowdfunding!H2:H1001,"&lt;=3999")</f>
        <v>0</v>
      </c>
      <c r="C5">
        <f>COUNTIFS(Crowdfunding!P2:P1001,Crowdfunding!P942,Crowdfunding!H2:H1001,"&gt;=3000",Crowdfunding!H2:H1001,"&lt;=3999")</f>
        <v>30</v>
      </c>
      <c r="D5">
        <f t="shared" si="0"/>
        <v>30</v>
      </c>
      <c r="E5">
        <f>COUNTIFS(Crowdfunding!Q2:Q1001,Crowdfunding!Q3,Crowdfunding!H2:H1001,"&gt;=3000",Crowdfunding!H2:H1001,"&lt;=3999")</f>
        <v>4</v>
      </c>
      <c r="F5">
        <f>COUNTIFS(Crowdfunding!Q2:Q1001,Crowdfunding!Q2,Crowdfunding!H2:H1001,"&gt;=3000",Crowdfunding!H2:H1001,"&lt;=3999")</f>
        <v>26</v>
      </c>
      <c r="G5">
        <f t="shared" si="1"/>
        <v>30</v>
      </c>
      <c r="H5" s="4">
        <f t="shared" si="2"/>
        <v>0</v>
      </c>
      <c r="I5" s="4">
        <f t="shared" si="3"/>
        <v>1</v>
      </c>
      <c r="J5" s="4">
        <f t="shared" si="4"/>
        <v>0.13333333333333333</v>
      </c>
      <c r="K5" s="4">
        <f t="shared" si="5"/>
        <v>0.8666666666666667</v>
      </c>
    </row>
    <row r="6" spans="1:11" x14ac:dyDescent="0.3">
      <c r="A6" t="s">
        <v>2124</v>
      </c>
      <c r="B6">
        <f>COUNTIFS(Crowdfunding!P2:P1001,Crowdfunding!P943,Crowdfunding!H2:H1001,"&gt;=4000",Crowdfunding!H2:H1001,"&lt;=4999")</f>
        <v>1</v>
      </c>
      <c r="C6">
        <f>COUNTIFS(Crowdfunding!P2:P1001,Crowdfunding!P942,Crowdfunding!H2:H1001,"&gt;=4000",Crowdfunding!H2:H1001,"&lt;=4999")</f>
        <v>9</v>
      </c>
      <c r="D6">
        <f t="shared" si="0"/>
        <v>10</v>
      </c>
      <c r="E6">
        <f>COUNTIFS(Crowdfunding!Q2:Q1001,Crowdfunding!Q3,Crowdfunding!H2:H1001,"&gt;=4000",Crowdfunding!H2:H1001,"&lt;=4999")</f>
        <v>6</v>
      </c>
      <c r="F6">
        <f>COUNTIFS(Crowdfunding!Q2:Q1001,Crowdfunding!Q2,Crowdfunding!H2:H1001,"&gt;=4000",Crowdfunding!H2:H1001,"&lt;=4999")</f>
        <v>4</v>
      </c>
      <c r="G6">
        <f t="shared" si="1"/>
        <v>10</v>
      </c>
      <c r="H6" s="4">
        <f t="shared" si="2"/>
        <v>0.1</v>
      </c>
      <c r="I6" s="4">
        <f t="shared" si="3"/>
        <v>0.9</v>
      </c>
      <c r="J6" s="4">
        <f t="shared" si="4"/>
        <v>0.6</v>
      </c>
      <c r="K6" s="4">
        <f t="shared" si="5"/>
        <v>0.4</v>
      </c>
    </row>
    <row r="7" spans="1:11" x14ac:dyDescent="0.3">
      <c r="A7" t="s">
        <v>2125</v>
      </c>
      <c r="B7">
        <f>COUNTIFS(Crowdfunding!P2:P1001,Crowdfunding!P943,Crowdfunding!H2:H1001,"&gt;=5000",Crowdfunding!H2:H1001,"&lt;=5999")</f>
        <v>1</v>
      </c>
      <c r="C7">
        <f>COUNTIFS(Crowdfunding!P2:P1001,Crowdfunding!P942,Crowdfunding!H2:H1001,"&gt;=5000",Crowdfunding!H2:H1001,"&lt;=5999")</f>
        <v>9</v>
      </c>
      <c r="D7">
        <f t="shared" si="0"/>
        <v>10</v>
      </c>
      <c r="E7">
        <f>COUNTIFS(Crowdfunding!Q2:Q1001,Crowdfunding!Q3,Crowdfunding!H2:H1001,"&gt;=5000",Crowdfunding!H2:H1001,"&lt;=5999")</f>
        <v>1</v>
      </c>
      <c r="F7">
        <f>COUNTIFS(Crowdfunding!Q2:Q1001,Crowdfunding!Q2,Crowdfunding!H2:H1001,"&gt;=5000",Crowdfunding!H2:H1001,"&lt;=5999")</f>
        <v>9</v>
      </c>
      <c r="G7">
        <f t="shared" si="1"/>
        <v>10</v>
      </c>
      <c r="H7" s="4">
        <f t="shared" si="2"/>
        <v>0.1</v>
      </c>
      <c r="I7" s="4">
        <f t="shared" si="3"/>
        <v>0.9</v>
      </c>
      <c r="J7" s="4">
        <f t="shared" si="4"/>
        <v>0.1</v>
      </c>
      <c r="K7" s="4">
        <f t="shared" si="5"/>
        <v>0.9</v>
      </c>
    </row>
    <row r="8" spans="1:11" x14ac:dyDescent="0.3">
      <c r="A8" t="s">
        <v>2126</v>
      </c>
      <c r="B8">
        <f>COUNTIFS(Crowdfunding!P2:P1001,Crowdfunding!P943,Crowdfunding!H2:H1001,"&gt;=6000",Crowdfunding!H2:H1001,"&lt;=6999")</f>
        <v>0</v>
      </c>
      <c r="C8">
        <f>COUNTIFS(Crowdfunding!P2:P1001,Crowdfunding!P942,Crowdfunding!H2:H1001,"&gt;=6000",Crowdfunding!H2:H1001,"&lt;=6999")</f>
        <v>5</v>
      </c>
      <c r="D8">
        <f t="shared" si="0"/>
        <v>5</v>
      </c>
      <c r="E8">
        <f>COUNTIFS(Crowdfunding!Q2:Q1001,Crowdfunding!Q3,Crowdfunding!H2:H1001,"&gt;=6000",Crowdfunding!H2:H1001,"&lt;=6999")</f>
        <v>0</v>
      </c>
      <c r="F8">
        <f>COUNTIFS(Crowdfunding!Q2:Q1001,Crowdfunding!Q2,Crowdfunding!H2:H1001,"&gt;=6000",Crowdfunding!H2:H1001,"&lt;=6999")</f>
        <v>5</v>
      </c>
      <c r="G8">
        <f t="shared" si="1"/>
        <v>5</v>
      </c>
      <c r="H8" s="4">
        <f t="shared" si="2"/>
        <v>0</v>
      </c>
      <c r="I8" s="4">
        <f t="shared" si="3"/>
        <v>1</v>
      </c>
      <c r="J8" s="4">
        <f t="shared" si="4"/>
        <v>0</v>
      </c>
      <c r="K8" s="4">
        <f t="shared" si="5"/>
        <v>1</v>
      </c>
    </row>
    <row r="9" spans="1:11" x14ac:dyDescent="0.3">
      <c r="A9" t="s">
        <v>2127</v>
      </c>
      <c r="B9">
        <f>COUNTIFS(Crowdfunding!P2:P1001,Crowdfunding!P943,Crowdfunding!H2:H1001,"&gt;=7000",Crowdfunding!H2:H1001,"&lt;=7999")</f>
        <v>0</v>
      </c>
      <c r="C9">
        <f>COUNTIFS(Crowdfunding!P2:P1001,Crowdfunding!P942,Crowdfunding!H2:H1001,"&gt;=7000",Crowdfunding!H2:H1001,"&lt;=7999")</f>
        <v>1</v>
      </c>
      <c r="D9">
        <f t="shared" si="0"/>
        <v>1</v>
      </c>
      <c r="E9">
        <f>COUNTIFS(Crowdfunding!Q2:Q1001,Crowdfunding!Q3,Crowdfunding!H2:H1001,"&gt;=7000",Crowdfunding!H2:H1001,"&lt;=7999")</f>
        <v>0</v>
      </c>
      <c r="F9">
        <f>COUNTIFS(Crowdfunding!Q2:Q1001,Crowdfunding!Q2,Crowdfunding!H2:H1001,"&gt;=7000",Crowdfunding!H2:H1001,"&lt;=7999")</f>
        <v>1</v>
      </c>
      <c r="G9">
        <f t="shared" si="1"/>
        <v>1</v>
      </c>
      <c r="H9" s="4">
        <f t="shared" si="2"/>
        <v>0</v>
      </c>
      <c r="I9" s="4">
        <f t="shared" si="3"/>
        <v>1</v>
      </c>
      <c r="J9" s="4">
        <f t="shared" si="4"/>
        <v>0</v>
      </c>
      <c r="K9" s="4">
        <f t="shared" si="5"/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category</vt:lpstr>
      <vt:lpstr>sub-category</vt:lpstr>
      <vt:lpstr>outcome</vt:lpstr>
      <vt:lpstr>goal analysis</vt:lpstr>
      <vt:lpstr>campaign backers</vt:lpstr>
      <vt:lpstr>currency</vt:lpstr>
      <vt:lpstr>staff_pick &amp; spotlight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Christine Bilinski</cp:lastModifiedBy>
  <dcterms:created xsi:type="dcterms:W3CDTF">2021-09-29T18:52:28Z</dcterms:created>
  <dcterms:modified xsi:type="dcterms:W3CDTF">2024-09-04T03:49:25Z</dcterms:modified>
</cp:coreProperties>
</file>