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6f33fa7f78ea46e2aaca-my.sharepoint.com/personal/esteban_bertsch_ucr_ac_cr/Documents/logD_BIP/dataset/"/>
    </mc:Choice>
  </mc:AlternateContent>
  <xr:revisionPtr revIDLastSave="0" documentId="14_{A78655BB-1179-4FBE-B35A-9168D0DCDEB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logD_final" sheetId="1" r:id="rId1"/>
    <sheet name="molécula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cv7fAx9NwVeq20Rr/WsNsufWorA=="/>
    </ext>
  </extLst>
</workbook>
</file>

<file path=xl/calcChain.xml><?xml version="1.0" encoding="utf-8"?>
<calcChain xmlns="http://schemas.openxmlformats.org/spreadsheetml/2006/main">
  <c r="Y298" i="1" l="1"/>
  <c r="S298" i="1"/>
  <c r="T298" i="1" s="1"/>
  <c r="U298" i="1" s="1"/>
  <c r="N298" i="1"/>
  <c r="O298" i="1" s="1"/>
  <c r="M298" i="1"/>
  <c r="G298" i="1"/>
  <c r="Q298" i="1" s="1"/>
  <c r="W298" i="1" s="1"/>
  <c r="S297" i="1"/>
  <c r="T297" i="1" s="1"/>
  <c r="U297" i="1" s="1"/>
  <c r="N297" i="1"/>
  <c r="P297" i="1" s="1"/>
  <c r="V297" i="1" s="1"/>
  <c r="M297" i="1"/>
  <c r="G297" i="1"/>
  <c r="Q297" i="1" s="1"/>
  <c r="W297" i="1" s="1"/>
  <c r="S296" i="1"/>
  <c r="T296" i="1" s="1"/>
  <c r="U296" i="1" s="1"/>
  <c r="N296" i="1"/>
  <c r="P296" i="1" s="1"/>
  <c r="V296" i="1" s="1"/>
  <c r="M296" i="1"/>
  <c r="G296" i="1"/>
  <c r="Q296" i="1" s="1"/>
  <c r="W296" i="1" s="1"/>
  <c r="S295" i="1"/>
  <c r="T295" i="1" s="1"/>
  <c r="U295" i="1" s="1"/>
  <c r="N295" i="1"/>
  <c r="P295" i="1" s="1"/>
  <c r="V295" i="1" s="1"/>
  <c r="M295" i="1"/>
  <c r="G295" i="1"/>
  <c r="Q295" i="1" s="1"/>
  <c r="W295" i="1" s="1"/>
  <c r="T294" i="1"/>
  <c r="U294" i="1" s="1"/>
  <c r="S294" i="1"/>
  <c r="N294" i="1"/>
  <c r="P294" i="1" s="1"/>
  <c r="V294" i="1" s="1"/>
  <c r="M294" i="1"/>
  <c r="G294" i="1"/>
  <c r="Q294" i="1" s="1"/>
  <c r="W294" i="1" s="1"/>
  <c r="S293" i="1"/>
  <c r="T293" i="1" s="1"/>
  <c r="U293" i="1" s="1"/>
  <c r="N293" i="1"/>
  <c r="P293" i="1" s="1"/>
  <c r="V293" i="1" s="1"/>
  <c r="M293" i="1"/>
  <c r="G293" i="1"/>
  <c r="Q293" i="1" s="1"/>
  <c r="W293" i="1" s="1"/>
  <c r="S292" i="1"/>
  <c r="T292" i="1" s="1"/>
  <c r="U292" i="1" s="1"/>
  <c r="Q292" i="1"/>
  <c r="W292" i="1" s="1"/>
  <c r="N292" i="1"/>
  <c r="P292" i="1" s="1"/>
  <c r="V292" i="1" s="1"/>
  <c r="M292" i="1"/>
  <c r="G292" i="1"/>
  <c r="T291" i="1"/>
  <c r="U291" i="1" s="1"/>
  <c r="S291" i="1"/>
  <c r="Q291" i="1"/>
  <c r="W291" i="1" s="1"/>
  <c r="P291" i="1"/>
  <c r="V291" i="1" s="1"/>
  <c r="N291" i="1"/>
  <c r="O291" i="1" s="1"/>
  <c r="M291" i="1"/>
  <c r="G291" i="1"/>
  <c r="S290" i="1"/>
  <c r="T290" i="1" s="1"/>
  <c r="U290" i="1" s="1"/>
  <c r="Q290" i="1"/>
  <c r="W290" i="1" s="1"/>
  <c r="P290" i="1"/>
  <c r="V290" i="1" s="1"/>
  <c r="O290" i="1"/>
  <c r="N290" i="1"/>
  <c r="M290" i="1"/>
  <c r="G290" i="1"/>
  <c r="S289" i="1"/>
  <c r="T289" i="1" s="1"/>
  <c r="U289" i="1" s="1"/>
  <c r="N289" i="1"/>
  <c r="Q289" i="1" s="1"/>
  <c r="W289" i="1" s="1"/>
  <c r="M289" i="1"/>
  <c r="G289" i="1"/>
  <c r="S288" i="1"/>
  <c r="P288" i="1"/>
  <c r="V288" i="1" s="1"/>
  <c r="N288" i="1"/>
  <c r="T288" i="1" s="1"/>
  <c r="U288" i="1" s="1"/>
  <c r="M288" i="1"/>
  <c r="Q288" i="1" s="1"/>
  <c r="W288" i="1" s="1"/>
  <c r="G288" i="1"/>
  <c r="S287" i="1"/>
  <c r="T287" i="1" s="1"/>
  <c r="U287" i="1" s="1"/>
  <c r="O287" i="1"/>
  <c r="N287" i="1"/>
  <c r="P287" i="1" s="1"/>
  <c r="V287" i="1" s="1"/>
  <c r="M287" i="1"/>
  <c r="G287" i="1"/>
  <c r="Q287" i="1" s="1"/>
  <c r="W287" i="1" s="1"/>
  <c r="S286" i="1"/>
  <c r="T286" i="1" s="1"/>
  <c r="U286" i="1" s="1"/>
  <c r="N286" i="1"/>
  <c r="O286" i="1" s="1"/>
  <c r="M286" i="1"/>
  <c r="G286" i="1"/>
  <c r="Q286" i="1" s="1"/>
  <c r="W286" i="1" s="1"/>
  <c r="S285" i="1"/>
  <c r="T285" i="1" s="1"/>
  <c r="U285" i="1" s="1"/>
  <c r="N285" i="1"/>
  <c r="P285" i="1" s="1"/>
  <c r="V285" i="1" s="1"/>
  <c r="M285" i="1"/>
  <c r="G285" i="1"/>
  <c r="Q285" i="1" s="1"/>
  <c r="W285" i="1" s="1"/>
  <c r="S284" i="1"/>
  <c r="T284" i="1" s="1"/>
  <c r="U284" i="1" s="1"/>
  <c r="N284" i="1"/>
  <c r="P284" i="1" s="1"/>
  <c r="V284" i="1" s="1"/>
  <c r="M284" i="1"/>
  <c r="G284" i="1"/>
  <c r="Q284" i="1" s="1"/>
  <c r="W284" i="1" s="1"/>
  <c r="S283" i="1"/>
  <c r="T283" i="1" s="1"/>
  <c r="U283" i="1" s="1"/>
  <c r="N283" i="1"/>
  <c r="P283" i="1" s="1"/>
  <c r="V283" i="1" s="1"/>
  <c r="M283" i="1"/>
  <c r="G283" i="1"/>
  <c r="Q283" i="1" s="1"/>
  <c r="W283" i="1" s="1"/>
  <c r="T282" i="1"/>
  <c r="U282" i="1" s="1"/>
  <c r="S282" i="1"/>
  <c r="N282" i="1"/>
  <c r="P282" i="1" s="1"/>
  <c r="V282" i="1" s="1"/>
  <c r="M282" i="1"/>
  <c r="G282" i="1"/>
  <c r="Q282" i="1" s="1"/>
  <c r="W282" i="1" s="1"/>
  <c r="S281" i="1"/>
  <c r="T281" i="1" s="1"/>
  <c r="U281" i="1" s="1"/>
  <c r="N281" i="1"/>
  <c r="P281" i="1" s="1"/>
  <c r="V281" i="1" s="1"/>
  <c r="M281" i="1"/>
  <c r="G281" i="1"/>
  <c r="Q281" i="1" s="1"/>
  <c r="W281" i="1" s="1"/>
  <c r="AC289" i="1" l="1"/>
  <c r="AE289" i="1" s="1"/>
  <c r="AB296" i="1"/>
  <c r="AD296" i="1" s="1"/>
  <c r="X296" i="1"/>
  <c r="AA297" i="1"/>
  <c r="AC297" i="1"/>
  <c r="AE297" i="1" s="1"/>
  <c r="AB293" i="1"/>
  <c r="AD293" i="1" s="1"/>
  <c r="X293" i="1"/>
  <c r="AC294" i="1"/>
  <c r="AE294" i="1" s="1"/>
  <c r="AA294" i="1"/>
  <c r="X294" i="1"/>
  <c r="AB294" i="1"/>
  <c r="AD294" i="1" s="1"/>
  <c r="AA285" i="1"/>
  <c r="AC285" i="1"/>
  <c r="AE285" i="1" s="1"/>
  <c r="AB297" i="1"/>
  <c r="AD297" i="1" s="1"/>
  <c r="X297" i="1"/>
  <c r="AC284" i="1"/>
  <c r="AE284" i="1" s="1"/>
  <c r="AA284" i="1"/>
  <c r="AB291" i="1"/>
  <c r="AD291" i="1" s="1"/>
  <c r="X291" i="1"/>
  <c r="AC296" i="1"/>
  <c r="AE296" i="1" s="1"/>
  <c r="AA296" i="1"/>
  <c r="AC282" i="1"/>
  <c r="AE282" i="1" s="1"/>
  <c r="AA282" i="1"/>
  <c r="AB285" i="1"/>
  <c r="AD285" i="1" s="1"/>
  <c r="X285" i="1"/>
  <c r="AC288" i="1"/>
  <c r="AE288" i="1" s="1"/>
  <c r="AA288" i="1"/>
  <c r="X290" i="1"/>
  <c r="AB290" i="1"/>
  <c r="AD290" i="1" s="1"/>
  <c r="AB292" i="1"/>
  <c r="AD292" i="1" s="1"/>
  <c r="X292" i="1"/>
  <c r="AC295" i="1"/>
  <c r="AE295" i="1" s="1"/>
  <c r="AA295" i="1"/>
  <c r="AA298" i="1"/>
  <c r="AC298" i="1"/>
  <c r="AE298" i="1" s="1"/>
  <c r="AB284" i="1"/>
  <c r="AD284" i="1" s="1"/>
  <c r="X284" i="1"/>
  <c r="AB282" i="1"/>
  <c r="AD282" i="1" s="1"/>
  <c r="X282" i="1"/>
  <c r="AA290" i="1"/>
  <c r="AC290" i="1"/>
  <c r="AE290" i="1" s="1"/>
  <c r="AC292" i="1"/>
  <c r="AE292" i="1" s="1"/>
  <c r="AA292" i="1"/>
  <c r="X283" i="1"/>
  <c r="AB283" i="1"/>
  <c r="AD283" i="1" s="1"/>
  <c r="AC281" i="1"/>
  <c r="AE281" i="1" s="1"/>
  <c r="AA281" i="1"/>
  <c r="AC287" i="1"/>
  <c r="AE287" i="1" s="1"/>
  <c r="AA287" i="1"/>
  <c r="AB281" i="1"/>
  <c r="AD281" i="1" s="1"/>
  <c r="X281" i="1"/>
  <c r="AC291" i="1"/>
  <c r="AE291" i="1" s="1"/>
  <c r="AA291" i="1"/>
  <c r="X287" i="1"/>
  <c r="AB287" i="1"/>
  <c r="AD287" i="1" s="1"/>
  <c r="AC283" i="1"/>
  <c r="AE283" i="1" s="1"/>
  <c r="AA283" i="1"/>
  <c r="AC286" i="1"/>
  <c r="AE286" i="1" s="1"/>
  <c r="X288" i="1"/>
  <c r="AB288" i="1"/>
  <c r="AD288" i="1" s="1"/>
  <c r="AB295" i="1"/>
  <c r="AD295" i="1" s="1"/>
  <c r="X295" i="1"/>
  <c r="AC293" i="1"/>
  <c r="AE293" i="1" s="1"/>
  <c r="AA293" i="1"/>
  <c r="O289" i="1"/>
  <c r="O288" i="1"/>
  <c r="P289" i="1"/>
  <c r="V289" i="1" s="1"/>
  <c r="O285" i="1"/>
  <c r="P286" i="1"/>
  <c r="V286" i="1" s="1"/>
  <c r="AA286" i="1" s="1"/>
  <c r="O297" i="1"/>
  <c r="P298" i="1"/>
  <c r="V298" i="1" s="1"/>
  <c r="O284" i="1"/>
  <c r="O296" i="1"/>
  <c r="O283" i="1"/>
  <c r="O295" i="1"/>
  <c r="O282" i="1"/>
  <c r="O294" i="1"/>
  <c r="O281" i="1"/>
  <c r="O293" i="1"/>
  <c r="O292" i="1"/>
  <c r="AG286" i="1" l="1"/>
  <c r="AF286" i="1"/>
  <c r="Z294" i="1"/>
  <c r="Y294" i="1"/>
  <c r="AF283" i="1"/>
  <c r="AG283" i="1"/>
  <c r="AF295" i="1"/>
  <c r="AG295" i="1"/>
  <c r="AG296" i="1"/>
  <c r="AF296" i="1"/>
  <c r="AF294" i="1"/>
  <c r="AG294" i="1"/>
  <c r="AG282" i="1"/>
  <c r="AF282" i="1"/>
  <c r="AG292" i="1"/>
  <c r="AF292" i="1"/>
  <c r="Z292" i="1"/>
  <c r="Y292" i="1"/>
  <c r="Z291" i="1"/>
  <c r="Y291" i="1"/>
  <c r="Z293" i="1"/>
  <c r="Y293" i="1"/>
  <c r="AG284" i="1"/>
  <c r="AF284" i="1"/>
  <c r="AG281" i="1"/>
  <c r="AF281" i="1"/>
  <c r="X289" i="1"/>
  <c r="AB289" i="1"/>
  <c r="AD289" i="1" s="1"/>
  <c r="AF291" i="1"/>
  <c r="AG291" i="1"/>
  <c r="AG297" i="1"/>
  <c r="AF297" i="1"/>
  <c r="Z287" i="1"/>
  <c r="Y287" i="1"/>
  <c r="AG293" i="1"/>
  <c r="AF293" i="1"/>
  <c r="AF290" i="1"/>
  <c r="AG290" i="1"/>
  <c r="Z290" i="1"/>
  <c r="Y290" i="1"/>
  <c r="Y295" i="1"/>
  <c r="Z295" i="1"/>
  <c r="Z281" i="1"/>
  <c r="Y281" i="1"/>
  <c r="Z282" i="1"/>
  <c r="Y282" i="1"/>
  <c r="AG288" i="1"/>
  <c r="AF288" i="1"/>
  <c r="Z297" i="1"/>
  <c r="Y297" i="1"/>
  <c r="Z296" i="1"/>
  <c r="Y296" i="1"/>
  <c r="AG287" i="1"/>
  <c r="AF287" i="1"/>
  <c r="Y284" i="1"/>
  <c r="Z284" i="1"/>
  <c r="Z285" i="1"/>
  <c r="Y285" i="1"/>
  <c r="X286" i="1"/>
  <c r="AB286" i="1"/>
  <c r="AD286" i="1" s="1"/>
  <c r="AG298" i="1"/>
  <c r="AF298" i="1"/>
  <c r="Y283" i="1"/>
  <c r="Z283" i="1"/>
  <c r="AB298" i="1"/>
  <c r="AD298" i="1" s="1"/>
  <c r="X298" i="1"/>
  <c r="Y288" i="1"/>
  <c r="Z288" i="1"/>
  <c r="AG285" i="1"/>
  <c r="AF285" i="1"/>
  <c r="AA289" i="1"/>
  <c r="AI298" i="1" l="1"/>
  <c r="AH298" i="1"/>
  <c r="AI286" i="1"/>
  <c r="AH286" i="1"/>
  <c r="AI294" i="1"/>
  <c r="AH294" i="1"/>
  <c r="Z286" i="1"/>
  <c r="Y286" i="1"/>
  <c r="AI295" i="1"/>
  <c r="AH295" i="1"/>
  <c r="AH285" i="1"/>
  <c r="AI285" i="1"/>
  <c r="AH296" i="1"/>
  <c r="AI296" i="1"/>
  <c r="AH297" i="1"/>
  <c r="AI297" i="1"/>
  <c r="AH281" i="1"/>
  <c r="AI281" i="1"/>
  <c r="AH284" i="1"/>
  <c r="AI284" i="1"/>
  <c r="AI288" i="1"/>
  <c r="AH288" i="1"/>
  <c r="Z298" i="1"/>
  <c r="AI282" i="1"/>
  <c r="AH282" i="1"/>
  <c r="AI293" i="1"/>
  <c r="AH293" i="1"/>
  <c r="AI287" i="1"/>
  <c r="AH287" i="1"/>
  <c r="Z289" i="1"/>
  <c r="Y289" i="1"/>
  <c r="AH292" i="1"/>
  <c r="AI292" i="1"/>
  <c r="AG289" i="1"/>
  <c r="AF289" i="1"/>
  <c r="AI291" i="1"/>
  <c r="AH291" i="1"/>
  <c r="AI283" i="1"/>
  <c r="AH283" i="1"/>
  <c r="AI290" i="1"/>
  <c r="AH290" i="1"/>
  <c r="AI289" i="1" l="1"/>
  <c r="AH289" i="1"/>
  <c r="S280" i="1" l="1"/>
  <c r="T280" i="1" s="1"/>
  <c r="U280" i="1" s="1"/>
  <c r="N280" i="1"/>
  <c r="P280" i="1" s="1"/>
  <c r="V280" i="1" s="1"/>
  <c r="M280" i="1"/>
  <c r="G280" i="1"/>
  <c r="Q280" i="1" s="1"/>
  <c r="W280" i="1" s="1"/>
  <c r="S279" i="1"/>
  <c r="T279" i="1" s="1"/>
  <c r="U279" i="1" s="1"/>
  <c r="N279" i="1"/>
  <c r="P279" i="1" s="1"/>
  <c r="V279" i="1" s="1"/>
  <c r="AB279" i="1" s="1"/>
  <c r="AD279" i="1" s="1"/>
  <c r="M279" i="1"/>
  <c r="Q279" i="1" s="1"/>
  <c r="W279" i="1" s="1"/>
  <c r="G279" i="1"/>
  <c r="S278" i="1"/>
  <c r="P278" i="1"/>
  <c r="V278" i="1" s="1"/>
  <c r="N278" i="1"/>
  <c r="O278" i="1" s="1"/>
  <c r="M278" i="1"/>
  <c r="G278" i="1"/>
  <c r="Q278" i="1" s="1"/>
  <c r="W278" i="1" s="1"/>
  <c r="V277" i="1"/>
  <c r="AB277" i="1" s="1"/>
  <c r="AD277" i="1" s="1"/>
  <c r="S277" i="1"/>
  <c r="O277" i="1"/>
  <c r="N277" i="1"/>
  <c r="P277" i="1" s="1"/>
  <c r="M277" i="1"/>
  <c r="G277" i="1"/>
  <c r="Q277" i="1" s="1"/>
  <c r="W277" i="1" s="1"/>
  <c r="S276" i="1"/>
  <c r="P276" i="1"/>
  <c r="V276" i="1" s="1"/>
  <c r="N276" i="1"/>
  <c r="O276" i="1" s="1"/>
  <c r="M276" i="1"/>
  <c r="G276" i="1"/>
  <c r="W275" i="1"/>
  <c r="V275" i="1"/>
  <c r="S275" i="1"/>
  <c r="Q275" i="1"/>
  <c r="P275" i="1"/>
  <c r="O275" i="1"/>
  <c r="N275" i="1"/>
  <c r="M275" i="1"/>
  <c r="G275" i="1"/>
  <c r="T275" i="1" s="1"/>
  <c r="U275" i="1" s="1"/>
  <c r="S274" i="1"/>
  <c r="N274" i="1"/>
  <c r="P274" i="1" s="1"/>
  <c r="V274" i="1" s="1"/>
  <c r="M274" i="1"/>
  <c r="G274" i="1"/>
  <c r="Q274" i="1" s="1"/>
  <c r="W274" i="1" s="1"/>
  <c r="AA274" i="1" s="1"/>
  <c r="T273" i="1"/>
  <c r="U273" i="1" s="1"/>
  <c r="S273" i="1"/>
  <c r="N273" i="1"/>
  <c r="P273" i="1" s="1"/>
  <c r="V273" i="1" s="1"/>
  <c r="AB273" i="1" s="1"/>
  <c r="AD273" i="1" s="1"/>
  <c r="M273" i="1"/>
  <c r="Q273" i="1" s="1"/>
  <c r="W273" i="1" s="1"/>
  <c r="G273" i="1"/>
  <c r="V272" i="1"/>
  <c r="T272" i="1"/>
  <c r="U272" i="1" s="1"/>
  <c r="S272" i="1"/>
  <c r="P272" i="1"/>
  <c r="N272" i="1"/>
  <c r="O272" i="1" s="1"/>
  <c r="M272" i="1"/>
  <c r="G272" i="1"/>
  <c r="Q272" i="1" s="1"/>
  <c r="W272" i="1" s="1"/>
  <c r="AC272" i="1" s="1"/>
  <c r="AE272" i="1" s="1"/>
  <c r="Z271" i="1"/>
  <c r="Y271" i="1"/>
  <c r="X271" i="1"/>
  <c r="V271" i="1"/>
  <c r="AB271" i="1" s="1"/>
  <c r="AD271" i="1" s="1"/>
  <c r="S271" i="1"/>
  <c r="Q271" i="1"/>
  <c r="W271" i="1" s="1"/>
  <c r="P271" i="1"/>
  <c r="O271" i="1"/>
  <c r="N271" i="1"/>
  <c r="M271" i="1"/>
  <c r="G271" i="1"/>
  <c r="W270" i="1"/>
  <c r="S270" i="1"/>
  <c r="Q270" i="1"/>
  <c r="P270" i="1"/>
  <c r="V270" i="1" s="1"/>
  <c r="N270" i="1"/>
  <c r="O270" i="1" s="1"/>
  <c r="M270" i="1"/>
  <c r="G270" i="1"/>
  <c r="V269" i="1"/>
  <c r="AB269" i="1" s="1"/>
  <c r="AD269" i="1" s="1"/>
  <c r="T269" i="1"/>
  <c r="U269" i="1" s="1"/>
  <c r="S269" i="1"/>
  <c r="P269" i="1"/>
  <c r="O269" i="1"/>
  <c r="N269" i="1"/>
  <c r="M269" i="1"/>
  <c r="G269" i="1"/>
  <c r="S268" i="1"/>
  <c r="N268" i="1"/>
  <c r="M268" i="1"/>
  <c r="G268" i="1"/>
  <c r="T267" i="1"/>
  <c r="U267" i="1" s="1"/>
  <c r="S267" i="1"/>
  <c r="N267" i="1"/>
  <c r="O267" i="1" s="1"/>
  <c r="M267" i="1"/>
  <c r="G267" i="1"/>
  <c r="AB266" i="1"/>
  <c r="AD266" i="1" s="1"/>
  <c r="S266" i="1"/>
  <c r="P266" i="1"/>
  <c r="V266" i="1" s="1"/>
  <c r="O266" i="1"/>
  <c r="N266" i="1"/>
  <c r="M266" i="1"/>
  <c r="G266" i="1"/>
  <c r="AD265" i="1"/>
  <c r="AB265" i="1"/>
  <c r="V265" i="1"/>
  <c r="S265" i="1"/>
  <c r="N265" i="1"/>
  <c r="P265" i="1" s="1"/>
  <c r="M265" i="1"/>
  <c r="G265" i="1"/>
  <c r="Q265" i="1" s="1"/>
  <c r="W265" i="1" s="1"/>
  <c r="S264" i="1"/>
  <c r="N264" i="1"/>
  <c r="M264" i="1"/>
  <c r="G264" i="1"/>
  <c r="AD263" i="1"/>
  <c r="V263" i="1"/>
  <c r="AB263" i="1" s="1"/>
  <c r="U263" i="1"/>
  <c r="S263" i="1"/>
  <c r="P263" i="1"/>
  <c r="O263" i="1"/>
  <c r="N263" i="1"/>
  <c r="M263" i="1"/>
  <c r="G263" i="1"/>
  <c r="T263" i="1" s="1"/>
  <c r="S262" i="1"/>
  <c r="T262" i="1" s="1"/>
  <c r="U262" i="1" s="1"/>
  <c r="P262" i="1"/>
  <c r="V262" i="1" s="1"/>
  <c r="N262" i="1"/>
  <c r="O262" i="1" s="1"/>
  <c r="M262" i="1"/>
  <c r="G262" i="1"/>
  <c r="S261" i="1"/>
  <c r="T261" i="1" s="1"/>
  <c r="U261" i="1" s="1"/>
  <c r="O261" i="1"/>
  <c r="N261" i="1"/>
  <c r="M261" i="1"/>
  <c r="G261" i="1"/>
  <c r="S260" i="1"/>
  <c r="T260" i="1" s="1"/>
  <c r="U260" i="1" s="1"/>
  <c r="N260" i="1"/>
  <c r="M260" i="1"/>
  <c r="G260" i="1"/>
  <c r="V259" i="1"/>
  <c r="S259" i="1"/>
  <c r="Q259" i="1"/>
  <c r="W259" i="1" s="1"/>
  <c r="AC259" i="1" s="1"/>
  <c r="AE259" i="1" s="1"/>
  <c r="P259" i="1"/>
  <c r="O259" i="1"/>
  <c r="N259" i="1"/>
  <c r="M259" i="1"/>
  <c r="G259" i="1"/>
  <c r="X258" i="1"/>
  <c r="W258" i="1"/>
  <c r="S258" i="1"/>
  <c r="Q258" i="1"/>
  <c r="P258" i="1"/>
  <c r="V258" i="1" s="1"/>
  <c r="AB258" i="1" s="1"/>
  <c r="AD258" i="1" s="1"/>
  <c r="O258" i="1"/>
  <c r="N258" i="1"/>
  <c r="M258" i="1"/>
  <c r="G258" i="1"/>
  <c r="T258" i="1" s="1"/>
  <c r="U258" i="1" s="1"/>
  <c r="X257" i="1"/>
  <c r="S257" i="1"/>
  <c r="T257" i="1" s="1"/>
  <c r="U257" i="1" s="1"/>
  <c r="P257" i="1"/>
  <c r="V257" i="1" s="1"/>
  <c r="AB257" i="1" s="1"/>
  <c r="AD257" i="1" s="1"/>
  <c r="O257" i="1"/>
  <c r="N257" i="1"/>
  <c r="M257" i="1"/>
  <c r="G257" i="1"/>
  <c r="Q257" i="1" s="1"/>
  <c r="W257" i="1" s="1"/>
  <c r="AC257" i="1" s="1"/>
  <c r="AE257" i="1" s="1"/>
  <c r="AB256" i="1"/>
  <c r="AD256" i="1" s="1"/>
  <c r="V256" i="1"/>
  <c r="S256" i="1"/>
  <c r="T256" i="1" s="1"/>
  <c r="U256" i="1" s="1"/>
  <c r="Q256" i="1"/>
  <c r="W256" i="1" s="1"/>
  <c r="O256" i="1"/>
  <c r="N256" i="1"/>
  <c r="P256" i="1" s="1"/>
  <c r="M256" i="1"/>
  <c r="G256" i="1"/>
  <c r="S255" i="1"/>
  <c r="Q255" i="1"/>
  <c r="W255" i="1" s="1"/>
  <c r="P255" i="1"/>
  <c r="V255" i="1" s="1"/>
  <c r="AB255" i="1" s="1"/>
  <c r="AD255" i="1" s="1"/>
  <c r="N255" i="1"/>
  <c r="O255" i="1" s="1"/>
  <c r="M255" i="1"/>
  <c r="G255" i="1"/>
  <c r="T255" i="1" s="1"/>
  <c r="U255" i="1" s="1"/>
  <c r="X254" i="1"/>
  <c r="Z254" i="1" s="1"/>
  <c r="S254" i="1"/>
  <c r="T254" i="1" s="1"/>
  <c r="U254" i="1" s="1"/>
  <c r="P254" i="1"/>
  <c r="V254" i="1" s="1"/>
  <c r="AB254" i="1" s="1"/>
  <c r="AD254" i="1" s="1"/>
  <c r="O254" i="1"/>
  <c r="N254" i="1"/>
  <c r="M254" i="1"/>
  <c r="G254" i="1"/>
  <c r="Q254" i="1" s="1"/>
  <c r="W254" i="1" s="1"/>
  <c r="S253" i="1"/>
  <c r="T253" i="1" s="1"/>
  <c r="U253" i="1" s="1"/>
  <c r="Q253" i="1"/>
  <c r="W253" i="1" s="1"/>
  <c r="AC253" i="1" s="1"/>
  <c r="AE253" i="1" s="1"/>
  <c r="O253" i="1"/>
  <c r="N253" i="1"/>
  <c r="P253" i="1" s="1"/>
  <c r="V253" i="1" s="1"/>
  <c r="AB253" i="1" s="1"/>
  <c r="AD253" i="1" s="1"/>
  <c r="M253" i="1"/>
  <c r="G253" i="1"/>
  <c r="X252" i="1"/>
  <c r="Y252" i="1" s="1"/>
  <c r="S252" i="1"/>
  <c r="T252" i="1" s="1"/>
  <c r="U252" i="1" s="1"/>
  <c r="Q252" i="1"/>
  <c r="W252" i="1" s="1"/>
  <c r="P252" i="1"/>
  <c r="V252" i="1" s="1"/>
  <c r="AB252" i="1" s="1"/>
  <c r="AD252" i="1" s="1"/>
  <c r="N252" i="1"/>
  <c r="O252" i="1" s="1"/>
  <c r="M252" i="1"/>
  <c r="G252" i="1"/>
  <c r="AB251" i="1"/>
  <c r="AD251" i="1" s="1"/>
  <c r="S251" i="1"/>
  <c r="Q251" i="1"/>
  <c r="W251" i="1" s="1"/>
  <c r="P251" i="1"/>
  <c r="V251" i="1" s="1"/>
  <c r="O251" i="1"/>
  <c r="N251" i="1"/>
  <c r="M251" i="1"/>
  <c r="G251" i="1"/>
  <c r="T251" i="1" s="1"/>
  <c r="U251" i="1" s="1"/>
  <c r="AB250" i="1"/>
  <c r="AD250" i="1" s="1"/>
  <c r="AA250" i="1"/>
  <c r="S250" i="1"/>
  <c r="N250" i="1"/>
  <c r="P250" i="1" s="1"/>
  <c r="V250" i="1" s="1"/>
  <c r="M250" i="1"/>
  <c r="G250" i="1"/>
  <c r="Q250" i="1" s="1"/>
  <c r="W250" i="1" s="1"/>
  <c r="AC250" i="1" s="1"/>
  <c r="AE250" i="1" s="1"/>
  <c r="S249" i="1"/>
  <c r="T249" i="1" s="1"/>
  <c r="U249" i="1" s="1"/>
  <c r="N249" i="1"/>
  <c r="P249" i="1" s="1"/>
  <c r="V249" i="1" s="1"/>
  <c r="AB249" i="1" s="1"/>
  <c r="AD249" i="1" s="1"/>
  <c r="M249" i="1"/>
  <c r="Q249" i="1" s="1"/>
  <c r="W249" i="1" s="1"/>
  <c r="AC249" i="1" s="1"/>
  <c r="AE249" i="1" s="1"/>
  <c r="G249" i="1"/>
  <c r="S248" i="1"/>
  <c r="N248" i="1"/>
  <c r="O248" i="1" s="1"/>
  <c r="M248" i="1"/>
  <c r="G248" i="1"/>
  <c r="Q248" i="1" s="1"/>
  <c r="W248" i="1" s="1"/>
  <c r="AB247" i="1"/>
  <c r="AD247" i="1" s="1"/>
  <c r="V247" i="1"/>
  <c r="S247" i="1"/>
  <c r="P247" i="1"/>
  <c r="O247" i="1"/>
  <c r="N247" i="1"/>
  <c r="M247" i="1"/>
  <c r="G247" i="1"/>
  <c r="Q247" i="1" s="1"/>
  <c r="W247" i="1" s="1"/>
  <c r="S246" i="1"/>
  <c r="N246" i="1"/>
  <c r="P246" i="1" s="1"/>
  <c r="V246" i="1" s="1"/>
  <c r="X246" i="1" s="1"/>
  <c r="M246" i="1"/>
  <c r="G246" i="1"/>
  <c r="Q246" i="1" s="1"/>
  <c r="W246" i="1" s="1"/>
  <c r="AC246" i="1" s="1"/>
  <c r="AE246" i="1" s="1"/>
  <c r="S245" i="1"/>
  <c r="N245" i="1"/>
  <c r="M245" i="1"/>
  <c r="G245" i="1"/>
  <c r="AD244" i="1"/>
  <c r="AB244" i="1"/>
  <c r="V244" i="1"/>
  <c r="S244" i="1"/>
  <c r="N244" i="1"/>
  <c r="P244" i="1" s="1"/>
  <c r="M244" i="1"/>
  <c r="G244" i="1"/>
  <c r="Q244" i="1" s="1"/>
  <c r="W244" i="1" s="1"/>
  <c r="S243" i="1"/>
  <c r="N243" i="1"/>
  <c r="M243" i="1"/>
  <c r="Q243" i="1" s="1"/>
  <c r="W243" i="1" s="1"/>
  <c r="AC243" i="1" s="1"/>
  <c r="AE243" i="1" s="1"/>
  <c r="G243" i="1"/>
  <c r="W242" i="1"/>
  <c r="S242" i="1"/>
  <c r="T242" i="1" s="1"/>
  <c r="U242" i="1" s="1"/>
  <c r="P242" i="1"/>
  <c r="V242" i="1" s="1"/>
  <c r="AB242" i="1" s="1"/>
  <c r="AD242" i="1" s="1"/>
  <c r="O242" i="1"/>
  <c r="N242" i="1"/>
  <c r="M242" i="1"/>
  <c r="G242" i="1"/>
  <c r="Q242" i="1" s="1"/>
  <c r="V241" i="1"/>
  <c r="AB241" i="1" s="1"/>
  <c r="AD241" i="1" s="1"/>
  <c r="S241" i="1"/>
  <c r="T241" i="1" s="1"/>
  <c r="U241" i="1" s="1"/>
  <c r="N241" i="1"/>
  <c r="P241" i="1" s="1"/>
  <c r="M241" i="1"/>
  <c r="G241" i="1"/>
  <c r="Q241" i="1" s="1"/>
  <c r="W241" i="1" s="1"/>
  <c r="AC241" i="1" s="1"/>
  <c r="AE241" i="1" s="1"/>
  <c r="S240" i="1"/>
  <c r="N240" i="1"/>
  <c r="O240" i="1" s="1"/>
  <c r="M240" i="1"/>
  <c r="G240" i="1"/>
  <c r="S239" i="1"/>
  <c r="P239" i="1"/>
  <c r="V239" i="1" s="1"/>
  <c r="O239" i="1"/>
  <c r="N239" i="1"/>
  <c r="M239" i="1"/>
  <c r="G239" i="1"/>
  <c r="Q239" i="1" s="1"/>
  <c r="W239" i="1" s="1"/>
  <c r="S238" i="1"/>
  <c r="T238" i="1" s="1"/>
  <c r="U238" i="1" s="1"/>
  <c r="N238" i="1"/>
  <c r="P238" i="1" s="1"/>
  <c r="V238" i="1" s="1"/>
  <c r="M238" i="1"/>
  <c r="G238" i="1"/>
  <c r="Q238" i="1" s="1"/>
  <c r="W238" i="1" s="1"/>
  <c r="AC238" i="1" s="1"/>
  <c r="AE238" i="1" s="1"/>
  <c r="W237" i="1"/>
  <c r="S237" i="1"/>
  <c r="T237" i="1" s="1"/>
  <c r="U237" i="1" s="1"/>
  <c r="Q237" i="1"/>
  <c r="P237" i="1"/>
  <c r="V237" i="1" s="1"/>
  <c r="O237" i="1"/>
  <c r="N237" i="1"/>
  <c r="M237" i="1"/>
  <c r="G237" i="1"/>
  <c r="S236" i="1"/>
  <c r="Q236" i="1"/>
  <c r="W236" i="1" s="1"/>
  <c r="AC236" i="1" s="1"/>
  <c r="AE236" i="1" s="1"/>
  <c r="P236" i="1"/>
  <c r="V236" i="1" s="1"/>
  <c r="X236" i="1" s="1"/>
  <c r="Z236" i="1" s="1"/>
  <c r="N236" i="1"/>
  <c r="O236" i="1" s="1"/>
  <c r="M236" i="1"/>
  <c r="G236" i="1"/>
  <c r="S235" i="1"/>
  <c r="T235" i="1" s="1"/>
  <c r="U235" i="1" s="1"/>
  <c r="Q235" i="1"/>
  <c r="W235" i="1" s="1"/>
  <c r="AC235" i="1" s="1"/>
  <c r="AE235" i="1" s="1"/>
  <c r="N235" i="1"/>
  <c r="P235" i="1" s="1"/>
  <c r="V235" i="1" s="1"/>
  <c r="M235" i="1"/>
  <c r="G235" i="1"/>
  <c r="AC234" i="1"/>
  <c r="AE234" i="1" s="1"/>
  <c r="T234" i="1"/>
  <c r="U234" i="1" s="1"/>
  <c r="S234" i="1"/>
  <c r="P234" i="1"/>
  <c r="V234" i="1" s="1"/>
  <c r="X234" i="1" s="1"/>
  <c r="O234" i="1"/>
  <c r="N234" i="1"/>
  <c r="M234" i="1"/>
  <c r="Q234" i="1" s="1"/>
  <c r="W234" i="1" s="1"/>
  <c r="G234" i="1"/>
  <c r="S233" i="1"/>
  <c r="N233" i="1"/>
  <c r="P233" i="1" s="1"/>
  <c r="V233" i="1" s="1"/>
  <c r="AB233" i="1" s="1"/>
  <c r="AD233" i="1" s="1"/>
  <c r="M233" i="1"/>
  <c r="G233" i="1"/>
  <c r="V232" i="1"/>
  <c r="AB232" i="1" s="1"/>
  <c r="AD232" i="1" s="1"/>
  <c r="S232" i="1"/>
  <c r="T232" i="1" s="1"/>
  <c r="U232" i="1" s="1"/>
  <c r="Q232" i="1"/>
  <c r="W232" i="1" s="1"/>
  <c r="X232" i="1" s="1"/>
  <c r="O232" i="1"/>
  <c r="N232" i="1"/>
  <c r="P232" i="1" s="1"/>
  <c r="M232" i="1"/>
  <c r="G232" i="1"/>
  <c r="AC231" i="1"/>
  <c r="AE231" i="1" s="1"/>
  <c r="T231" i="1"/>
  <c r="U231" i="1" s="1"/>
  <c r="S231" i="1"/>
  <c r="N231" i="1"/>
  <c r="M231" i="1"/>
  <c r="G231" i="1"/>
  <c r="Q231" i="1" s="1"/>
  <c r="W231" i="1" s="1"/>
  <c r="AB230" i="1"/>
  <c r="AD230" i="1" s="1"/>
  <c r="V230" i="1"/>
  <c r="U230" i="1"/>
  <c r="T230" i="1"/>
  <c r="S230" i="1"/>
  <c r="P230" i="1"/>
  <c r="O230" i="1"/>
  <c r="N230" i="1"/>
  <c r="M230" i="1"/>
  <c r="G230" i="1"/>
  <c r="W229" i="1"/>
  <c r="T229" i="1"/>
  <c r="U229" i="1" s="1"/>
  <c r="S229" i="1"/>
  <c r="Q229" i="1"/>
  <c r="O229" i="1"/>
  <c r="N229" i="1"/>
  <c r="P229" i="1" s="1"/>
  <c r="V229" i="1" s="1"/>
  <c r="AB229" i="1" s="1"/>
  <c r="AD229" i="1" s="1"/>
  <c r="M229" i="1"/>
  <c r="G229" i="1"/>
  <c r="S228" i="1"/>
  <c r="T228" i="1" s="1"/>
  <c r="U228" i="1" s="1"/>
  <c r="N228" i="1"/>
  <c r="M228" i="1"/>
  <c r="Q228" i="1" s="1"/>
  <c r="W228" i="1" s="1"/>
  <c r="AC228" i="1" s="1"/>
  <c r="AE228" i="1" s="1"/>
  <c r="G228" i="1"/>
  <c r="AD227" i="1"/>
  <c r="S227" i="1"/>
  <c r="P227" i="1"/>
  <c r="V227" i="1" s="1"/>
  <c r="AB227" i="1" s="1"/>
  <c r="N227" i="1"/>
  <c r="O227" i="1" s="1"/>
  <c r="M227" i="1"/>
  <c r="G227" i="1"/>
  <c r="Q227" i="1" s="1"/>
  <c r="W227" i="1" s="1"/>
  <c r="AA239" i="1" l="1"/>
  <c r="AC239" i="1"/>
  <c r="AE239" i="1" s="1"/>
  <c r="AC265" i="1"/>
  <c r="AE265" i="1" s="1"/>
  <c r="X265" i="1"/>
  <c r="AA265" i="1"/>
  <c r="AC244" i="1"/>
  <c r="AE244" i="1" s="1"/>
  <c r="AA244" i="1"/>
  <c r="Z232" i="1"/>
  <c r="Y232" i="1"/>
  <c r="X238" i="1"/>
  <c r="AB238" i="1"/>
  <c r="AD238" i="1" s="1"/>
  <c r="AA238" i="1"/>
  <c r="X235" i="1"/>
  <c r="AB235" i="1"/>
  <c r="AD235" i="1" s="1"/>
  <c r="AA247" i="1"/>
  <c r="AC247" i="1"/>
  <c r="AE247" i="1" s="1"/>
  <c r="AA227" i="1"/>
  <c r="AC227" i="1"/>
  <c r="AE227" i="1" s="1"/>
  <c r="X227" i="1"/>
  <c r="AB262" i="1"/>
  <c r="AD262" i="1" s="1"/>
  <c r="O243" i="1"/>
  <c r="T243" i="1"/>
  <c r="U243" i="1" s="1"/>
  <c r="AA249" i="1"/>
  <c r="O260" i="1"/>
  <c r="P260" i="1"/>
  <c r="V260" i="1" s="1"/>
  <c r="T265" i="1"/>
  <c r="U265" i="1" s="1"/>
  <c r="T227" i="1"/>
  <c r="U227" i="1" s="1"/>
  <c r="O231" i="1"/>
  <c r="P231" i="1"/>
  <c r="V231" i="1" s="1"/>
  <c r="AA231" i="1" s="1"/>
  <c r="Q240" i="1"/>
  <c r="W240" i="1" s="1"/>
  <c r="P243" i="1"/>
  <c r="V243" i="1" s="1"/>
  <c r="X244" i="1"/>
  <c r="Y254" i="1"/>
  <c r="Q260" i="1"/>
  <c r="W260" i="1" s="1"/>
  <c r="Q264" i="1"/>
  <c r="W264" i="1" s="1"/>
  <c r="X274" i="1"/>
  <c r="AB274" i="1"/>
  <c r="AD274" i="1" s="1"/>
  <c r="T248" i="1"/>
  <c r="U248" i="1" s="1"/>
  <c r="AC252" i="1"/>
  <c r="AE252" i="1" s="1"/>
  <c r="AA252" i="1"/>
  <c r="X253" i="1"/>
  <c r="O264" i="1"/>
  <c r="P264" i="1"/>
  <c r="V264" i="1" s="1"/>
  <c r="Q267" i="1"/>
  <c r="W267" i="1" s="1"/>
  <c r="O233" i="1"/>
  <c r="AB237" i="1"/>
  <c r="AD237" i="1" s="1"/>
  <c r="X237" i="1"/>
  <c r="X239" i="1"/>
  <c r="P240" i="1"/>
  <c r="V240" i="1" s="1"/>
  <c r="X251" i="1"/>
  <c r="AA253" i="1"/>
  <c r="AC229" i="1"/>
  <c r="AE229" i="1" s="1"/>
  <c r="AA229" i="1"/>
  <c r="AB276" i="1"/>
  <c r="AD276" i="1" s="1"/>
  <c r="Z234" i="1"/>
  <c r="Y234" i="1"/>
  <c r="X229" i="1"/>
  <c r="Z246" i="1"/>
  <c r="Y246" i="1"/>
  <c r="AA251" i="1"/>
  <c r="AC251" i="1"/>
  <c r="AE251" i="1" s="1"/>
  <c r="T239" i="1"/>
  <c r="U239" i="1" s="1"/>
  <c r="AA242" i="1"/>
  <c r="AC242" i="1"/>
  <c r="AE242" i="1" s="1"/>
  <c r="T247" i="1"/>
  <c r="U247" i="1" s="1"/>
  <c r="AC248" i="1"/>
  <c r="AE248" i="1" s="1"/>
  <c r="Q266" i="1"/>
  <c r="W266" i="1" s="1"/>
  <c r="T266" i="1"/>
  <c r="U266" i="1" s="1"/>
  <c r="AA272" i="1"/>
  <c r="T233" i="1"/>
  <c r="U233" i="1" s="1"/>
  <c r="T236" i="1"/>
  <c r="U236" i="1" s="1"/>
  <c r="T240" i="1"/>
  <c r="U240" i="1" s="1"/>
  <c r="Y236" i="1"/>
  <c r="AA243" i="1"/>
  <c r="Q245" i="1"/>
  <c r="W245" i="1" s="1"/>
  <c r="X250" i="1"/>
  <c r="Z252" i="1"/>
  <c r="AB270" i="1"/>
  <c r="AD270" i="1" s="1"/>
  <c r="X270" i="1"/>
  <c r="X242" i="1"/>
  <c r="T246" i="1"/>
  <c r="U246" i="1" s="1"/>
  <c r="X247" i="1"/>
  <c r="T250" i="1"/>
  <c r="U250" i="1" s="1"/>
  <c r="AA254" i="1"/>
  <c r="AC254" i="1"/>
  <c r="AE254" i="1" s="1"/>
  <c r="AC256" i="1"/>
  <c r="AE256" i="1" s="1"/>
  <c r="AA256" i="1"/>
  <c r="AB259" i="1"/>
  <c r="AD259" i="1" s="1"/>
  <c r="X259" i="1"/>
  <c r="AC277" i="1"/>
  <c r="AE277" i="1" s="1"/>
  <c r="AA277" i="1"/>
  <c r="X277" i="1"/>
  <c r="AC279" i="1"/>
  <c r="AE279" i="1" s="1"/>
  <c r="AA279" i="1"/>
  <c r="AA234" i="1"/>
  <c r="AA236" i="1"/>
  <c r="AA237" i="1"/>
  <c r="AA241" i="1"/>
  <c r="P245" i="1"/>
  <c r="V245" i="1" s="1"/>
  <c r="O245" i="1"/>
  <c r="AC258" i="1"/>
  <c r="AE258" i="1" s="1"/>
  <c r="AA258" i="1"/>
  <c r="AC273" i="1"/>
  <c r="AE273" i="1" s="1"/>
  <c r="AA273" i="1"/>
  <c r="AC232" i="1"/>
  <c r="AE232" i="1" s="1"/>
  <c r="AA232" i="1"/>
  <c r="AA235" i="1"/>
  <c r="AB236" i="1"/>
  <c r="AD236" i="1" s="1"/>
  <c r="AC237" i="1"/>
  <c r="AE237" i="1" s="1"/>
  <c r="AA246" i="1"/>
  <c r="AG250" i="1"/>
  <c r="AF250" i="1"/>
  <c r="AC255" i="1"/>
  <c r="AE255" i="1" s="1"/>
  <c r="AA255" i="1"/>
  <c r="Y257" i="1"/>
  <c r="Z257" i="1"/>
  <c r="Z258" i="1"/>
  <c r="Y258" i="1"/>
  <c r="AC270" i="1"/>
  <c r="AE270" i="1" s="1"/>
  <c r="AA270" i="1"/>
  <c r="AB234" i="1"/>
  <c r="AD234" i="1" s="1"/>
  <c r="AB239" i="1"/>
  <c r="AD239" i="1" s="1"/>
  <c r="T245" i="1"/>
  <c r="U245" i="1" s="1"/>
  <c r="AB246" i="1"/>
  <c r="AD246" i="1" s="1"/>
  <c r="AA257" i="1"/>
  <c r="P261" i="1"/>
  <c r="V261" i="1" s="1"/>
  <c r="Q261" i="1"/>
  <c r="W261" i="1" s="1"/>
  <c r="Q268" i="1"/>
  <c r="W268" i="1" s="1"/>
  <c r="X255" i="1"/>
  <c r="O228" i="1"/>
  <c r="P228" i="1"/>
  <c r="V228" i="1" s="1"/>
  <c r="P268" i="1"/>
  <c r="V268" i="1" s="1"/>
  <c r="O268" i="1"/>
  <c r="AF274" i="1"/>
  <c r="AG274" i="1"/>
  <c r="AA275" i="1"/>
  <c r="AC275" i="1"/>
  <c r="AE275" i="1" s="1"/>
  <c r="AA278" i="1"/>
  <c r="AC278" i="1"/>
  <c r="AE278" i="1" s="1"/>
  <c r="Q233" i="1"/>
  <c r="W233" i="1" s="1"/>
  <c r="Q230" i="1"/>
  <c r="W230" i="1" s="1"/>
  <c r="X241" i="1"/>
  <c r="T264" i="1"/>
  <c r="U264" i="1" s="1"/>
  <c r="T268" i="1"/>
  <c r="U268" i="1" s="1"/>
  <c r="T270" i="1"/>
  <c r="U270" i="1" s="1"/>
  <c r="Q269" i="1"/>
  <c r="W269" i="1" s="1"/>
  <c r="AC274" i="1"/>
  <c r="AE274" i="1" s="1"/>
  <c r="X275" i="1"/>
  <c r="Q276" i="1"/>
  <c r="W276" i="1" s="1"/>
  <c r="X276" i="1" s="1"/>
  <c r="O238" i="1"/>
  <c r="O244" i="1"/>
  <c r="O246" i="1"/>
  <c r="AA259" i="1"/>
  <c r="Q263" i="1"/>
  <c r="W263" i="1" s="1"/>
  <c r="O265" i="1"/>
  <c r="P267" i="1"/>
  <c r="V267" i="1" s="1"/>
  <c r="AC271" i="1"/>
  <c r="AE271" i="1" s="1"/>
  <c r="AA271" i="1"/>
  <c r="O274" i="1"/>
  <c r="T276" i="1"/>
  <c r="U276" i="1" s="1"/>
  <c r="O235" i="1"/>
  <c r="O241" i="1"/>
  <c r="P248" i="1"/>
  <c r="V248" i="1" s="1"/>
  <c r="X249" i="1"/>
  <c r="O250" i="1"/>
  <c r="T259" i="1"/>
  <c r="U259" i="1" s="1"/>
  <c r="Q262" i="1"/>
  <c r="W262" i="1" s="1"/>
  <c r="X262" i="1" s="1"/>
  <c r="T271" i="1"/>
  <c r="U271" i="1" s="1"/>
  <c r="X273" i="1"/>
  <c r="AB275" i="1"/>
  <c r="AD275" i="1" s="1"/>
  <c r="AB278" i="1"/>
  <c r="AD278" i="1" s="1"/>
  <c r="X278" i="1"/>
  <c r="X279" i="1"/>
  <c r="T244" i="1"/>
  <c r="U244" i="1" s="1"/>
  <c r="T274" i="1"/>
  <c r="U274" i="1" s="1"/>
  <c r="T278" i="1"/>
  <c r="U278" i="1" s="1"/>
  <c r="T277" i="1"/>
  <c r="U277" i="1" s="1"/>
  <c r="X263" i="1"/>
  <c r="AC280" i="1"/>
  <c r="AE280" i="1" s="1"/>
  <c r="AA280" i="1"/>
  <c r="X272" i="1"/>
  <c r="AB272" i="1"/>
  <c r="AD272" i="1" s="1"/>
  <c r="AB280" i="1"/>
  <c r="AD280" i="1" s="1"/>
  <c r="X280" i="1"/>
  <c r="O249" i="1"/>
  <c r="X256" i="1"/>
  <c r="O273" i="1"/>
  <c r="O280" i="1"/>
  <c r="O279" i="1"/>
  <c r="Y276" i="1" l="1"/>
  <c r="Z276" i="1"/>
  <c r="AF231" i="1"/>
  <c r="AG231" i="1"/>
  <c r="Z262" i="1"/>
  <c r="Y262" i="1"/>
  <c r="AB267" i="1"/>
  <c r="AD267" i="1" s="1"/>
  <c r="X267" i="1"/>
  <c r="AF235" i="1"/>
  <c r="AG235" i="1"/>
  <c r="AF234" i="1"/>
  <c r="AG234" i="1"/>
  <c r="AF251" i="1"/>
  <c r="AG251" i="1"/>
  <c r="AA230" i="1"/>
  <c r="AC230" i="1"/>
  <c r="AE230" i="1" s="1"/>
  <c r="X230" i="1"/>
  <c r="Y255" i="1"/>
  <c r="Z255" i="1"/>
  <c r="Y237" i="1"/>
  <c r="Z237" i="1"/>
  <c r="AA264" i="1"/>
  <c r="AC264" i="1"/>
  <c r="AE264" i="1" s="1"/>
  <c r="AG249" i="1"/>
  <c r="AF249" i="1"/>
  <c r="AF238" i="1"/>
  <c r="AG238" i="1"/>
  <c r="AG239" i="1"/>
  <c r="AF239" i="1"/>
  <c r="Y249" i="1"/>
  <c r="Z249" i="1"/>
  <c r="AA233" i="1"/>
  <c r="AC233" i="1"/>
  <c r="AE233" i="1" s="1"/>
  <c r="AC268" i="1"/>
  <c r="AE268" i="1" s="1"/>
  <c r="AA268" i="1"/>
  <c r="AG273" i="1"/>
  <c r="AF273" i="1"/>
  <c r="Z277" i="1"/>
  <c r="Y277" i="1"/>
  <c r="Z242" i="1"/>
  <c r="Y242" i="1"/>
  <c r="AG272" i="1"/>
  <c r="AF272" i="1"/>
  <c r="Z229" i="1"/>
  <c r="Y229" i="1"/>
  <c r="AC260" i="1"/>
  <c r="AE260" i="1" s="1"/>
  <c r="AA260" i="1"/>
  <c r="X248" i="1"/>
  <c r="AB248" i="1"/>
  <c r="AD248" i="1" s="1"/>
  <c r="AC261" i="1"/>
  <c r="AE261" i="1" s="1"/>
  <c r="AA261" i="1"/>
  <c r="AF277" i="1"/>
  <c r="AG277" i="1"/>
  <c r="X233" i="1"/>
  <c r="Z238" i="1"/>
  <c r="Y238" i="1"/>
  <c r="AB261" i="1"/>
  <c r="AD261" i="1" s="1"/>
  <c r="X261" i="1"/>
  <c r="AF258" i="1"/>
  <c r="AG258" i="1"/>
  <c r="Z270" i="1"/>
  <c r="Y270" i="1"/>
  <c r="AA267" i="1"/>
  <c r="AC267" i="1"/>
  <c r="AE267" i="1" s="1"/>
  <c r="Y244" i="1"/>
  <c r="Z244" i="1"/>
  <c r="X268" i="1"/>
  <c r="AB268" i="1"/>
  <c r="AD268" i="1" s="1"/>
  <c r="Z256" i="1"/>
  <c r="Y256" i="1"/>
  <c r="AG255" i="1"/>
  <c r="AF255" i="1"/>
  <c r="Y279" i="1"/>
  <c r="Z279" i="1"/>
  <c r="AG257" i="1"/>
  <c r="AF257" i="1"/>
  <c r="Z259" i="1"/>
  <c r="Y259" i="1"/>
  <c r="AB264" i="1"/>
  <c r="AD264" i="1" s="1"/>
  <c r="X264" i="1"/>
  <c r="AB243" i="1"/>
  <c r="AD243" i="1" s="1"/>
  <c r="X243" i="1"/>
  <c r="AG278" i="1"/>
  <c r="AF278" i="1"/>
  <c r="AA266" i="1"/>
  <c r="AC266" i="1"/>
  <c r="AE266" i="1" s="1"/>
  <c r="X266" i="1"/>
  <c r="AC276" i="1"/>
  <c r="AE276" i="1" s="1"/>
  <c r="AA276" i="1"/>
  <c r="Z280" i="1"/>
  <c r="Y280" i="1"/>
  <c r="Z278" i="1"/>
  <c r="Y278" i="1"/>
  <c r="Z275" i="1"/>
  <c r="Y275" i="1"/>
  <c r="AG275" i="1"/>
  <c r="AF275" i="1"/>
  <c r="AA240" i="1"/>
  <c r="AC240" i="1"/>
  <c r="AE240" i="1" s="1"/>
  <c r="Z227" i="1"/>
  <c r="Y227" i="1"/>
  <c r="AF244" i="1"/>
  <c r="AG244" i="1"/>
  <c r="AI274" i="1"/>
  <c r="AH274" i="1"/>
  <c r="AI250" i="1"/>
  <c r="AH250" i="1"/>
  <c r="X245" i="1"/>
  <c r="AB245" i="1"/>
  <c r="AD245" i="1" s="1"/>
  <c r="AF256" i="1"/>
  <c r="AG256" i="1"/>
  <c r="Z250" i="1"/>
  <c r="Y250" i="1"/>
  <c r="AG229" i="1"/>
  <c r="AF229" i="1"/>
  <c r="Z253" i="1"/>
  <c r="Y253" i="1"/>
  <c r="AB231" i="1"/>
  <c r="AD231" i="1" s="1"/>
  <c r="X231" i="1"/>
  <c r="AF271" i="1"/>
  <c r="AG271" i="1"/>
  <c r="AA269" i="1"/>
  <c r="AC269" i="1"/>
  <c r="AE269" i="1" s="1"/>
  <c r="X269" i="1"/>
  <c r="AG246" i="1"/>
  <c r="AF246" i="1"/>
  <c r="AF241" i="1"/>
  <c r="AG241" i="1"/>
  <c r="AA245" i="1"/>
  <c r="AC245" i="1"/>
  <c r="AE245" i="1" s="1"/>
  <c r="AG242" i="1"/>
  <c r="AF242" i="1"/>
  <c r="AF252" i="1"/>
  <c r="AG252" i="1"/>
  <c r="AF227" i="1"/>
  <c r="AG227" i="1"/>
  <c r="AA248" i="1"/>
  <c r="Z272" i="1"/>
  <c r="Y272" i="1"/>
  <c r="AG237" i="1"/>
  <c r="AF237" i="1"/>
  <c r="AG243" i="1"/>
  <c r="AF243" i="1"/>
  <c r="AG253" i="1"/>
  <c r="AF253" i="1"/>
  <c r="AG265" i="1"/>
  <c r="AF265" i="1"/>
  <c r="AG280" i="1"/>
  <c r="AF280" i="1"/>
  <c r="AF270" i="1"/>
  <c r="AG270" i="1"/>
  <c r="AG236" i="1"/>
  <c r="AF236" i="1"/>
  <c r="AG254" i="1"/>
  <c r="AF254" i="1"/>
  <c r="Z251" i="1"/>
  <c r="Y251" i="1"/>
  <c r="AF247" i="1"/>
  <c r="AG247" i="1"/>
  <c r="Z265" i="1"/>
  <c r="Y265" i="1"/>
  <c r="X260" i="1"/>
  <c r="AB260" i="1"/>
  <c r="AD260" i="1" s="1"/>
  <c r="Y273" i="1"/>
  <c r="Z273" i="1"/>
  <c r="AB228" i="1"/>
  <c r="AD228" i="1" s="1"/>
  <c r="X228" i="1"/>
  <c r="AA228" i="1"/>
  <c r="Z263" i="1"/>
  <c r="Y263" i="1"/>
  <c r="AA263" i="1"/>
  <c r="AC263" i="1"/>
  <c r="AE263" i="1" s="1"/>
  <c r="Z241" i="1"/>
  <c r="Y241" i="1"/>
  <c r="AF232" i="1"/>
  <c r="AG232" i="1"/>
  <c r="AG279" i="1"/>
  <c r="AF279" i="1"/>
  <c r="Y247" i="1"/>
  <c r="Z247" i="1"/>
  <c r="Z239" i="1"/>
  <c r="Y239" i="1"/>
  <c r="Z274" i="1"/>
  <c r="Y274" i="1"/>
  <c r="Y235" i="1"/>
  <c r="Z235" i="1"/>
  <c r="AF259" i="1"/>
  <c r="AG259" i="1"/>
  <c r="AC262" i="1"/>
  <c r="AE262" i="1" s="1"/>
  <c r="AA262" i="1"/>
  <c r="AB240" i="1"/>
  <c r="AD240" i="1" s="1"/>
  <c r="X240" i="1"/>
  <c r="AI280" i="1" l="1"/>
  <c r="AH280" i="1"/>
  <c r="AI265" i="1"/>
  <c r="AH265" i="1"/>
  <c r="AH252" i="1"/>
  <c r="AI252" i="1"/>
  <c r="AG240" i="1"/>
  <c r="AF240" i="1"/>
  <c r="AI251" i="1"/>
  <c r="AH251" i="1"/>
  <c r="AI271" i="1"/>
  <c r="AH271" i="1"/>
  <c r="AG266" i="1"/>
  <c r="AF266" i="1"/>
  <c r="Y240" i="1"/>
  <c r="Z240" i="1"/>
  <c r="AF228" i="1"/>
  <c r="AG228" i="1"/>
  <c r="AI253" i="1"/>
  <c r="AH253" i="1"/>
  <c r="Y245" i="1"/>
  <c r="Z245" i="1"/>
  <c r="AI275" i="1"/>
  <c r="AH275" i="1"/>
  <c r="AH258" i="1"/>
  <c r="AI258" i="1"/>
  <c r="Z248" i="1"/>
  <c r="Y248" i="1"/>
  <c r="AH273" i="1"/>
  <c r="AI273" i="1"/>
  <c r="AH249" i="1"/>
  <c r="AI249" i="1"/>
  <c r="AH234" i="1"/>
  <c r="AI234" i="1"/>
  <c r="Y228" i="1"/>
  <c r="Z228" i="1"/>
  <c r="AH242" i="1"/>
  <c r="AI242" i="1"/>
  <c r="AH278" i="1"/>
  <c r="AI278" i="1"/>
  <c r="AI255" i="1"/>
  <c r="AH255" i="1"/>
  <c r="AG260" i="1"/>
  <c r="AF260" i="1"/>
  <c r="AF268" i="1"/>
  <c r="AG268" i="1"/>
  <c r="Y231" i="1"/>
  <c r="Z231" i="1"/>
  <c r="AF262" i="1"/>
  <c r="AG262" i="1"/>
  <c r="AH254" i="1"/>
  <c r="AI254" i="1"/>
  <c r="Z243" i="1"/>
  <c r="Y243" i="1"/>
  <c r="AF264" i="1"/>
  <c r="AG264" i="1"/>
  <c r="AI235" i="1"/>
  <c r="AH235" i="1"/>
  <c r="AH279" i="1"/>
  <c r="AI279" i="1"/>
  <c r="AI243" i="1"/>
  <c r="AH243" i="1"/>
  <c r="Y261" i="1"/>
  <c r="Z261" i="1"/>
  <c r="AG245" i="1"/>
  <c r="AF245" i="1"/>
  <c r="AI259" i="1"/>
  <c r="AH259" i="1"/>
  <c r="AI232" i="1"/>
  <c r="AH232" i="1"/>
  <c r="AI236" i="1"/>
  <c r="AH236" i="1"/>
  <c r="AH237" i="1"/>
  <c r="AI237" i="1"/>
  <c r="AI241" i="1"/>
  <c r="AH241" i="1"/>
  <c r="Y264" i="1"/>
  <c r="Z264" i="1"/>
  <c r="AG233" i="1"/>
  <c r="AF233" i="1"/>
  <c r="Y267" i="1"/>
  <c r="Z267" i="1"/>
  <c r="AH270" i="1"/>
  <c r="AI270" i="1"/>
  <c r="AI244" i="1"/>
  <c r="AH244" i="1"/>
  <c r="Z268" i="1"/>
  <c r="Y268" i="1"/>
  <c r="Z260" i="1"/>
  <c r="Y260" i="1"/>
  <c r="AI229" i="1"/>
  <c r="AH229" i="1"/>
  <c r="Z233" i="1"/>
  <c r="Y233" i="1"/>
  <c r="AI272" i="1"/>
  <c r="AH272" i="1"/>
  <c r="AG248" i="1"/>
  <c r="AF248" i="1"/>
  <c r="AH246" i="1"/>
  <c r="AI246" i="1"/>
  <c r="AF276" i="1"/>
  <c r="AG276" i="1"/>
  <c r="AI277" i="1"/>
  <c r="AH277" i="1"/>
  <c r="Z230" i="1"/>
  <c r="Y230" i="1"/>
  <c r="Y269" i="1"/>
  <c r="Z269" i="1"/>
  <c r="AI231" i="1"/>
  <c r="AH231" i="1"/>
  <c r="AG263" i="1"/>
  <c r="AF263" i="1"/>
  <c r="Z266" i="1"/>
  <c r="Y266" i="1"/>
  <c r="AI257" i="1"/>
  <c r="AH257" i="1"/>
  <c r="AG267" i="1"/>
  <c r="AF267" i="1"/>
  <c r="AG261" i="1"/>
  <c r="AF261" i="1"/>
  <c r="AI238" i="1"/>
  <c r="AH238" i="1"/>
  <c r="AG230" i="1"/>
  <c r="AF230" i="1"/>
  <c r="AH227" i="1"/>
  <c r="AI227" i="1"/>
  <c r="AI239" i="1"/>
  <c r="AH239" i="1"/>
  <c r="AI247" i="1"/>
  <c r="AH247" i="1"/>
  <c r="AH256" i="1"/>
  <c r="AI256" i="1"/>
  <c r="AG269" i="1"/>
  <c r="AF269" i="1"/>
  <c r="AI228" i="1" l="1"/>
  <c r="AH228" i="1"/>
  <c r="AH230" i="1"/>
  <c r="AI230" i="1"/>
  <c r="AI263" i="1"/>
  <c r="AH263" i="1"/>
  <c r="AI262" i="1"/>
  <c r="AH262" i="1"/>
  <c r="AI269" i="1"/>
  <c r="AH269" i="1"/>
  <c r="AH248" i="1"/>
  <c r="AI248" i="1"/>
  <c r="AH266" i="1"/>
  <c r="AI266" i="1"/>
  <c r="AH276" i="1"/>
  <c r="AI276" i="1"/>
  <c r="AI245" i="1"/>
  <c r="AH245" i="1"/>
  <c r="AH261" i="1"/>
  <c r="AI261" i="1"/>
  <c r="AH268" i="1"/>
  <c r="AI268" i="1"/>
  <c r="AI267" i="1"/>
  <c r="AH267" i="1"/>
  <c r="AH264" i="1"/>
  <c r="AI264" i="1"/>
  <c r="AH233" i="1"/>
  <c r="AI233" i="1"/>
  <c r="AI260" i="1"/>
  <c r="AH260" i="1"/>
  <c r="AH240" i="1"/>
  <c r="AI240" i="1"/>
  <c r="AB2" i="1"/>
  <c r="AH2" i="1"/>
  <c r="S226" i="1"/>
  <c r="N226" i="1"/>
  <c r="P226" i="1" s="1"/>
  <c r="V226" i="1" s="1"/>
  <c r="AB226" i="1" s="1"/>
  <c r="AD226" i="1" s="1"/>
  <c r="M226" i="1"/>
  <c r="G226" i="1"/>
  <c r="S225" i="1"/>
  <c r="N225" i="1"/>
  <c r="P225" i="1" s="1"/>
  <c r="V225" i="1" s="1"/>
  <c r="M225" i="1"/>
  <c r="G225" i="1"/>
  <c r="S224" i="1"/>
  <c r="N224" i="1"/>
  <c r="O224" i="1" s="1"/>
  <c r="M224" i="1"/>
  <c r="G224" i="1"/>
  <c r="S223" i="1"/>
  <c r="N223" i="1"/>
  <c r="P223" i="1" s="1"/>
  <c r="V223" i="1" s="1"/>
  <c r="M223" i="1"/>
  <c r="G223" i="1"/>
  <c r="S222" i="1"/>
  <c r="N222" i="1"/>
  <c r="M222" i="1"/>
  <c r="G222" i="1"/>
  <c r="S221" i="1"/>
  <c r="N221" i="1"/>
  <c r="O221" i="1" s="1"/>
  <c r="M221" i="1"/>
  <c r="G221" i="1"/>
  <c r="S220" i="1"/>
  <c r="N220" i="1"/>
  <c r="M220" i="1"/>
  <c r="G220" i="1"/>
  <c r="S219" i="1"/>
  <c r="N219" i="1"/>
  <c r="P219" i="1" s="1"/>
  <c r="V219" i="1" s="1"/>
  <c r="M219" i="1"/>
  <c r="G219" i="1"/>
  <c r="S218" i="1"/>
  <c r="N218" i="1"/>
  <c r="P218" i="1" s="1"/>
  <c r="V218" i="1" s="1"/>
  <c r="M218" i="1"/>
  <c r="G218" i="1"/>
  <c r="S217" i="1"/>
  <c r="N217" i="1"/>
  <c r="O217" i="1" s="1"/>
  <c r="M217" i="1"/>
  <c r="G217" i="1"/>
  <c r="S216" i="1"/>
  <c r="N216" i="1"/>
  <c r="O216" i="1" s="1"/>
  <c r="M216" i="1"/>
  <c r="G216" i="1"/>
  <c r="S215" i="1"/>
  <c r="N215" i="1"/>
  <c r="O215" i="1" s="1"/>
  <c r="M215" i="1"/>
  <c r="G215" i="1"/>
  <c r="S214" i="1"/>
  <c r="N214" i="1"/>
  <c r="M214" i="1"/>
  <c r="G214" i="1"/>
  <c r="S213" i="1"/>
  <c r="N213" i="1"/>
  <c r="P213" i="1" s="1"/>
  <c r="V213" i="1" s="1"/>
  <c r="AB213" i="1" s="1"/>
  <c r="AD213" i="1" s="1"/>
  <c r="M213" i="1"/>
  <c r="G213" i="1"/>
  <c r="S212" i="1"/>
  <c r="N212" i="1"/>
  <c r="O212" i="1" s="1"/>
  <c r="M212" i="1"/>
  <c r="G212" i="1"/>
  <c r="S211" i="1"/>
  <c r="N211" i="1"/>
  <c r="P211" i="1" s="1"/>
  <c r="V211" i="1" s="1"/>
  <c r="M211" i="1"/>
  <c r="G211" i="1"/>
  <c r="S210" i="1"/>
  <c r="N210" i="1"/>
  <c r="M210" i="1"/>
  <c r="G210" i="1"/>
  <c r="S209" i="1"/>
  <c r="N209" i="1"/>
  <c r="O209" i="1" s="1"/>
  <c r="M209" i="1"/>
  <c r="G209" i="1"/>
  <c r="S208" i="1"/>
  <c r="N208" i="1"/>
  <c r="P208" i="1" s="1"/>
  <c r="V208" i="1" s="1"/>
  <c r="M208" i="1"/>
  <c r="G208" i="1"/>
  <c r="S207" i="1"/>
  <c r="N207" i="1"/>
  <c r="O207" i="1" s="1"/>
  <c r="M207" i="1"/>
  <c r="G207" i="1"/>
  <c r="S206" i="1"/>
  <c r="N206" i="1"/>
  <c r="P206" i="1" s="1"/>
  <c r="V206" i="1" s="1"/>
  <c r="M206" i="1"/>
  <c r="G206" i="1"/>
  <c r="S205" i="1"/>
  <c r="N205" i="1"/>
  <c r="O205" i="1" s="1"/>
  <c r="M205" i="1"/>
  <c r="G205" i="1"/>
  <c r="S204" i="1"/>
  <c r="N204" i="1"/>
  <c r="P204" i="1" s="1"/>
  <c r="V204" i="1" s="1"/>
  <c r="M204" i="1"/>
  <c r="G204" i="1"/>
  <c r="S203" i="1"/>
  <c r="N203" i="1"/>
  <c r="O203" i="1" s="1"/>
  <c r="M203" i="1"/>
  <c r="G203" i="1"/>
  <c r="S202" i="1"/>
  <c r="N202" i="1"/>
  <c r="M202" i="1"/>
  <c r="G202" i="1"/>
  <c r="S201" i="1"/>
  <c r="N201" i="1"/>
  <c r="P201" i="1" s="1"/>
  <c r="V201" i="1" s="1"/>
  <c r="AB201" i="1" s="1"/>
  <c r="AD201" i="1" s="1"/>
  <c r="M201" i="1"/>
  <c r="G201" i="1"/>
  <c r="S200" i="1"/>
  <c r="N200" i="1"/>
  <c r="O200" i="1" s="1"/>
  <c r="M200" i="1"/>
  <c r="G200" i="1"/>
  <c r="S199" i="1"/>
  <c r="N199" i="1"/>
  <c r="P199" i="1" s="1"/>
  <c r="V199" i="1" s="1"/>
  <c r="AB199" i="1" s="1"/>
  <c r="AD199" i="1" s="1"/>
  <c r="M199" i="1"/>
  <c r="G199" i="1"/>
  <c r="S198" i="1"/>
  <c r="N198" i="1"/>
  <c r="P198" i="1" s="1"/>
  <c r="V198" i="1" s="1"/>
  <c r="M198" i="1"/>
  <c r="G198" i="1"/>
  <c r="S197" i="1"/>
  <c r="N197" i="1"/>
  <c r="O197" i="1" s="1"/>
  <c r="M197" i="1"/>
  <c r="G197" i="1"/>
  <c r="S196" i="1"/>
  <c r="N196" i="1"/>
  <c r="P196" i="1" s="1"/>
  <c r="V196" i="1" s="1"/>
  <c r="M196" i="1"/>
  <c r="G196" i="1"/>
  <c r="S195" i="1"/>
  <c r="N195" i="1"/>
  <c r="M195" i="1"/>
  <c r="G195" i="1"/>
  <c r="S194" i="1"/>
  <c r="N194" i="1"/>
  <c r="P194" i="1" s="1"/>
  <c r="V194" i="1" s="1"/>
  <c r="AB194" i="1" s="1"/>
  <c r="AD194" i="1" s="1"/>
  <c r="M194" i="1"/>
  <c r="G194" i="1"/>
  <c r="S193" i="1"/>
  <c r="N193" i="1"/>
  <c r="P193" i="1" s="1"/>
  <c r="V193" i="1" s="1"/>
  <c r="M193" i="1"/>
  <c r="G193" i="1"/>
  <c r="S192" i="1"/>
  <c r="N192" i="1"/>
  <c r="P192" i="1" s="1"/>
  <c r="V192" i="1" s="1"/>
  <c r="M192" i="1"/>
  <c r="G192" i="1"/>
  <c r="S191" i="1"/>
  <c r="N191" i="1"/>
  <c r="M191" i="1"/>
  <c r="G191" i="1"/>
  <c r="S190" i="1"/>
  <c r="N190" i="1"/>
  <c r="O190" i="1" s="1"/>
  <c r="M190" i="1"/>
  <c r="G190" i="1"/>
  <c r="S189" i="1"/>
  <c r="N189" i="1"/>
  <c r="P189" i="1" s="1"/>
  <c r="V189" i="1" s="1"/>
  <c r="M189" i="1"/>
  <c r="G189" i="1"/>
  <c r="S188" i="1"/>
  <c r="N188" i="1"/>
  <c r="M188" i="1"/>
  <c r="G188" i="1"/>
  <c r="S187" i="1"/>
  <c r="N187" i="1"/>
  <c r="O187" i="1" s="1"/>
  <c r="M187" i="1"/>
  <c r="G187" i="1"/>
  <c r="S186" i="1"/>
  <c r="N186" i="1"/>
  <c r="P186" i="1" s="1"/>
  <c r="V186" i="1" s="1"/>
  <c r="AB186" i="1" s="1"/>
  <c r="AD186" i="1" s="1"/>
  <c r="M186" i="1"/>
  <c r="G186" i="1"/>
  <c r="S185" i="1"/>
  <c r="N185" i="1"/>
  <c r="M185" i="1"/>
  <c r="G185" i="1"/>
  <c r="S184" i="1"/>
  <c r="N184" i="1"/>
  <c r="O184" i="1" s="1"/>
  <c r="M184" i="1"/>
  <c r="G184" i="1"/>
  <c r="S183" i="1"/>
  <c r="N183" i="1"/>
  <c r="P183" i="1" s="1"/>
  <c r="V183" i="1" s="1"/>
  <c r="M183" i="1"/>
  <c r="G183" i="1"/>
  <c r="S182" i="1"/>
  <c r="N182" i="1"/>
  <c r="P182" i="1" s="1"/>
  <c r="V182" i="1" s="1"/>
  <c r="M182" i="1"/>
  <c r="G182" i="1"/>
  <c r="S181" i="1"/>
  <c r="N181" i="1"/>
  <c r="O181" i="1" s="1"/>
  <c r="M181" i="1"/>
  <c r="G181" i="1"/>
  <c r="S180" i="1"/>
  <c r="N180" i="1"/>
  <c r="P180" i="1" s="1"/>
  <c r="V180" i="1" s="1"/>
  <c r="M180" i="1"/>
  <c r="G180" i="1"/>
  <c r="S179" i="1"/>
  <c r="N179" i="1"/>
  <c r="M179" i="1"/>
  <c r="G179" i="1"/>
  <c r="S178" i="1"/>
  <c r="N178" i="1"/>
  <c r="O178" i="1" s="1"/>
  <c r="M178" i="1"/>
  <c r="G178" i="1"/>
  <c r="S177" i="1"/>
  <c r="N177" i="1"/>
  <c r="P177" i="1" s="1"/>
  <c r="V177" i="1" s="1"/>
  <c r="AB177" i="1" s="1"/>
  <c r="AD177" i="1" s="1"/>
  <c r="M177" i="1"/>
  <c r="G177" i="1"/>
  <c r="S176" i="1"/>
  <c r="N176" i="1"/>
  <c r="M176" i="1"/>
  <c r="G176" i="1"/>
  <c r="S175" i="1"/>
  <c r="N175" i="1"/>
  <c r="O175" i="1" s="1"/>
  <c r="M175" i="1"/>
  <c r="G175" i="1"/>
  <c r="S174" i="1"/>
  <c r="N174" i="1"/>
  <c r="P174" i="1" s="1"/>
  <c r="V174" i="1" s="1"/>
  <c r="M174" i="1"/>
  <c r="G174" i="1"/>
  <c r="S173" i="1"/>
  <c r="N173" i="1"/>
  <c r="M173" i="1"/>
  <c r="G173" i="1"/>
  <c r="S172" i="1"/>
  <c r="N172" i="1"/>
  <c r="O172" i="1" s="1"/>
  <c r="M172" i="1"/>
  <c r="G172" i="1"/>
  <c r="S171" i="1"/>
  <c r="N171" i="1"/>
  <c r="O171" i="1" s="1"/>
  <c r="M171" i="1"/>
  <c r="G171" i="1"/>
  <c r="S170" i="1"/>
  <c r="N170" i="1"/>
  <c r="P170" i="1" s="1"/>
  <c r="V170" i="1" s="1"/>
  <c r="M170" i="1"/>
  <c r="G170" i="1"/>
  <c r="S169" i="1"/>
  <c r="N169" i="1"/>
  <c r="M169" i="1"/>
  <c r="G169" i="1"/>
  <c r="S168" i="1"/>
  <c r="N168" i="1"/>
  <c r="M168" i="1"/>
  <c r="G168" i="1"/>
  <c r="S167" i="1"/>
  <c r="N167" i="1"/>
  <c r="M167" i="1"/>
  <c r="G167" i="1"/>
  <c r="S166" i="1"/>
  <c r="N166" i="1"/>
  <c r="O166" i="1" s="1"/>
  <c r="M166" i="1"/>
  <c r="G166" i="1"/>
  <c r="S165" i="1"/>
  <c r="N165" i="1"/>
  <c r="P165" i="1" s="1"/>
  <c r="V165" i="1" s="1"/>
  <c r="M165" i="1"/>
  <c r="G165" i="1"/>
  <c r="S164" i="1"/>
  <c r="N164" i="1"/>
  <c r="M164" i="1"/>
  <c r="G164" i="1"/>
  <c r="S163" i="1"/>
  <c r="N163" i="1"/>
  <c r="O163" i="1" s="1"/>
  <c r="M163" i="1"/>
  <c r="G163" i="1"/>
  <c r="S162" i="1"/>
  <c r="N162" i="1"/>
  <c r="P162" i="1" s="1"/>
  <c r="V162" i="1" s="1"/>
  <c r="AB162" i="1" s="1"/>
  <c r="AD162" i="1" s="1"/>
  <c r="M162" i="1"/>
  <c r="G162" i="1"/>
  <c r="S161" i="1"/>
  <c r="N161" i="1"/>
  <c r="M161" i="1"/>
  <c r="G161" i="1"/>
  <c r="S160" i="1"/>
  <c r="N160" i="1"/>
  <c r="O160" i="1" s="1"/>
  <c r="M160" i="1"/>
  <c r="G160" i="1"/>
  <c r="S159" i="1"/>
  <c r="N159" i="1"/>
  <c r="O159" i="1" s="1"/>
  <c r="M159" i="1"/>
  <c r="G159" i="1"/>
  <c r="S158" i="1"/>
  <c r="N158" i="1"/>
  <c r="P158" i="1" s="1"/>
  <c r="V158" i="1" s="1"/>
  <c r="AB158" i="1" s="1"/>
  <c r="AD158" i="1" s="1"/>
  <c r="M158" i="1"/>
  <c r="G158" i="1"/>
  <c r="S157" i="1"/>
  <c r="N157" i="1"/>
  <c r="P157" i="1" s="1"/>
  <c r="V157" i="1" s="1"/>
  <c r="M157" i="1"/>
  <c r="G157" i="1"/>
  <c r="S156" i="1"/>
  <c r="N156" i="1"/>
  <c r="O156" i="1" s="1"/>
  <c r="M156" i="1"/>
  <c r="G156" i="1"/>
  <c r="S155" i="1"/>
  <c r="N155" i="1"/>
  <c r="O155" i="1" s="1"/>
  <c r="M155" i="1"/>
  <c r="G155" i="1"/>
  <c r="S154" i="1"/>
  <c r="N154" i="1"/>
  <c r="O154" i="1" s="1"/>
  <c r="M154" i="1"/>
  <c r="G154" i="1"/>
  <c r="S153" i="1"/>
  <c r="N153" i="1"/>
  <c r="P153" i="1" s="1"/>
  <c r="V153" i="1" s="1"/>
  <c r="AB153" i="1" s="1"/>
  <c r="AD153" i="1" s="1"/>
  <c r="M153" i="1"/>
  <c r="G153" i="1"/>
  <c r="S152" i="1"/>
  <c r="N152" i="1"/>
  <c r="P152" i="1" s="1"/>
  <c r="V152" i="1" s="1"/>
  <c r="M152" i="1"/>
  <c r="G152" i="1"/>
  <c r="S151" i="1"/>
  <c r="M151" i="1"/>
  <c r="G151" i="1"/>
  <c r="D151" i="1"/>
  <c r="N151" i="1" s="1"/>
  <c r="S150" i="1"/>
  <c r="M150" i="1"/>
  <c r="G150" i="1"/>
  <c r="D150" i="1"/>
  <c r="N150" i="1" s="1"/>
  <c r="S149" i="1"/>
  <c r="M149" i="1"/>
  <c r="G149" i="1"/>
  <c r="D149" i="1"/>
  <c r="N149" i="1" s="1"/>
  <c r="S148" i="1"/>
  <c r="M148" i="1"/>
  <c r="G148" i="1"/>
  <c r="D148" i="1"/>
  <c r="N148" i="1" s="1"/>
  <c r="S147" i="1"/>
  <c r="M147" i="1"/>
  <c r="G147" i="1"/>
  <c r="D147" i="1"/>
  <c r="N147" i="1" s="1"/>
  <c r="S146" i="1"/>
  <c r="M146" i="1"/>
  <c r="G146" i="1"/>
  <c r="D146" i="1"/>
  <c r="N146" i="1" s="1"/>
  <c r="P146" i="1" s="1"/>
  <c r="V146" i="1" s="1"/>
  <c r="S145" i="1"/>
  <c r="M145" i="1"/>
  <c r="G145" i="1"/>
  <c r="D145" i="1"/>
  <c r="N145" i="1" s="1"/>
  <c r="P145" i="1" s="1"/>
  <c r="V145" i="1" s="1"/>
  <c r="AB145" i="1" s="1"/>
  <c r="AD145" i="1" s="1"/>
  <c r="S144" i="1"/>
  <c r="M144" i="1"/>
  <c r="G144" i="1"/>
  <c r="D144" i="1"/>
  <c r="N144" i="1" s="1"/>
  <c r="S143" i="1"/>
  <c r="M143" i="1"/>
  <c r="G143" i="1"/>
  <c r="D143" i="1"/>
  <c r="N143" i="1" s="1"/>
  <c r="S142" i="1"/>
  <c r="M142" i="1"/>
  <c r="G142" i="1"/>
  <c r="D142" i="1"/>
  <c r="N142" i="1" s="1"/>
  <c r="S141" i="1"/>
  <c r="M141" i="1"/>
  <c r="G141" i="1"/>
  <c r="D141" i="1"/>
  <c r="N141" i="1" s="1"/>
  <c r="S140" i="1"/>
  <c r="M140" i="1"/>
  <c r="G140" i="1"/>
  <c r="D140" i="1"/>
  <c r="N140" i="1" s="1"/>
  <c r="S139" i="1"/>
  <c r="M139" i="1"/>
  <c r="G139" i="1"/>
  <c r="D139" i="1"/>
  <c r="N139" i="1" s="1"/>
  <c r="P139" i="1" s="1"/>
  <c r="V139" i="1" s="1"/>
  <c r="S138" i="1"/>
  <c r="M138" i="1"/>
  <c r="G138" i="1"/>
  <c r="D138" i="1"/>
  <c r="N138" i="1" s="1"/>
  <c r="S137" i="1"/>
  <c r="M137" i="1"/>
  <c r="G137" i="1"/>
  <c r="D137" i="1"/>
  <c r="N137" i="1" s="1"/>
  <c r="P137" i="1" s="1"/>
  <c r="V137" i="1" s="1"/>
  <c r="AB137" i="1" s="1"/>
  <c r="AD137" i="1" s="1"/>
  <c r="S136" i="1"/>
  <c r="M136" i="1"/>
  <c r="G136" i="1"/>
  <c r="D136" i="1"/>
  <c r="N136" i="1" s="1"/>
  <c r="P136" i="1" s="1"/>
  <c r="V136" i="1" s="1"/>
  <c r="S135" i="1"/>
  <c r="M135" i="1"/>
  <c r="G135" i="1"/>
  <c r="D135" i="1"/>
  <c r="N135" i="1" s="1"/>
  <c r="S134" i="1"/>
  <c r="M134" i="1"/>
  <c r="G134" i="1"/>
  <c r="D134" i="1"/>
  <c r="N134" i="1" s="1"/>
  <c r="P134" i="1" s="1"/>
  <c r="V134" i="1" s="1"/>
  <c r="AB134" i="1" s="1"/>
  <c r="AD134" i="1" s="1"/>
  <c r="S133" i="1"/>
  <c r="M133" i="1"/>
  <c r="G133" i="1"/>
  <c r="D133" i="1"/>
  <c r="N133" i="1" s="1"/>
  <c r="S132" i="1"/>
  <c r="M132" i="1"/>
  <c r="G132" i="1"/>
  <c r="D132" i="1"/>
  <c r="N132" i="1" s="1"/>
  <c r="S131" i="1"/>
  <c r="M131" i="1"/>
  <c r="G131" i="1"/>
  <c r="D131" i="1"/>
  <c r="N131" i="1" s="1"/>
  <c r="S130" i="1"/>
  <c r="M130" i="1"/>
  <c r="G130" i="1"/>
  <c r="D130" i="1"/>
  <c r="N130" i="1" s="1"/>
  <c r="S129" i="1"/>
  <c r="M129" i="1"/>
  <c r="G129" i="1"/>
  <c r="D129" i="1"/>
  <c r="N129" i="1" s="1"/>
  <c r="S128" i="1"/>
  <c r="M128" i="1"/>
  <c r="G128" i="1"/>
  <c r="D128" i="1"/>
  <c r="N128" i="1" s="1"/>
  <c r="S127" i="1"/>
  <c r="M127" i="1"/>
  <c r="G127" i="1"/>
  <c r="D127" i="1"/>
  <c r="N127" i="1" s="1"/>
  <c r="S126" i="1"/>
  <c r="M126" i="1"/>
  <c r="G126" i="1"/>
  <c r="D126" i="1"/>
  <c r="N126" i="1" s="1"/>
  <c r="O126" i="1" s="1"/>
  <c r="S125" i="1"/>
  <c r="M125" i="1"/>
  <c r="G125" i="1"/>
  <c r="D125" i="1"/>
  <c r="N125" i="1" s="1"/>
  <c r="P125" i="1" s="1"/>
  <c r="V125" i="1" s="1"/>
  <c r="S124" i="1"/>
  <c r="M124" i="1"/>
  <c r="G124" i="1"/>
  <c r="D124" i="1"/>
  <c r="N124" i="1" s="1"/>
  <c r="P124" i="1" s="1"/>
  <c r="V124" i="1" s="1"/>
  <c r="S123" i="1"/>
  <c r="M123" i="1"/>
  <c r="G123" i="1"/>
  <c r="D123" i="1"/>
  <c r="N123" i="1" s="1"/>
  <c r="P123" i="1" s="1"/>
  <c r="V123" i="1" s="1"/>
  <c r="AB123" i="1" s="1"/>
  <c r="AD123" i="1" s="1"/>
  <c r="S122" i="1"/>
  <c r="M122" i="1"/>
  <c r="G122" i="1"/>
  <c r="D122" i="1"/>
  <c r="N122" i="1" s="1"/>
  <c r="S121" i="1"/>
  <c r="M121" i="1"/>
  <c r="G121" i="1"/>
  <c r="D121" i="1"/>
  <c r="N121" i="1" s="1"/>
  <c r="S120" i="1"/>
  <c r="M120" i="1"/>
  <c r="G120" i="1"/>
  <c r="D120" i="1"/>
  <c r="N120" i="1" s="1"/>
  <c r="S119" i="1"/>
  <c r="M119" i="1"/>
  <c r="G119" i="1"/>
  <c r="D119" i="1"/>
  <c r="N119" i="1" s="1"/>
  <c r="S118" i="1"/>
  <c r="M118" i="1"/>
  <c r="G118" i="1"/>
  <c r="D118" i="1"/>
  <c r="N118" i="1" s="1"/>
  <c r="S117" i="1"/>
  <c r="M117" i="1"/>
  <c r="G117" i="1"/>
  <c r="D117" i="1"/>
  <c r="N117" i="1" s="1"/>
  <c r="S116" i="1"/>
  <c r="M116" i="1"/>
  <c r="G116" i="1"/>
  <c r="D116" i="1"/>
  <c r="N116" i="1" s="1"/>
  <c r="S115" i="1"/>
  <c r="M115" i="1"/>
  <c r="G115" i="1"/>
  <c r="D115" i="1"/>
  <c r="N115" i="1" s="1"/>
  <c r="S114" i="1"/>
  <c r="M114" i="1"/>
  <c r="G114" i="1"/>
  <c r="D114" i="1"/>
  <c r="N114" i="1" s="1"/>
  <c r="O114" i="1" s="1"/>
  <c r="S113" i="1"/>
  <c r="M113" i="1"/>
  <c r="G113" i="1"/>
  <c r="D113" i="1"/>
  <c r="N113" i="1" s="1"/>
  <c r="S112" i="1"/>
  <c r="M112" i="1"/>
  <c r="G112" i="1"/>
  <c r="D112" i="1"/>
  <c r="N112" i="1" s="1"/>
  <c r="S111" i="1"/>
  <c r="M111" i="1"/>
  <c r="G111" i="1"/>
  <c r="D111" i="1"/>
  <c r="N111" i="1" s="1"/>
  <c r="S110" i="1"/>
  <c r="M110" i="1"/>
  <c r="G110" i="1"/>
  <c r="D110" i="1"/>
  <c r="N110" i="1" s="1"/>
  <c r="S109" i="1"/>
  <c r="M109" i="1"/>
  <c r="G109" i="1"/>
  <c r="D109" i="1"/>
  <c r="N109" i="1" s="1"/>
  <c r="S108" i="1"/>
  <c r="M108" i="1"/>
  <c r="G108" i="1"/>
  <c r="D108" i="1"/>
  <c r="N108" i="1" s="1"/>
  <c r="S107" i="1"/>
  <c r="M107" i="1"/>
  <c r="G107" i="1"/>
  <c r="D107" i="1"/>
  <c r="N107" i="1" s="1"/>
  <c r="P107" i="1" s="1"/>
  <c r="V107" i="1" s="1"/>
  <c r="S106" i="1"/>
  <c r="M106" i="1"/>
  <c r="G106" i="1"/>
  <c r="D106" i="1"/>
  <c r="N106" i="1" s="1"/>
  <c r="P106" i="1" s="1"/>
  <c r="V106" i="1" s="1"/>
  <c r="AB106" i="1" s="1"/>
  <c r="AD106" i="1" s="1"/>
  <c r="S105" i="1"/>
  <c r="M105" i="1"/>
  <c r="G105" i="1"/>
  <c r="D105" i="1"/>
  <c r="N105" i="1" s="1"/>
  <c r="P105" i="1" s="1"/>
  <c r="V105" i="1" s="1"/>
  <c r="AB105" i="1" s="1"/>
  <c r="AD105" i="1" s="1"/>
  <c r="S104" i="1"/>
  <c r="M104" i="1"/>
  <c r="G104" i="1"/>
  <c r="D104" i="1"/>
  <c r="N104" i="1" s="1"/>
  <c r="P104" i="1" s="1"/>
  <c r="V104" i="1" s="1"/>
  <c r="AB104" i="1" s="1"/>
  <c r="AD104" i="1" s="1"/>
  <c r="S103" i="1"/>
  <c r="M103" i="1"/>
  <c r="G103" i="1"/>
  <c r="D103" i="1"/>
  <c r="N103" i="1" s="1"/>
  <c r="P103" i="1" s="1"/>
  <c r="V103" i="1" s="1"/>
  <c r="S102" i="1"/>
  <c r="M102" i="1"/>
  <c r="G102" i="1"/>
  <c r="D102" i="1"/>
  <c r="N102" i="1" s="1"/>
  <c r="P102" i="1" s="1"/>
  <c r="V102" i="1" s="1"/>
  <c r="S101" i="1"/>
  <c r="M101" i="1"/>
  <c r="G101" i="1"/>
  <c r="D101" i="1"/>
  <c r="N101" i="1" s="1"/>
  <c r="S100" i="1"/>
  <c r="M100" i="1"/>
  <c r="G100" i="1"/>
  <c r="D100" i="1"/>
  <c r="N100" i="1" s="1"/>
  <c r="S99" i="1"/>
  <c r="M99" i="1"/>
  <c r="G99" i="1"/>
  <c r="D99" i="1"/>
  <c r="N99" i="1" s="1"/>
  <c r="S98" i="1"/>
  <c r="M98" i="1"/>
  <c r="G98" i="1"/>
  <c r="D98" i="1"/>
  <c r="N98" i="1" s="1"/>
  <c r="S97" i="1"/>
  <c r="M97" i="1"/>
  <c r="G97" i="1"/>
  <c r="D97" i="1"/>
  <c r="N97" i="1" s="1"/>
  <c r="S96" i="1"/>
  <c r="M96" i="1"/>
  <c r="G96" i="1"/>
  <c r="D96" i="1"/>
  <c r="N96" i="1" s="1"/>
  <c r="S95" i="1"/>
  <c r="M95" i="1"/>
  <c r="G95" i="1"/>
  <c r="D95" i="1"/>
  <c r="N95" i="1" s="1"/>
  <c r="S94" i="1"/>
  <c r="M94" i="1"/>
  <c r="G94" i="1"/>
  <c r="D94" i="1"/>
  <c r="N94" i="1" s="1"/>
  <c r="S93" i="1"/>
  <c r="M93" i="1"/>
  <c r="G93" i="1"/>
  <c r="D93" i="1"/>
  <c r="N93" i="1" s="1"/>
  <c r="S92" i="1"/>
  <c r="M92" i="1"/>
  <c r="G92" i="1"/>
  <c r="D92" i="1"/>
  <c r="N92" i="1" s="1"/>
  <c r="S91" i="1"/>
  <c r="M91" i="1"/>
  <c r="G91" i="1"/>
  <c r="D91" i="1"/>
  <c r="N91" i="1" s="1"/>
  <c r="S90" i="1"/>
  <c r="M90" i="1"/>
  <c r="G90" i="1"/>
  <c r="D90" i="1"/>
  <c r="N90" i="1" s="1"/>
  <c r="S89" i="1"/>
  <c r="M89" i="1"/>
  <c r="G89" i="1"/>
  <c r="D89" i="1"/>
  <c r="N89" i="1" s="1"/>
  <c r="S88" i="1"/>
  <c r="M88" i="1"/>
  <c r="G88" i="1"/>
  <c r="D88" i="1"/>
  <c r="N88" i="1" s="1"/>
  <c r="S87" i="1"/>
  <c r="M87" i="1"/>
  <c r="G87" i="1"/>
  <c r="D87" i="1"/>
  <c r="N87" i="1" s="1"/>
  <c r="S86" i="1"/>
  <c r="M86" i="1"/>
  <c r="G86" i="1"/>
  <c r="D86" i="1"/>
  <c r="N86" i="1" s="1"/>
  <c r="S85" i="1"/>
  <c r="M85" i="1"/>
  <c r="G85" i="1"/>
  <c r="D85" i="1"/>
  <c r="N85" i="1" s="1"/>
  <c r="S84" i="1"/>
  <c r="M84" i="1"/>
  <c r="G84" i="1"/>
  <c r="D84" i="1"/>
  <c r="N84" i="1" s="1"/>
  <c r="S83" i="1"/>
  <c r="M83" i="1"/>
  <c r="G83" i="1"/>
  <c r="D83" i="1"/>
  <c r="N83" i="1" s="1"/>
  <c r="S82" i="1"/>
  <c r="M82" i="1"/>
  <c r="G82" i="1"/>
  <c r="D82" i="1"/>
  <c r="N82" i="1" s="1"/>
  <c r="S81" i="1"/>
  <c r="M81" i="1"/>
  <c r="G81" i="1"/>
  <c r="D81" i="1"/>
  <c r="N81" i="1" s="1"/>
  <c r="S80" i="1"/>
  <c r="M80" i="1"/>
  <c r="G80" i="1"/>
  <c r="D80" i="1"/>
  <c r="N80" i="1" s="1"/>
  <c r="S79" i="1"/>
  <c r="M79" i="1"/>
  <c r="G79" i="1"/>
  <c r="D79" i="1"/>
  <c r="N79" i="1" s="1"/>
  <c r="S78" i="1"/>
  <c r="M78" i="1"/>
  <c r="G78" i="1"/>
  <c r="D78" i="1"/>
  <c r="N78" i="1" s="1"/>
  <c r="S77" i="1"/>
  <c r="M77" i="1"/>
  <c r="G77" i="1"/>
  <c r="D77" i="1"/>
  <c r="N77" i="1" s="1"/>
  <c r="S76" i="1"/>
  <c r="M76" i="1"/>
  <c r="G76" i="1"/>
  <c r="D76" i="1"/>
  <c r="N76" i="1" s="1"/>
  <c r="S75" i="1"/>
  <c r="M75" i="1"/>
  <c r="G75" i="1"/>
  <c r="D75" i="1"/>
  <c r="N75" i="1" s="1"/>
  <c r="S74" i="1"/>
  <c r="M74" i="1"/>
  <c r="G74" i="1"/>
  <c r="D74" i="1"/>
  <c r="N74" i="1" s="1"/>
  <c r="S73" i="1"/>
  <c r="M73" i="1"/>
  <c r="G73" i="1"/>
  <c r="D73" i="1"/>
  <c r="N73" i="1" s="1"/>
  <c r="S72" i="1"/>
  <c r="M72" i="1"/>
  <c r="G72" i="1"/>
  <c r="D72" i="1"/>
  <c r="N72" i="1" s="1"/>
  <c r="S71" i="1"/>
  <c r="M71" i="1"/>
  <c r="G71" i="1"/>
  <c r="D71" i="1"/>
  <c r="N71" i="1" s="1"/>
  <c r="S70" i="1"/>
  <c r="N70" i="1"/>
  <c r="M70" i="1"/>
  <c r="G70" i="1"/>
  <c r="S69" i="1"/>
  <c r="N69" i="1"/>
  <c r="P69" i="1" s="1"/>
  <c r="V69" i="1" s="1"/>
  <c r="M69" i="1"/>
  <c r="G69" i="1"/>
  <c r="S68" i="1"/>
  <c r="N68" i="1"/>
  <c r="P68" i="1" s="1"/>
  <c r="V68" i="1" s="1"/>
  <c r="M68" i="1"/>
  <c r="G68" i="1"/>
  <c r="S67" i="1"/>
  <c r="N67" i="1"/>
  <c r="O67" i="1" s="1"/>
  <c r="M67" i="1"/>
  <c r="G67" i="1"/>
  <c r="S66" i="1"/>
  <c r="N66" i="1"/>
  <c r="P66" i="1" s="1"/>
  <c r="V66" i="1" s="1"/>
  <c r="M66" i="1"/>
  <c r="G66" i="1"/>
  <c r="S65" i="1"/>
  <c r="N65" i="1"/>
  <c r="P65" i="1" s="1"/>
  <c r="V65" i="1" s="1"/>
  <c r="M65" i="1"/>
  <c r="G65" i="1"/>
  <c r="S64" i="1"/>
  <c r="N64" i="1"/>
  <c r="P64" i="1" s="1"/>
  <c r="V64" i="1" s="1"/>
  <c r="M64" i="1"/>
  <c r="G64" i="1"/>
  <c r="S63" i="1"/>
  <c r="N63" i="1"/>
  <c r="P63" i="1" s="1"/>
  <c r="V63" i="1" s="1"/>
  <c r="M63" i="1"/>
  <c r="G63" i="1"/>
  <c r="S62" i="1"/>
  <c r="N62" i="1"/>
  <c r="P62" i="1" s="1"/>
  <c r="V62" i="1" s="1"/>
  <c r="M62" i="1"/>
  <c r="G62" i="1"/>
  <c r="S61" i="1"/>
  <c r="N61" i="1"/>
  <c r="M61" i="1"/>
  <c r="G61" i="1"/>
  <c r="S60" i="1"/>
  <c r="N60" i="1"/>
  <c r="O60" i="1" s="1"/>
  <c r="M60" i="1"/>
  <c r="G60" i="1"/>
  <c r="S59" i="1"/>
  <c r="N59" i="1"/>
  <c r="P59" i="1" s="1"/>
  <c r="V59" i="1" s="1"/>
  <c r="M59" i="1"/>
  <c r="G59" i="1"/>
  <c r="S58" i="1"/>
  <c r="N58" i="1"/>
  <c r="M58" i="1"/>
  <c r="G58" i="1"/>
  <c r="S57" i="1"/>
  <c r="N57" i="1"/>
  <c r="O57" i="1" s="1"/>
  <c r="M57" i="1"/>
  <c r="G57" i="1"/>
  <c r="S56" i="1"/>
  <c r="N56" i="1"/>
  <c r="P56" i="1" s="1"/>
  <c r="V56" i="1" s="1"/>
  <c r="M56" i="1"/>
  <c r="G56" i="1"/>
  <c r="S55" i="1"/>
  <c r="N55" i="1"/>
  <c r="M55" i="1"/>
  <c r="G55" i="1"/>
  <c r="S54" i="1"/>
  <c r="N54" i="1"/>
  <c r="O54" i="1" s="1"/>
  <c r="M54" i="1"/>
  <c r="G54" i="1"/>
  <c r="S53" i="1"/>
  <c r="N53" i="1"/>
  <c r="P53" i="1" s="1"/>
  <c r="V53" i="1" s="1"/>
  <c r="M53" i="1"/>
  <c r="G53" i="1"/>
  <c r="S52" i="1"/>
  <c r="N52" i="1"/>
  <c r="O52" i="1" s="1"/>
  <c r="M52" i="1"/>
  <c r="G52" i="1"/>
  <c r="S51" i="1"/>
  <c r="N51" i="1"/>
  <c r="M51" i="1"/>
  <c r="G51" i="1"/>
  <c r="S50" i="1"/>
  <c r="N50" i="1"/>
  <c r="P50" i="1" s="1"/>
  <c r="V50" i="1" s="1"/>
  <c r="M50" i="1"/>
  <c r="G50" i="1"/>
  <c r="S49" i="1"/>
  <c r="N49" i="1"/>
  <c r="P49" i="1" s="1"/>
  <c r="V49" i="1" s="1"/>
  <c r="AB49" i="1" s="1"/>
  <c r="AD49" i="1" s="1"/>
  <c r="M49" i="1"/>
  <c r="G49" i="1"/>
  <c r="S48" i="1"/>
  <c r="N48" i="1"/>
  <c r="O48" i="1" s="1"/>
  <c r="M48" i="1"/>
  <c r="G48" i="1"/>
  <c r="S47" i="1"/>
  <c r="N47" i="1"/>
  <c r="P47" i="1" s="1"/>
  <c r="V47" i="1" s="1"/>
  <c r="M47" i="1"/>
  <c r="G47" i="1"/>
  <c r="S46" i="1"/>
  <c r="N46" i="1"/>
  <c r="M46" i="1"/>
  <c r="G46" i="1"/>
  <c r="S45" i="1"/>
  <c r="N45" i="1"/>
  <c r="M45" i="1"/>
  <c r="G45" i="1"/>
  <c r="S44" i="1"/>
  <c r="N44" i="1"/>
  <c r="O44" i="1" s="1"/>
  <c r="M44" i="1"/>
  <c r="G44" i="1"/>
  <c r="S43" i="1"/>
  <c r="N43" i="1"/>
  <c r="M43" i="1"/>
  <c r="G43" i="1"/>
  <c r="S42" i="1"/>
  <c r="N42" i="1"/>
  <c r="M42" i="1"/>
  <c r="G42" i="1"/>
  <c r="S41" i="1"/>
  <c r="N41" i="1"/>
  <c r="P41" i="1" s="1"/>
  <c r="V41" i="1" s="1"/>
  <c r="M41" i="1"/>
  <c r="G41" i="1"/>
  <c r="S40" i="1"/>
  <c r="N40" i="1"/>
  <c r="P40" i="1" s="1"/>
  <c r="V40" i="1" s="1"/>
  <c r="M40" i="1"/>
  <c r="G40" i="1"/>
  <c r="S39" i="1"/>
  <c r="N39" i="1"/>
  <c r="O39" i="1" s="1"/>
  <c r="M39" i="1"/>
  <c r="G39" i="1"/>
  <c r="S38" i="1"/>
  <c r="N38" i="1"/>
  <c r="O38" i="1" s="1"/>
  <c r="M38" i="1"/>
  <c r="G38" i="1"/>
  <c r="S37" i="1"/>
  <c r="N37" i="1"/>
  <c r="O37" i="1" s="1"/>
  <c r="M37" i="1"/>
  <c r="G37" i="1"/>
  <c r="S36" i="1"/>
  <c r="N36" i="1"/>
  <c r="P36" i="1" s="1"/>
  <c r="V36" i="1" s="1"/>
  <c r="M36" i="1"/>
  <c r="G36" i="1"/>
  <c r="S35" i="1"/>
  <c r="N35" i="1"/>
  <c r="O35" i="1" s="1"/>
  <c r="M35" i="1"/>
  <c r="G35" i="1"/>
  <c r="S34" i="1"/>
  <c r="N34" i="1"/>
  <c r="M34" i="1"/>
  <c r="G34" i="1"/>
  <c r="S33" i="1"/>
  <c r="N33" i="1"/>
  <c r="M33" i="1"/>
  <c r="G33" i="1"/>
  <c r="S32" i="1"/>
  <c r="N32" i="1"/>
  <c r="O32" i="1" s="1"/>
  <c r="M32" i="1"/>
  <c r="G32" i="1"/>
  <c r="S31" i="1"/>
  <c r="N31" i="1"/>
  <c r="P31" i="1" s="1"/>
  <c r="V31" i="1" s="1"/>
  <c r="M31" i="1"/>
  <c r="G31" i="1"/>
  <c r="S30" i="1"/>
  <c r="N30" i="1"/>
  <c r="M30" i="1"/>
  <c r="G30" i="1"/>
  <c r="S29" i="1"/>
  <c r="N29" i="1"/>
  <c r="P29" i="1" s="1"/>
  <c r="V29" i="1" s="1"/>
  <c r="M29" i="1"/>
  <c r="G29" i="1"/>
  <c r="S28" i="1"/>
  <c r="N28" i="1"/>
  <c r="P28" i="1" s="1"/>
  <c r="V28" i="1" s="1"/>
  <c r="M28" i="1"/>
  <c r="G28" i="1"/>
  <c r="S27" i="1"/>
  <c r="N27" i="1"/>
  <c r="O27" i="1" s="1"/>
  <c r="M27" i="1"/>
  <c r="G27" i="1"/>
  <c r="S26" i="1"/>
  <c r="N26" i="1"/>
  <c r="O26" i="1" s="1"/>
  <c r="M26" i="1"/>
  <c r="G26" i="1"/>
  <c r="S25" i="1"/>
  <c r="N25" i="1"/>
  <c r="P25" i="1" s="1"/>
  <c r="V25" i="1" s="1"/>
  <c r="M25" i="1"/>
  <c r="G25" i="1"/>
  <c r="S24" i="1"/>
  <c r="N24" i="1"/>
  <c r="O24" i="1" s="1"/>
  <c r="M24" i="1"/>
  <c r="G24" i="1"/>
  <c r="S23" i="1"/>
  <c r="N23" i="1"/>
  <c r="P23" i="1" s="1"/>
  <c r="V23" i="1" s="1"/>
  <c r="M23" i="1"/>
  <c r="G23" i="1"/>
  <c r="S22" i="1"/>
  <c r="N22" i="1"/>
  <c r="P22" i="1" s="1"/>
  <c r="V22" i="1" s="1"/>
  <c r="AB22" i="1" s="1"/>
  <c r="AD22" i="1" s="1"/>
  <c r="M22" i="1"/>
  <c r="G22" i="1"/>
  <c r="S21" i="1"/>
  <c r="N21" i="1"/>
  <c r="M21" i="1"/>
  <c r="G21" i="1"/>
  <c r="S20" i="1"/>
  <c r="N20" i="1"/>
  <c r="P20" i="1" s="1"/>
  <c r="V20" i="1" s="1"/>
  <c r="AB20" i="1" s="1"/>
  <c r="AD20" i="1" s="1"/>
  <c r="M20" i="1"/>
  <c r="G20" i="1"/>
  <c r="S19" i="1"/>
  <c r="N19" i="1"/>
  <c r="P19" i="1" s="1"/>
  <c r="V19" i="1" s="1"/>
  <c r="M19" i="1"/>
  <c r="G19" i="1"/>
  <c r="S18" i="1"/>
  <c r="N18" i="1"/>
  <c r="P18" i="1" s="1"/>
  <c r="V18" i="1" s="1"/>
  <c r="M18" i="1"/>
  <c r="G18" i="1"/>
  <c r="S17" i="1"/>
  <c r="N17" i="1"/>
  <c r="P17" i="1" s="1"/>
  <c r="V17" i="1" s="1"/>
  <c r="M17" i="1"/>
  <c r="G17" i="1"/>
  <c r="S16" i="1"/>
  <c r="N16" i="1"/>
  <c r="P16" i="1" s="1"/>
  <c r="V16" i="1" s="1"/>
  <c r="M16" i="1"/>
  <c r="G16" i="1"/>
  <c r="S15" i="1"/>
  <c r="N15" i="1"/>
  <c r="O15" i="1" s="1"/>
  <c r="M15" i="1"/>
  <c r="G15" i="1"/>
  <c r="S14" i="1"/>
  <c r="N14" i="1"/>
  <c r="P14" i="1" s="1"/>
  <c r="V14" i="1" s="1"/>
  <c r="M14" i="1"/>
  <c r="G14" i="1"/>
  <c r="S13" i="1"/>
  <c r="N13" i="1"/>
  <c r="P13" i="1" s="1"/>
  <c r="V13" i="1" s="1"/>
  <c r="M13" i="1"/>
  <c r="G13" i="1"/>
  <c r="S12" i="1"/>
  <c r="N12" i="1"/>
  <c r="M12" i="1"/>
  <c r="G12" i="1"/>
  <c r="S11" i="1"/>
  <c r="N11" i="1"/>
  <c r="O11" i="1" s="1"/>
  <c r="M11" i="1"/>
  <c r="G11" i="1"/>
  <c r="S10" i="1"/>
  <c r="N10" i="1"/>
  <c r="P10" i="1" s="1"/>
  <c r="V10" i="1" s="1"/>
  <c r="AB10" i="1" s="1"/>
  <c r="AD10" i="1" s="1"/>
  <c r="M10" i="1"/>
  <c r="G10" i="1"/>
  <c r="S9" i="1"/>
  <c r="N9" i="1"/>
  <c r="M9" i="1"/>
  <c r="G9" i="1"/>
  <c r="S8" i="1"/>
  <c r="N8" i="1"/>
  <c r="P8" i="1" s="1"/>
  <c r="V8" i="1" s="1"/>
  <c r="AB8" i="1" s="1"/>
  <c r="AD8" i="1" s="1"/>
  <c r="M8" i="1"/>
  <c r="G8" i="1"/>
  <c r="S7" i="1"/>
  <c r="N7" i="1"/>
  <c r="P7" i="1" s="1"/>
  <c r="V7" i="1" s="1"/>
  <c r="M7" i="1"/>
  <c r="G7" i="1"/>
  <c r="S6" i="1"/>
  <c r="N6" i="1"/>
  <c r="P6" i="1" s="1"/>
  <c r="V6" i="1" s="1"/>
  <c r="M6" i="1"/>
  <c r="G6" i="1"/>
  <c r="S5" i="1"/>
  <c r="N5" i="1"/>
  <c r="P5" i="1" s="1"/>
  <c r="V5" i="1" s="1"/>
  <c r="M5" i="1"/>
  <c r="G5" i="1"/>
  <c r="S4" i="1"/>
  <c r="N4" i="1"/>
  <c r="M4" i="1"/>
  <c r="G4" i="1"/>
  <c r="S3" i="1"/>
  <c r="N3" i="1"/>
  <c r="O3" i="1" s="1"/>
  <c r="M3" i="1"/>
  <c r="G3" i="1"/>
  <c r="S2" i="1"/>
  <c r="N2" i="1"/>
  <c r="O2" i="1" s="1"/>
  <c r="M2" i="1"/>
  <c r="G2" i="1"/>
  <c r="P224" i="1" l="1"/>
  <c r="V224" i="1" s="1"/>
  <c r="P159" i="1"/>
  <c r="V159" i="1" s="1"/>
  <c r="Q217" i="1"/>
  <c r="W217" i="1" s="1"/>
  <c r="AC217" i="1" s="1"/>
  <c r="AE217" i="1" s="1"/>
  <c r="T81" i="1"/>
  <c r="U81" i="1" s="1"/>
  <c r="Q156" i="1"/>
  <c r="W156" i="1" s="1"/>
  <c r="T40" i="1"/>
  <c r="U40" i="1" s="1"/>
  <c r="O211" i="1"/>
  <c r="Q58" i="1"/>
  <c r="W58" i="1" s="1"/>
  <c r="AC58" i="1" s="1"/>
  <c r="AE58" i="1" s="1"/>
  <c r="P44" i="1"/>
  <c r="V44" i="1" s="1"/>
  <c r="AB44" i="1" s="1"/>
  <c r="AD44" i="1" s="1"/>
  <c r="P24" i="1"/>
  <c r="V24" i="1" s="1"/>
  <c r="AB24" i="1" s="1"/>
  <c r="AD24" i="1" s="1"/>
  <c r="Q39" i="1"/>
  <c r="W39" i="1" s="1"/>
  <c r="AC39" i="1" s="1"/>
  <c r="AE39" i="1" s="1"/>
  <c r="Q25" i="1"/>
  <c r="W25" i="1" s="1"/>
  <c r="AC25" i="1" s="1"/>
  <c r="AE25" i="1" s="1"/>
  <c r="P187" i="1"/>
  <c r="V187" i="1" s="1"/>
  <c r="AB187" i="1" s="1"/>
  <c r="AD187" i="1" s="1"/>
  <c r="Q218" i="1"/>
  <c r="W218" i="1" s="1"/>
  <c r="X218" i="1" s="1"/>
  <c r="Y218" i="1" s="1"/>
  <c r="Q223" i="1"/>
  <c r="W223" i="1" s="1"/>
  <c r="AA223" i="1" s="1"/>
  <c r="Q26" i="1"/>
  <c r="W26" i="1" s="1"/>
  <c r="AC26" i="1" s="1"/>
  <c r="AE26" i="1" s="1"/>
  <c r="Q171" i="1"/>
  <c r="W171" i="1" s="1"/>
  <c r="AC171" i="1" s="1"/>
  <c r="AE171" i="1" s="1"/>
  <c r="T197" i="1"/>
  <c r="U197" i="1" s="1"/>
  <c r="O177" i="1"/>
  <c r="P26" i="1"/>
  <c r="V26" i="1" s="1"/>
  <c r="AB26" i="1" s="1"/>
  <c r="AD26" i="1" s="1"/>
  <c r="Q12" i="1"/>
  <c r="W12" i="1" s="1"/>
  <c r="AC12" i="1" s="1"/>
  <c r="AE12" i="1" s="1"/>
  <c r="P35" i="1"/>
  <c r="V35" i="1" s="1"/>
  <c r="AB35" i="1" s="1"/>
  <c r="AD35" i="1" s="1"/>
  <c r="T12" i="1"/>
  <c r="U12" i="1" s="1"/>
  <c r="T181" i="1"/>
  <c r="U181" i="1" s="1"/>
  <c r="Q41" i="1"/>
  <c r="W41" i="1" s="1"/>
  <c r="X41" i="1" s="1"/>
  <c r="Y41" i="1" s="1"/>
  <c r="O206" i="1"/>
  <c r="O41" i="1"/>
  <c r="O64" i="1"/>
  <c r="O218" i="1"/>
  <c r="T41" i="1"/>
  <c r="U41" i="1" s="1"/>
  <c r="T67" i="1"/>
  <c r="U67" i="1" s="1"/>
  <c r="P163" i="1"/>
  <c r="V163" i="1" s="1"/>
  <c r="AB163" i="1" s="1"/>
  <c r="AD163" i="1" s="1"/>
  <c r="Q5" i="1"/>
  <c r="W5" i="1" s="1"/>
  <c r="X5" i="1" s="1"/>
  <c r="Y5" i="1" s="1"/>
  <c r="T163" i="1"/>
  <c r="U163" i="1" s="1"/>
  <c r="P217" i="1"/>
  <c r="V217" i="1" s="1"/>
  <c r="T218" i="1"/>
  <c r="U218" i="1" s="1"/>
  <c r="Q2" i="1"/>
  <c r="W2" i="1" s="1"/>
  <c r="AC2" i="1" s="1"/>
  <c r="AE2" i="1" s="1"/>
  <c r="Q14" i="1"/>
  <c r="W14" i="1" s="1"/>
  <c r="AA14" i="1" s="1"/>
  <c r="AG14" i="1" s="1"/>
  <c r="AI14" i="1" s="1"/>
  <c r="O25" i="1"/>
  <c r="Q176" i="1"/>
  <c r="W176" i="1" s="1"/>
  <c r="AC176" i="1" s="1"/>
  <c r="AE176" i="1" s="1"/>
  <c r="P184" i="1"/>
  <c r="V184" i="1" s="1"/>
  <c r="T17" i="1"/>
  <c r="U17" i="1" s="1"/>
  <c r="P54" i="1"/>
  <c r="V54" i="1" s="1"/>
  <c r="AB54" i="1" s="1"/>
  <c r="AD54" i="1" s="1"/>
  <c r="T187" i="1"/>
  <c r="U187" i="1" s="1"/>
  <c r="O199" i="1"/>
  <c r="T219" i="1"/>
  <c r="U219" i="1" s="1"/>
  <c r="Q55" i="1"/>
  <c r="W55" i="1" s="1"/>
  <c r="AC55" i="1" s="1"/>
  <c r="AE55" i="1" s="1"/>
  <c r="T4" i="1"/>
  <c r="U4" i="1" s="1"/>
  <c r="T18" i="1"/>
  <c r="U18" i="1" s="1"/>
  <c r="P39" i="1"/>
  <c r="V39" i="1" s="1"/>
  <c r="AB39" i="1" s="1"/>
  <c r="AD39" i="1" s="1"/>
  <c r="P57" i="1"/>
  <c r="V57" i="1" s="1"/>
  <c r="AB57" i="1" s="1"/>
  <c r="AD57" i="1" s="1"/>
  <c r="T158" i="1"/>
  <c r="U158" i="1" s="1"/>
  <c r="Q161" i="1"/>
  <c r="W161" i="1" s="1"/>
  <c r="AC161" i="1" s="1"/>
  <c r="AE161" i="1" s="1"/>
  <c r="P171" i="1"/>
  <c r="V171" i="1" s="1"/>
  <c r="Q174" i="1"/>
  <c r="W174" i="1" s="1"/>
  <c r="AC174" i="1" s="1"/>
  <c r="AE174" i="1" s="1"/>
  <c r="Q179" i="1"/>
  <c r="W179" i="1" s="1"/>
  <c r="AC179" i="1" s="1"/>
  <c r="AE179" i="1" s="1"/>
  <c r="O192" i="1"/>
  <c r="P197" i="1"/>
  <c r="V197" i="1" s="1"/>
  <c r="AB197" i="1" s="1"/>
  <c r="AD197" i="1" s="1"/>
  <c r="Q225" i="1"/>
  <c r="W225" i="1" s="1"/>
  <c r="AA225" i="1" s="1"/>
  <c r="O10" i="1"/>
  <c r="O53" i="1"/>
  <c r="O63" i="1"/>
  <c r="Q172" i="1"/>
  <c r="W172" i="1" s="1"/>
  <c r="O174" i="1"/>
  <c r="P190" i="1"/>
  <c r="V190" i="1" s="1"/>
  <c r="AB190" i="1" s="1"/>
  <c r="AD190" i="1" s="1"/>
  <c r="P166" i="1"/>
  <c r="V166" i="1" s="1"/>
  <c r="T2" i="1"/>
  <c r="U2" i="1" s="1"/>
  <c r="O8" i="1"/>
  <c r="Q38" i="1"/>
  <c r="W38" i="1" s="1"/>
  <c r="T51" i="1"/>
  <c r="U51" i="1" s="1"/>
  <c r="Q66" i="1"/>
  <c r="W66" i="1" s="1"/>
  <c r="X66" i="1" s="1"/>
  <c r="Y66" i="1" s="1"/>
  <c r="Q83" i="1"/>
  <c r="W83" i="1" s="1"/>
  <c r="AC83" i="1" s="1"/>
  <c r="AE83" i="1" s="1"/>
  <c r="Q162" i="1"/>
  <c r="W162" i="1" s="1"/>
  <c r="AC162" i="1" s="1"/>
  <c r="AE162" i="1" s="1"/>
  <c r="T185" i="1"/>
  <c r="U185" i="1" s="1"/>
  <c r="Q209" i="1"/>
  <c r="W209" i="1" s="1"/>
  <c r="AC209" i="1" s="1"/>
  <c r="AE209" i="1" s="1"/>
  <c r="O223" i="1"/>
  <c r="P32" i="1"/>
  <c r="V32" i="1" s="1"/>
  <c r="AB32" i="1" s="1"/>
  <c r="AD32" i="1" s="1"/>
  <c r="P200" i="1"/>
  <c r="V200" i="1" s="1"/>
  <c r="AB200" i="1" s="1"/>
  <c r="AD200" i="1" s="1"/>
  <c r="T6" i="1"/>
  <c r="U6" i="1" s="1"/>
  <c r="T30" i="1"/>
  <c r="U30" i="1" s="1"/>
  <c r="Q64" i="1"/>
  <c r="W64" i="1" s="1"/>
  <c r="X64" i="1" s="1"/>
  <c r="T83" i="1"/>
  <c r="U83" i="1" s="1"/>
  <c r="O157" i="1"/>
  <c r="P172" i="1"/>
  <c r="V172" i="1" s="1"/>
  <c r="T211" i="1"/>
  <c r="U211" i="1" s="1"/>
  <c r="Q216" i="1"/>
  <c r="W216" i="1" s="1"/>
  <c r="AC216" i="1" s="1"/>
  <c r="AE216" i="1" s="1"/>
  <c r="T157" i="1"/>
  <c r="U157" i="1" s="1"/>
  <c r="T172" i="1"/>
  <c r="U172" i="1" s="1"/>
  <c r="P37" i="1"/>
  <c r="V37" i="1" s="1"/>
  <c r="AB37" i="1" s="1"/>
  <c r="AD37" i="1" s="1"/>
  <c r="T8" i="1"/>
  <c r="U8" i="1" s="1"/>
  <c r="Q28" i="1"/>
  <c r="W28" i="1" s="1"/>
  <c r="X28" i="1" s="1"/>
  <c r="Y28" i="1" s="1"/>
  <c r="P38" i="1"/>
  <c r="V38" i="1" s="1"/>
  <c r="AB38" i="1" s="1"/>
  <c r="AD38" i="1" s="1"/>
  <c r="Q54" i="1"/>
  <c r="W54" i="1" s="1"/>
  <c r="T58" i="1"/>
  <c r="U58" i="1" s="1"/>
  <c r="O66" i="1"/>
  <c r="O162" i="1"/>
  <c r="T170" i="1"/>
  <c r="U170" i="1" s="1"/>
  <c r="O196" i="1"/>
  <c r="Q207" i="1"/>
  <c r="W207" i="1" s="1"/>
  <c r="AC207" i="1" s="1"/>
  <c r="AE207" i="1" s="1"/>
  <c r="P209" i="1"/>
  <c r="V209" i="1" s="1"/>
  <c r="Q226" i="1"/>
  <c r="W226" i="1" s="1"/>
  <c r="AA226" i="1" s="1"/>
  <c r="Q59" i="1"/>
  <c r="W59" i="1" s="1"/>
  <c r="X59" i="1" s="1"/>
  <c r="Y59" i="1" s="1"/>
  <c r="Q158" i="1"/>
  <c r="W158" i="1" s="1"/>
  <c r="X158" i="1" s="1"/>
  <c r="Y158" i="1" s="1"/>
  <c r="Q160" i="1"/>
  <c r="W160" i="1" s="1"/>
  <c r="T175" i="1"/>
  <c r="U175" i="1" s="1"/>
  <c r="T216" i="1"/>
  <c r="U216" i="1" s="1"/>
  <c r="O65" i="1"/>
  <c r="O182" i="1"/>
  <c r="T225" i="1"/>
  <c r="U225" i="1" s="1"/>
  <c r="Q24" i="1"/>
  <c r="W24" i="1" s="1"/>
  <c r="AC24" i="1" s="1"/>
  <c r="AE24" i="1" s="1"/>
  <c r="T25" i="1"/>
  <c r="U25" i="1" s="1"/>
  <c r="Q57" i="1"/>
  <c r="W57" i="1" s="1"/>
  <c r="T87" i="1"/>
  <c r="U87" i="1" s="1"/>
  <c r="T90" i="1"/>
  <c r="U90" i="1" s="1"/>
  <c r="T99" i="1"/>
  <c r="U99" i="1" s="1"/>
  <c r="O194" i="1"/>
  <c r="Q206" i="1"/>
  <c r="W206" i="1" s="1"/>
  <c r="AC206" i="1" s="1"/>
  <c r="AE206" i="1" s="1"/>
  <c r="O158" i="1"/>
  <c r="P160" i="1"/>
  <c r="V160" i="1" s="1"/>
  <c r="AB160" i="1" s="1"/>
  <c r="AD160" i="1" s="1"/>
  <c r="T165" i="1"/>
  <c r="U165" i="1" s="1"/>
  <c r="O189" i="1"/>
  <c r="O208" i="1"/>
  <c r="Q32" i="1"/>
  <c r="W32" i="1" s="1"/>
  <c r="AC32" i="1" s="1"/>
  <c r="AE32" i="1" s="1"/>
  <c r="T54" i="1"/>
  <c r="U54" i="1" s="1"/>
  <c r="T160" i="1"/>
  <c r="U160" i="1" s="1"/>
  <c r="T173" i="1"/>
  <c r="U173" i="1" s="1"/>
  <c r="Q200" i="1"/>
  <c r="W200" i="1" s="1"/>
  <c r="AC200" i="1" s="1"/>
  <c r="AE200" i="1" s="1"/>
  <c r="P130" i="1"/>
  <c r="V130" i="1" s="1"/>
  <c r="AB130" i="1" s="1"/>
  <c r="AD130" i="1" s="1"/>
  <c r="O130" i="1"/>
  <c r="P111" i="1"/>
  <c r="V111" i="1" s="1"/>
  <c r="AB111" i="1" s="1"/>
  <c r="AD111" i="1" s="1"/>
  <c r="O111" i="1"/>
  <c r="P117" i="1"/>
  <c r="V117" i="1" s="1"/>
  <c r="AB117" i="1" s="1"/>
  <c r="AD117" i="1" s="1"/>
  <c r="O117" i="1"/>
  <c r="P149" i="1"/>
  <c r="V149" i="1" s="1"/>
  <c r="AB149" i="1" s="1"/>
  <c r="AD149" i="1" s="1"/>
  <c r="O149" i="1"/>
  <c r="P131" i="1"/>
  <c r="V131" i="1" s="1"/>
  <c r="AB131" i="1" s="1"/>
  <c r="AD131" i="1" s="1"/>
  <c r="O131" i="1"/>
  <c r="P143" i="1"/>
  <c r="V143" i="1" s="1"/>
  <c r="AB143" i="1" s="1"/>
  <c r="AD143" i="1" s="1"/>
  <c r="O143" i="1"/>
  <c r="P112" i="1"/>
  <c r="V112" i="1" s="1"/>
  <c r="AB112" i="1" s="1"/>
  <c r="AD112" i="1" s="1"/>
  <c r="O112" i="1"/>
  <c r="P118" i="1"/>
  <c r="V118" i="1" s="1"/>
  <c r="AB118" i="1" s="1"/>
  <c r="AD118" i="1" s="1"/>
  <c r="O118" i="1"/>
  <c r="P151" i="1"/>
  <c r="V151" i="1" s="1"/>
  <c r="AB151" i="1" s="1"/>
  <c r="AD151" i="1" s="1"/>
  <c r="O151" i="1"/>
  <c r="P140" i="1"/>
  <c r="V140" i="1" s="1"/>
  <c r="O140" i="1"/>
  <c r="P129" i="1"/>
  <c r="V129" i="1" s="1"/>
  <c r="AB129" i="1" s="1"/>
  <c r="AD129" i="1" s="1"/>
  <c r="O129" i="1"/>
  <c r="P113" i="1"/>
  <c r="V113" i="1" s="1"/>
  <c r="AB113" i="1" s="1"/>
  <c r="AD113" i="1" s="1"/>
  <c r="O113" i="1"/>
  <c r="P119" i="1"/>
  <c r="V119" i="1" s="1"/>
  <c r="AB119" i="1" s="1"/>
  <c r="AD119" i="1" s="1"/>
  <c r="O119" i="1"/>
  <c r="O125" i="1"/>
  <c r="T57" i="1"/>
  <c r="U57" i="1" s="1"/>
  <c r="T38" i="1"/>
  <c r="U38" i="1" s="1"/>
  <c r="Q92" i="1"/>
  <c r="W92" i="1" s="1"/>
  <c r="AC92" i="1" s="1"/>
  <c r="AE92" i="1" s="1"/>
  <c r="O124" i="1"/>
  <c r="O13" i="1"/>
  <c r="O20" i="1"/>
  <c r="T29" i="1"/>
  <c r="U29" i="1" s="1"/>
  <c r="T39" i="1"/>
  <c r="U39" i="1" s="1"/>
  <c r="Q65" i="1"/>
  <c r="W65" i="1" s="1"/>
  <c r="AC65" i="1" s="1"/>
  <c r="AE65" i="1" s="1"/>
  <c r="Q67" i="1"/>
  <c r="W67" i="1" s="1"/>
  <c r="AC67" i="1" s="1"/>
  <c r="AE67" i="1" s="1"/>
  <c r="Q81" i="1"/>
  <c r="W81" i="1" s="1"/>
  <c r="AC81" i="1" s="1"/>
  <c r="AE81" i="1" s="1"/>
  <c r="O103" i="1"/>
  <c r="O105" i="1"/>
  <c r="O107" i="1"/>
  <c r="T124" i="1"/>
  <c r="U124" i="1" s="1"/>
  <c r="O137" i="1"/>
  <c r="O146" i="1"/>
  <c r="P155" i="1"/>
  <c r="V155" i="1" s="1"/>
  <c r="Q170" i="1"/>
  <c r="W170" i="1" s="1"/>
  <c r="AC170" i="1" s="1"/>
  <c r="AE170" i="1" s="1"/>
  <c r="P178" i="1"/>
  <c r="V178" i="1" s="1"/>
  <c r="AB178" i="1" s="1"/>
  <c r="AD178" i="1" s="1"/>
  <c r="O183" i="1"/>
  <c r="Q186" i="1"/>
  <c r="W186" i="1" s="1"/>
  <c r="AC186" i="1" s="1"/>
  <c r="AE186" i="1" s="1"/>
  <c r="T64" i="1"/>
  <c r="U64" i="1" s="1"/>
  <c r="T26" i="1"/>
  <c r="U26" i="1" s="1"/>
  <c r="T66" i="1"/>
  <c r="U66" i="1" s="1"/>
  <c r="Q144" i="1"/>
  <c r="W144" i="1" s="1"/>
  <c r="AC144" i="1" s="1"/>
  <c r="AE144" i="1" s="1"/>
  <c r="Q27" i="1"/>
  <c r="W27" i="1" s="1"/>
  <c r="AC27" i="1" s="1"/>
  <c r="AE27" i="1" s="1"/>
  <c r="Q37" i="1"/>
  <c r="W37" i="1" s="1"/>
  <c r="AC37" i="1" s="1"/>
  <c r="AE37" i="1" s="1"/>
  <c r="Q49" i="1"/>
  <c r="W49" i="1" s="1"/>
  <c r="AC49" i="1" s="1"/>
  <c r="AE49" i="1" s="1"/>
  <c r="Q63" i="1"/>
  <c r="W63" i="1" s="1"/>
  <c r="AA63" i="1" s="1"/>
  <c r="AG63" i="1" s="1"/>
  <c r="AI63" i="1" s="1"/>
  <c r="P15" i="1"/>
  <c r="V15" i="1" s="1"/>
  <c r="Q35" i="1"/>
  <c r="W35" i="1" s="1"/>
  <c r="Q44" i="1"/>
  <c r="W44" i="1" s="1"/>
  <c r="T69" i="1"/>
  <c r="U69" i="1" s="1"/>
  <c r="T92" i="1"/>
  <c r="U92" i="1" s="1"/>
  <c r="T98" i="1"/>
  <c r="U98" i="1" s="1"/>
  <c r="Q101" i="1"/>
  <c r="W101" i="1" s="1"/>
  <c r="AC101" i="1" s="1"/>
  <c r="AE101" i="1" s="1"/>
  <c r="T103" i="1"/>
  <c r="U103" i="1" s="1"/>
  <c r="T107" i="1"/>
  <c r="U107" i="1" s="1"/>
  <c r="O153" i="1"/>
  <c r="T155" i="1"/>
  <c r="U155" i="1" s="1"/>
  <c r="Q198" i="1"/>
  <c r="W198" i="1" s="1"/>
  <c r="AC198" i="1" s="1"/>
  <c r="AE198" i="1" s="1"/>
  <c r="Q219" i="1"/>
  <c r="W219" i="1" s="1"/>
  <c r="AA219" i="1" s="1"/>
  <c r="O222" i="1"/>
  <c r="P222" i="1"/>
  <c r="V222" i="1" s="1"/>
  <c r="AB222" i="1" s="1"/>
  <c r="AD222" i="1" s="1"/>
  <c r="Q89" i="1"/>
  <c r="W89" i="1" s="1"/>
  <c r="AC89" i="1" s="1"/>
  <c r="AE89" i="1" s="1"/>
  <c r="T113" i="1"/>
  <c r="U113" i="1" s="1"/>
  <c r="T15" i="1"/>
  <c r="U15" i="1" s="1"/>
  <c r="Q70" i="1"/>
  <c r="W70" i="1" s="1"/>
  <c r="AC70" i="1" s="1"/>
  <c r="AE70" i="1" s="1"/>
  <c r="T101" i="1"/>
  <c r="U101" i="1" s="1"/>
  <c r="Q110" i="1"/>
  <c r="W110" i="1" s="1"/>
  <c r="AC110" i="1" s="1"/>
  <c r="AE110" i="1" s="1"/>
  <c r="T153" i="1"/>
  <c r="U153" i="1" s="1"/>
  <c r="Q165" i="1"/>
  <c r="W165" i="1" s="1"/>
  <c r="AC165" i="1" s="1"/>
  <c r="AE165" i="1" s="1"/>
  <c r="T183" i="1"/>
  <c r="U183" i="1" s="1"/>
  <c r="Q15" i="1"/>
  <c r="W15" i="1" s="1"/>
  <c r="AC15" i="1" s="1"/>
  <c r="AE15" i="1" s="1"/>
  <c r="O22" i="1"/>
  <c r="Q86" i="1"/>
  <c r="W86" i="1" s="1"/>
  <c r="AC86" i="1" s="1"/>
  <c r="AE86" i="1" s="1"/>
  <c r="P2" i="1"/>
  <c r="V2" i="1" s="1"/>
  <c r="AD2" i="1" s="1"/>
  <c r="Q7" i="1"/>
  <c r="W7" i="1" s="1"/>
  <c r="X7" i="1" s="1"/>
  <c r="Y7" i="1" s="1"/>
  <c r="Q16" i="1"/>
  <c r="W16" i="1" s="1"/>
  <c r="AC16" i="1" s="1"/>
  <c r="AE16" i="1" s="1"/>
  <c r="P27" i="1"/>
  <c r="V27" i="1" s="1"/>
  <c r="O49" i="1"/>
  <c r="O56" i="1"/>
  <c r="P67" i="1"/>
  <c r="V67" i="1" s="1"/>
  <c r="AB67" i="1" s="1"/>
  <c r="AD67" i="1" s="1"/>
  <c r="Q79" i="1"/>
  <c r="W79" i="1" s="1"/>
  <c r="AC79" i="1" s="1"/>
  <c r="AE79" i="1" s="1"/>
  <c r="Q84" i="1"/>
  <c r="W84" i="1" s="1"/>
  <c r="AC84" i="1" s="1"/>
  <c r="AE84" i="1" s="1"/>
  <c r="Q90" i="1"/>
  <c r="W90" i="1" s="1"/>
  <c r="AC90" i="1" s="1"/>
  <c r="AE90" i="1" s="1"/>
  <c r="Q96" i="1"/>
  <c r="W96" i="1" s="1"/>
  <c r="AC96" i="1" s="1"/>
  <c r="AE96" i="1" s="1"/>
  <c r="Q99" i="1"/>
  <c r="W99" i="1" s="1"/>
  <c r="AC99" i="1" s="1"/>
  <c r="AE99" i="1" s="1"/>
  <c r="T118" i="1"/>
  <c r="U118" i="1" s="1"/>
  <c r="Q154" i="1"/>
  <c r="W154" i="1" s="1"/>
  <c r="AC154" i="1" s="1"/>
  <c r="AE154" i="1" s="1"/>
  <c r="O170" i="1"/>
  <c r="T174" i="1"/>
  <c r="U174" i="1" s="1"/>
  <c r="Q177" i="1"/>
  <c r="W177" i="1" s="1"/>
  <c r="AC177" i="1" s="1"/>
  <c r="AE177" i="1" s="1"/>
  <c r="Q182" i="1"/>
  <c r="W182" i="1" s="1"/>
  <c r="X182" i="1" s="1"/>
  <c r="Y182" i="1" s="1"/>
  <c r="O186" i="1"/>
  <c r="P207" i="1"/>
  <c r="V207" i="1" s="1"/>
  <c r="AB207" i="1" s="1"/>
  <c r="AD207" i="1" s="1"/>
  <c r="T209" i="1"/>
  <c r="U209" i="1" s="1"/>
  <c r="T151" i="1"/>
  <c r="U151" i="1" s="1"/>
  <c r="Q175" i="1"/>
  <c r="W175" i="1" s="1"/>
  <c r="AC175" i="1" s="1"/>
  <c r="AE175" i="1" s="1"/>
  <c r="Q184" i="1"/>
  <c r="W184" i="1" s="1"/>
  <c r="Q191" i="1"/>
  <c r="W191" i="1" s="1"/>
  <c r="AC191" i="1" s="1"/>
  <c r="AE191" i="1" s="1"/>
  <c r="P212" i="1"/>
  <c r="V212" i="1" s="1"/>
  <c r="AB212" i="1" s="1"/>
  <c r="AD212" i="1" s="1"/>
  <c r="O219" i="1"/>
  <c r="O225" i="1"/>
  <c r="Q163" i="1"/>
  <c r="W163" i="1" s="1"/>
  <c r="O165" i="1"/>
  <c r="T186" i="1"/>
  <c r="U186" i="1" s="1"/>
  <c r="Q194" i="1"/>
  <c r="W194" i="1" s="1"/>
  <c r="AA194" i="1" s="1"/>
  <c r="T207" i="1"/>
  <c r="U207" i="1" s="1"/>
  <c r="O12" i="1"/>
  <c r="O14" i="1"/>
  <c r="O106" i="1"/>
  <c r="Q3" i="1"/>
  <c r="W3" i="1" s="1"/>
  <c r="AC3" i="1" s="1"/>
  <c r="AE3" i="1" s="1"/>
  <c r="P12" i="1"/>
  <c r="V12" i="1" s="1"/>
  <c r="AB12" i="1" s="1"/>
  <c r="AD12" i="1" s="1"/>
  <c r="T21" i="1"/>
  <c r="U21" i="1" s="1"/>
  <c r="Q45" i="1"/>
  <c r="W45" i="1" s="1"/>
  <c r="AC45" i="1" s="1"/>
  <c r="AE45" i="1" s="1"/>
  <c r="Q77" i="1"/>
  <c r="W77" i="1" s="1"/>
  <c r="AC77" i="1" s="1"/>
  <c r="AE77" i="1" s="1"/>
  <c r="T82" i="1"/>
  <c r="U82" i="1" s="1"/>
  <c r="Q91" i="1"/>
  <c r="W91" i="1" s="1"/>
  <c r="AC91" i="1" s="1"/>
  <c r="AE91" i="1" s="1"/>
  <c r="Q94" i="1"/>
  <c r="W94" i="1" s="1"/>
  <c r="AC94" i="1" s="1"/>
  <c r="AE94" i="1" s="1"/>
  <c r="T102" i="1"/>
  <c r="U102" i="1" s="1"/>
  <c r="T106" i="1"/>
  <c r="U106" i="1" s="1"/>
  <c r="O134" i="1"/>
  <c r="T152" i="1"/>
  <c r="U152" i="1" s="1"/>
  <c r="P154" i="1"/>
  <c r="V154" i="1" s="1"/>
  <c r="Q157" i="1"/>
  <c r="W157" i="1" s="1"/>
  <c r="AC157" i="1" s="1"/>
  <c r="AE157" i="1" s="1"/>
  <c r="Q159" i="1"/>
  <c r="W159" i="1" s="1"/>
  <c r="Q173" i="1"/>
  <c r="W173" i="1" s="1"/>
  <c r="AC173" i="1" s="1"/>
  <c r="AE173" i="1" s="1"/>
  <c r="P175" i="1"/>
  <c r="V175" i="1" s="1"/>
  <c r="Q208" i="1"/>
  <c r="W208" i="1" s="1"/>
  <c r="X208" i="1" s="1"/>
  <c r="Y208" i="1" s="1"/>
  <c r="T210" i="1"/>
  <c r="U210" i="1" s="1"/>
  <c r="O123" i="1"/>
  <c r="T16" i="1"/>
  <c r="U16" i="1" s="1"/>
  <c r="O104" i="1"/>
  <c r="T19" i="1"/>
  <c r="U19" i="1" s="1"/>
  <c r="Q80" i="1"/>
  <c r="W80" i="1" s="1"/>
  <c r="AC80" i="1" s="1"/>
  <c r="AE80" i="1" s="1"/>
  <c r="Q169" i="1"/>
  <c r="W169" i="1" s="1"/>
  <c r="AC169" i="1" s="1"/>
  <c r="AE169" i="1" s="1"/>
  <c r="Q211" i="1"/>
  <c r="W211" i="1" s="1"/>
  <c r="AC211" i="1" s="1"/>
  <c r="AE211" i="1" s="1"/>
  <c r="T131" i="1"/>
  <c r="U131" i="1" s="1"/>
  <c r="T140" i="1"/>
  <c r="U140" i="1" s="1"/>
  <c r="O47" i="1"/>
  <c r="Q88" i="1"/>
  <c r="W88" i="1" s="1"/>
  <c r="AC88" i="1" s="1"/>
  <c r="AE88" i="1" s="1"/>
  <c r="T125" i="1"/>
  <c r="U125" i="1" s="1"/>
  <c r="O136" i="1"/>
  <c r="T5" i="1"/>
  <c r="U5" i="1" s="1"/>
  <c r="Q22" i="1"/>
  <c r="W22" i="1" s="1"/>
  <c r="AC22" i="1" s="1"/>
  <c r="AE22" i="1" s="1"/>
  <c r="P3" i="1"/>
  <c r="V3" i="1" s="1"/>
  <c r="AB3" i="1" s="1"/>
  <c r="AD3" i="1" s="1"/>
  <c r="Q13" i="1"/>
  <c r="W13" i="1" s="1"/>
  <c r="AC13" i="1" s="1"/>
  <c r="AE13" i="1" s="1"/>
  <c r="Q20" i="1"/>
  <c r="W20" i="1" s="1"/>
  <c r="AC20" i="1" s="1"/>
  <c r="AE20" i="1" s="1"/>
  <c r="O59" i="1"/>
  <c r="T77" i="1"/>
  <c r="U77" i="1" s="1"/>
  <c r="T80" i="1"/>
  <c r="U80" i="1" s="1"/>
  <c r="T94" i="1"/>
  <c r="U94" i="1" s="1"/>
  <c r="Q109" i="1"/>
  <c r="W109" i="1" s="1"/>
  <c r="AC109" i="1" s="1"/>
  <c r="AE109" i="1" s="1"/>
  <c r="T119" i="1"/>
  <c r="U119" i="1" s="1"/>
  <c r="Q146" i="1"/>
  <c r="W146" i="1" s="1"/>
  <c r="AA146" i="1" s="1"/>
  <c r="Q155" i="1"/>
  <c r="W155" i="1" s="1"/>
  <c r="AC155" i="1" s="1"/>
  <c r="AE155" i="1" s="1"/>
  <c r="Q178" i="1"/>
  <c r="W178" i="1" s="1"/>
  <c r="Q183" i="1"/>
  <c r="W183" i="1" s="1"/>
  <c r="AA183" i="1" s="1"/>
  <c r="Q185" i="1"/>
  <c r="W185" i="1" s="1"/>
  <c r="AC185" i="1" s="1"/>
  <c r="AE185" i="1" s="1"/>
  <c r="Q82" i="1"/>
  <c r="W82" i="1" s="1"/>
  <c r="AC82" i="1" s="1"/>
  <c r="AE82" i="1" s="1"/>
  <c r="T112" i="1"/>
  <c r="U112" i="1" s="1"/>
  <c r="Q143" i="1"/>
  <c r="W143" i="1" s="1"/>
  <c r="AC143" i="1" s="1"/>
  <c r="AE143" i="1" s="1"/>
  <c r="T130" i="1"/>
  <c r="U130" i="1" s="1"/>
  <c r="T161" i="1"/>
  <c r="U161" i="1" s="1"/>
  <c r="Q164" i="1"/>
  <c r="W164" i="1" s="1"/>
  <c r="AC164" i="1" s="1"/>
  <c r="AE164" i="1" s="1"/>
  <c r="T199" i="1"/>
  <c r="U199" i="1" s="1"/>
  <c r="Q202" i="1"/>
  <c r="W202" i="1" s="1"/>
  <c r="AC202" i="1" s="1"/>
  <c r="AE202" i="1" s="1"/>
  <c r="O204" i="1"/>
  <c r="T208" i="1"/>
  <c r="U208" i="1" s="1"/>
  <c r="Q220" i="1"/>
  <c r="W220" i="1" s="1"/>
  <c r="AC220" i="1" s="1"/>
  <c r="AE220" i="1" s="1"/>
  <c r="T224" i="1"/>
  <c r="U224" i="1" s="1"/>
  <c r="T222" i="1"/>
  <c r="U222" i="1" s="1"/>
  <c r="T223" i="1"/>
  <c r="U223" i="1" s="1"/>
  <c r="T24" i="1"/>
  <c r="U24" i="1" s="1"/>
  <c r="T27" i="1"/>
  <c r="U27" i="1" s="1"/>
  <c r="Q30" i="1"/>
  <c r="W30" i="1" s="1"/>
  <c r="AC30" i="1" s="1"/>
  <c r="AE30" i="1" s="1"/>
  <c r="Q46" i="1"/>
  <c r="W46" i="1" s="1"/>
  <c r="AC46" i="1" s="1"/>
  <c r="AE46" i="1" s="1"/>
  <c r="T65" i="1"/>
  <c r="U65" i="1" s="1"/>
  <c r="T14" i="1"/>
  <c r="U14" i="1" s="1"/>
  <c r="Q33" i="1"/>
  <c r="W33" i="1" s="1"/>
  <c r="AC33" i="1" s="1"/>
  <c r="AE33" i="1" s="1"/>
  <c r="Q51" i="1"/>
  <c r="W51" i="1" s="1"/>
  <c r="AC51" i="1" s="1"/>
  <c r="AE51" i="1" s="1"/>
  <c r="T55" i="1"/>
  <c r="U55" i="1" s="1"/>
  <c r="Q9" i="1"/>
  <c r="W9" i="1" s="1"/>
  <c r="AC9" i="1" s="1"/>
  <c r="AE9" i="1" s="1"/>
  <c r="Q17" i="1"/>
  <c r="W17" i="1" s="1"/>
  <c r="AC17" i="1" s="1"/>
  <c r="AE17" i="1" s="1"/>
  <c r="T20" i="1"/>
  <c r="U20" i="1" s="1"/>
  <c r="Q31" i="1"/>
  <c r="W31" i="1" s="1"/>
  <c r="AA31" i="1" s="1"/>
  <c r="T37" i="1"/>
  <c r="U37" i="1" s="1"/>
  <c r="Q56" i="1"/>
  <c r="W56" i="1" s="1"/>
  <c r="AA56" i="1" s="1"/>
  <c r="Q60" i="1"/>
  <c r="W60" i="1" s="1"/>
  <c r="AC60" i="1" s="1"/>
  <c r="AE60" i="1" s="1"/>
  <c r="T28" i="1"/>
  <c r="U28" i="1" s="1"/>
  <c r="T3" i="1"/>
  <c r="U3" i="1" s="1"/>
  <c r="Q19" i="1"/>
  <c r="W19" i="1" s="1"/>
  <c r="AA19" i="1" s="1"/>
  <c r="Q29" i="1"/>
  <c r="W29" i="1" s="1"/>
  <c r="AA29" i="1" s="1"/>
  <c r="Q42" i="1"/>
  <c r="W42" i="1" s="1"/>
  <c r="AC42" i="1" s="1"/>
  <c r="AE42" i="1" s="1"/>
  <c r="T63" i="1"/>
  <c r="U63" i="1" s="1"/>
  <c r="T162" i="1"/>
  <c r="U162" i="1" s="1"/>
  <c r="T7" i="1"/>
  <c r="U7" i="1" s="1"/>
  <c r="Q6" i="1"/>
  <c r="W6" i="1" s="1"/>
  <c r="X6" i="1" s="1"/>
  <c r="Y6" i="1" s="1"/>
  <c r="Q8" i="1"/>
  <c r="W8" i="1" s="1"/>
  <c r="X8" i="1" s="1"/>
  <c r="Y8" i="1" s="1"/>
  <c r="T9" i="1"/>
  <c r="U9" i="1" s="1"/>
  <c r="T31" i="1"/>
  <c r="U31" i="1" s="1"/>
  <c r="Q34" i="1"/>
  <c r="W34" i="1" s="1"/>
  <c r="AC34" i="1" s="1"/>
  <c r="AE34" i="1" s="1"/>
  <c r="T44" i="1"/>
  <c r="U44" i="1" s="1"/>
  <c r="Q196" i="1"/>
  <c r="W196" i="1" s="1"/>
  <c r="X196" i="1" s="1"/>
  <c r="Y196" i="1" s="1"/>
  <c r="Q10" i="1"/>
  <c r="W10" i="1" s="1"/>
  <c r="X10" i="1" s="1"/>
  <c r="Y10" i="1" s="1"/>
  <c r="T13" i="1"/>
  <c r="U13" i="1" s="1"/>
  <c r="Q21" i="1"/>
  <c r="W21" i="1" s="1"/>
  <c r="AC21" i="1" s="1"/>
  <c r="AE21" i="1" s="1"/>
  <c r="Q40" i="1"/>
  <c r="W40" i="1" s="1"/>
  <c r="X40" i="1" s="1"/>
  <c r="Y40" i="1" s="1"/>
  <c r="T42" i="1"/>
  <c r="U42" i="1" s="1"/>
  <c r="Q68" i="1"/>
  <c r="W68" i="1" s="1"/>
  <c r="X68" i="1" s="1"/>
  <c r="Y68" i="1" s="1"/>
  <c r="T198" i="1"/>
  <c r="U198" i="1" s="1"/>
  <c r="Q4" i="1"/>
  <c r="W4" i="1" s="1"/>
  <c r="AC4" i="1" s="1"/>
  <c r="AE4" i="1" s="1"/>
  <c r="T47" i="1"/>
  <c r="U47" i="1" s="1"/>
  <c r="Q43" i="1"/>
  <c r="W43" i="1" s="1"/>
  <c r="AC43" i="1" s="1"/>
  <c r="AE43" i="1" s="1"/>
  <c r="Q100" i="1"/>
  <c r="W100" i="1" s="1"/>
  <c r="AC100" i="1" s="1"/>
  <c r="AE100" i="1" s="1"/>
  <c r="Q18" i="1"/>
  <c r="W18" i="1" s="1"/>
  <c r="AC18" i="1" s="1"/>
  <c r="AE18" i="1" s="1"/>
  <c r="T43" i="1"/>
  <c r="U43" i="1" s="1"/>
  <c r="Q147" i="1"/>
  <c r="W147" i="1" s="1"/>
  <c r="AC147" i="1" s="1"/>
  <c r="AE147" i="1" s="1"/>
  <c r="T156" i="1"/>
  <c r="U156" i="1" s="1"/>
  <c r="T177" i="1"/>
  <c r="U177" i="1" s="1"/>
  <c r="T201" i="1"/>
  <c r="U201" i="1" s="1"/>
  <c r="T79" i="1"/>
  <c r="U79" i="1" s="1"/>
  <c r="T100" i="1"/>
  <c r="U100" i="1" s="1"/>
  <c r="T134" i="1"/>
  <c r="U134" i="1" s="1"/>
  <c r="T136" i="1"/>
  <c r="U136" i="1" s="1"/>
  <c r="Q210" i="1"/>
  <c r="W210" i="1" s="1"/>
  <c r="AC210" i="1" s="1"/>
  <c r="AE210" i="1" s="1"/>
  <c r="T91" i="1"/>
  <c r="U91" i="1" s="1"/>
  <c r="T206" i="1"/>
  <c r="U206" i="1" s="1"/>
  <c r="T217" i="1"/>
  <c r="U217" i="1" s="1"/>
  <c r="T145" i="1"/>
  <c r="U145" i="1" s="1"/>
  <c r="T196" i="1"/>
  <c r="U196" i="1" s="1"/>
  <c r="T89" i="1"/>
  <c r="U89" i="1" s="1"/>
  <c r="T143" i="1"/>
  <c r="U143" i="1" s="1"/>
  <c r="T184" i="1"/>
  <c r="U184" i="1" s="1"/>
  <c r="T194" i="1"/>
  <c r="U194" i="1" s="1"/>
  <c r="AB196" i="1"/>
  <c r="AD196" i="1" s="1"/>
  <c r="T202" i="1"/>
  <c r="U202" i="1" s="1"/>
  <c r="Q215" i="1"/>
  <c r="W215" i="1" s="1"/>
  <c r="AC215" i="1" s="1"/>
  <c r="AE215" i="1" s="1"/>
  <c r="Q224" i="1"/>
  <c r="W224" i="1" s="1"/>
  <c r="AC224" i="1" s="1"/>
  <c r="AE224" i="1" s="1"/>
  <c r="T226" i="1"/>
  <c r="U226" i="1" s="1"/>
  <c r="T182" i="1"/>
  <c r="U182" i="1" s="1"/>
  <c r="Q197" i="1"/>
  <c r="W197" i="1" s="1"/>
  <c r="AC197" i="1" s="1"/>
  <c r="AE197" i="1" s="1"/>
  <c r="Q203" i="1"/>
  <c r="W203" i="1" s="1"/>
  <c r="AC203" i="1" s="1"/>
  <c r="AE203" i="1" s="1"/>
  <c r="Q199" i="1"/>
  <c r="W199" i="1" s="1"/>
  <c r="X199" i="1" s="1"/>
  <c r="Y199" i="1" s="1"/>
  <c r="Q140" i="1"/>
  <c r="W140" i="1" s="1"/>
  <c r="AC140" i="1" s="1"/>
  <c r="AE140" i="1" s="1"/>
  <c r="T148" i="1"/>
  <c r="U148" i="1" s="1"/>
  <c r="T164" i="1"/>
  <c r="U164" i="1" s="1"/>
  <c r="T154" i="1"/>
  <c r="U154" i="1" s="1"/>
  <c r="T195" i="1"/>
  <c r="U195" i="1" s="1"/>
  <c r="T88" i="1"/>
  <c r="U88" i="1" s="1"/>
  <c r="Q138" i="1"/>
  <c r="W138" i="1" s="1"/>
  <c r="AC138" i="1" s="1"/>
  <c r="AE138" i="1" s="1"/>
  <c r="T142" i="1"/>
  <c r="U142" i="1" s="1"/>
  <c r="Q149" i="1"/>
  <c r="W149" i="1" s="1"/>
  <c r="AC149" i="1" s="1"/>
  <c r="AE149" i="1" s="1"/>
  <c r="Q187" i="1"/>
  <c r="W187" i="1" s="1"/>
  <c r="Q189" i="1"/>
  <c r="W189" i="1" s="1"/>
  <c r="X189" i="1" s="1"/>
  <c r="Y189" i="1" s="1"/>
  <c r="Q204" i="1"/>
  <c r="W204" i="1" s="1"/>
  <c r="AA204" i="1" s="1"/>
  <c r="AF204" i="1" s="1"/>
  <c r="AB19" i="1"/>
  <c r="AD19" i="1" s="1"/>
  <c r="AB36" i="1"/>
  <c r="AD36" i="1" s="1"/>
  <c r="AB6" i="1"/>
  <c r="AD6" i="1" s="1"/>
  <c r="AB23" i="1"/>
  <c r="AD23" i="1" s="1"/>
  <c r="AB16" i="1"/>
  <c r="AD16" i="1" s="1"/>
  <c r="AB18" i="1"/>
  <c r="AD18" i="1" s="1"/>
  <c r="AB41" i="1"/>
  <c r="AD41" i="1" s="1"/>
  <c r="AB5" i="1"/>
  <c r="AD5" i="1" s="1"/>
  <c r="AB28" i="1"/>
  <c r="AD28" i="1" s="1"/>
  <c r="AB7" i="1"/>
  <c r="AD7" i="1" s="1"/>
  <c r="AB17" i="1"/>
  <c r="AD17" i="1" s="1"/>
  <c r="AB31" i="1"/>
  <c r="AD31" i="1" s="1"/>
  <c r="T71" i="1"/>
  <c r="U71" i="1" s="1"/>
  <c r="P71" i="1"/>
  <c r="V71" i="1" s="1"/>
  <c r="O71" i="1"/>
  <c r="T73" i="1"/>
  <c r="U73" i="1" s="1"/>
  <c r="P73" i="1"/>
  <c r="V73" i="1" s="1"/>
  <c r="O73" i="1"/>
  <c r="T75" i="1"/>
  <c r="U75" i="1" s="1"/>
  <c r="P75" i="1"/>
  <c r="V75" i="1" s="1"/>
  <c r="O75" i="1"/>
  <c r="T61" i="1"/>
  <c r="U61" i="1" s="1"/>
  <c r="P61" i="1"/>
  <c r="V61" i="1" s="1"/>
  <c r="O61" i="1"/>
  <c r="AB53" i="1"/>
  <c r="AD53" i="1" s="1"/>
  <c r="Q11" i="1"/>
  <c r="W11" i="1" s="1"/>
  <c r="AB14" i="1"/>
  <c r="AD14" i="1" s="1"/>
  <c r="Q23" i="1"/>
  <c r="W23" i="1" s="1"/>
  <c r="X23" i="1" s="1"/>
  <c r="Y23" i="1" s="1"/>
  <c r="T33" i="1"/>
  <c r="U33" i="1" s="1"/>
  <c r="Q48" i="1"/>
  <c r="W48" i="1" s="1"/>
  <c r="P55" i="1"/>
  <c r="V55" i="1" s="1"/>
  <c r="O55" i="1"/>
  <c r="Q61" i="1"/>
  <c r="W61" i="1" s="1"/>
  <c r="AB63" i="1"/>
  <c r="AD63" i="1" s="1"/>
  <c r="O23" i="1"/>
  <c r="O36" i="1"/>
  <c r="P46" i="1"/>
  <c r="V46" i="1" s="1"/>
  <c r="O46" i="1"/>
  <c r="AB50" i="1"/>
  <c r="AD50" i="1" s="1"/>
  <c r="AB59" i="1"/>
  <c r="AD59" i="1" s="1"/>
  <c r="AB65" i="1"/>
  <c r="AD65" i="1" s="1"/>
  <c r="P11" i="1"/>
  <c r="V11" i="1" s="1"/>
  <c r="AB13" i="1"/>
  <c r="AD13" i="1" s="1"/>
  <c r="AB25" i="1"/>
  <c r="AD25" i="1" s="1"/>
  <c r="T46" i="1"/>
  <c r="U46" i="1" s="1"/>
  <c r="AB69" i="1"/>
  <c r="AD69" i="1" s="1"/>
  <c r="AB29" i="1"/>
  <c r="AD29" i="1" s="1"/>
  <c r="T36" i="1"/>
  <c r="U36" i="1" s="1"/>
  <c r="Q36" i="1"/>
  <c r="W36" i="1" s="1"/>
  <c r="T11" i="1"/>
  <c r="U11" i="1" s="1"/>
  <c r="T23" i="1"/>
  <c r="U23" i="1" s="1"/>
  <c r="T32" i="1"/>
  <c r="U32" i="1" s="1"/>
  <c r="AB62" i="1"/>
  <c r="AD62" i="1" s="1"/>
  <c r="T72" i="1"/>
  <c r="U72" i="1" s="1"/>
  <c r="P72" i="1"/>
  <c r="V72" i="1" s="1"/>
  <c r="O72" i="1"/>
  <c r="T74" i="1"/>
  <c r="U74" i="1" s="1"/>
  <c r="P74" i="1"/>
  <c r="V74" i="1" s="1"/>
  <c r="O74" i="1"/>
  <c r="T76" i="1"/>
  <c r="U76" i="1" s="1"/>
  <c r="P76" i="1"/>
  <c r="V76" i="1" s="1"/>
  <c r="O76" i="1"/>
  <c r="T53" i="1"/>
  <c r="U53" i="1" s="1"/>
  <c r="Q53" i="1"/>
  <c r="W53" i="1" s="1"/>
  <c r="X53" i="1" s="1"/>
  <c r="Y53" i="1" s="1"/>
  <c r="AB56" i="1"/>
  <c r="AD56" i="1" s="1"/>
  <c r="O62" i="1"/>
  <c r="P78" i="1"/>
  <c r="V78" i="1" s="1"/>
  <c r="O78" i="1"/>
  <c r="T78" i="1"/>
  <c r="U78" i="1" s="1"/>
  <c r="T22" i="1"/>
  <c r="U22" i="1" s="1"/>
  <c r="T35" i="1"/>
  <c r="U35" i="1" s="1"/>
  <c r="AB40" i="1"/>
  <c r="AD40" i="1" s="1"/>
  <c r="T10" i="1"/>
  <c r="U10" i="1" s="1"/>
  <c r="P34" i="1"/>
  <c r="V34" i="1" s="1"/>
  <c r="O34" i="1"/>
  <c r="T45" i="1"/>
  <c r="U45" i="1" s="1"/>
  <c r="T56" i="1"/>
  <c r="U56" i="1" s="1"/>
  <c r="AB68" i="1"/>
  <c r="AD68" i="1" s="1"/>
  <c r="Q78" i="1"/>
  <c r="W78" i="1" s="1"/>
  <c r="P85" i="1"/>
  <c r="V85" i="1" s="1"/>
  <c r="O85" i="1"/>
  <c r="Q85" i="1"/>
  <c r="W85" i="1" s="1"/>
  <c r="Q52" i="1"/>
  <c r="W52" i="1" s="1"/>
  <c r="P52" i="1"/>
  <c r="V52" i="1" s="1"/>
  <c r="P9" i="1"/>
  <c r="V9" i="1" s="1"/>
  <c r="O9" i="1"/>
  <c r="P21" i="1"/>
  <c r="V21" i="1" s="1"/>
  <c r="O21" i="1"/>
  <c r="T34" i="1"/>
  <c r="U34" i="1" s="1"/>
  <c r="AB47" i="1"/>
  <c r="AD47" i="1" s="1"/>
  <c r="P48" i="1"/>
  <c r="V48" i="1" s="1"/>
  <c r="T62" i="1"/>
  <c r="U62" i="1" s="1"/>
  <c r="O33" i="1"/>
  <c r="O45" i="1"/>
  <c r="Q50" i="1"/>
  <c r="W50" i="1" s="1"/>
  <c r="T52" i="1"/>
  <c r="U52" i="1" s="1"/>
  <c r="T59" i="1"/>
  <c r="U59" i="1" s="1"/>
  <c r="P60" i="1"/>
  <c r="V60" i="1" s="1"/>
  <c r="P84" i="1"/>
  <c r="V84" i="1" s="1"/>
  <c r="O84" i="1"/>
  <c r="T85" i="1"/>
  <c r="U85" i="1" s="1"/>
  <c r="Q122" i="1"/>
  <c r="W122" i="1" s="1"/>
  <c r="Q127" i="1"/>
  <c r="W127" i="1" s="1"/>
  <c r="P93" i="1"/>
  <c r="V93" i="1" s="1"/>
  <c r="O93" i="1"/>
  <c r="Q93" i="1"/>
  <c r="W93" i="1" s="1"/>
  <c r="O7" i="1"/>
  <c r="O19" i="1"/>
  <c r="O31" i="1"/>
  <c r="O43" i="1"/>
  <c r="AB64" i="1"/>
  <c r="AD64" i="1" s="1"/>
  <c r="P95" i="1"/>
  <c r="V95" i="1" s="1"/>
  <c r="O95" i="1"/>
  <c r="Q95" i="1"/>
  <c r="W95" i="1" s="1"/>
  <c r="AB103" i="1"/>
  <c r="AD103" i="1" s="1"/>
  <c r="Q105" i="1"/>
  <c r="W105" i="1" s="1"/>
  <c r="X105" i="1" s="1"/>
  <c r="Y105" i="1" s="1"/>
  <c r="T105" i="1"/>
  <c r="U105" i="1" s="1"/>
  <c r="P120" i="1"/>
  <c r="V120" i="1" s="1"/>
  <c r="T120" i="1"/>
  <c r="U120" i="1" s="1"/>
  <c r="O120" i="1"/>
  <c r="P122" i="1"/>
  <c r="V122" i="1" s="1"/>
  <c r="T122" i="1"/>
  <c r="U122" i="1" s="1"/>
  <c r="O122" i="1"/>
  <c r="P127" i="1"/>
  <c r="V127" i="1" s="1"/>
  <c r="T127" i="1"/>
  <c r="U127" i="1" s="1"/>
  <c r="O127" i="1"/>
  <c r="P33" i="1"/>
  <c r="V33" i="1" s="1"/>
  <c r="T48" i="1"/>
  <c r="U48" i="1" s="1"/>
  <c r="O6" i="1"/>
  <c r="O18" i="1"/>
  <c r="O30" i="1"/>
  <c r="O42" i="1"/>
  <c r="P43" i="1"/>
  <c r="V43" i="1" s="1"/>
  <c r="T49" i="1"/>
  <c r="U49" i="1" s="1"/>
  <c r="O50" i="1"/>
  <c r="Q69" i="1"/>
  <c r="W69" i="1" s="1"/>
  <c r="X69" i="1" s="1"/>
  <c r="Y69" i="1" s="1"/>
  <c r="AB125" i="1"/>
  <c r="AD125" i="1" s="1"/>
  <c r="P45" i="1"/>
  <c r="V45" i="1" s="1"/>
  <c r="O5" i="1"/>
  <c r="O17" i="1"/>
  <c r="O29" i="1"/>
  <c r="P30" i="1"/>
  <c r="V30" i="1" s="1"/>
  <c r="P42" i="1"/>
  <c r="V42" i="1" s="1"/>
  <c r="Q71" i="1"/>
  <c r="W71" i="1" s="1"/>
  <c r="Q72" i="1"/>
  <c r="W72" i="1" s="1"/>
  <c r="Q73" i="1"/>
  <c r="W73" i="1" s="1"/>
  <c r="Q74" i="1"/>
  <c r="W74" i="1" s="1"/>
  <c r="Q75" i="1"/>
  <c r="W75" i="1" s="1"/>
  <c r="Q76" i="1"/>
  <c r="W76" i="1" s="1"/>
  <c r="P79" i="1"/>
  <c r="V79" i="1" s="1"/>
  <c r="O79" i="1"/>
  <c r="T93" i="1"/>
  <c r="U93" i="1" s="1"/>
  <c r="P110" i="1"/>
  <c r="V110" i="1" s="1"/>
  <c r="T110" i="1"/>
  <c r="U110" i="1" s="1"/>
  <c r="O110" i="1"/>
  <c r="Q115" i="1"/>
  <c r="W115" i="1" s="1"/>
  <c r="T60" i="1"/>
  <c r="U60" i="1" s="1"/>
  <c r="O4" i="1"/>
  <c r="O16" i="1"/>
  <c r="O28" i="1"/>
  <c r="O40" i="1"/>
  <c r="T50" i="1"/>
  <c r="U50" i="1" s="1"/>
  <c r="O51" i="1"/>
  <c r="T84" i="1"/>
  <c r="U84" i="1" s="1"/>
  <c r="T95" i="1"/>
  <c r="U95" i="1" s="1"/>
  <c r="Q123" i="1"/>
  <c r="W123" i="1" s="1"/>
  <c r="X123" i="1" s="1"/>
  <c r="Y123" i="1" s="1"/>
  <c r="T123" i="1"/>
  <c r="U123" i="1" s="1"/>
  <c r="AB66" i="1"/>
  <c r="AD66" i="1" s="1"/>
  <c r="P4" i="1"/>
  <c r="V4" i="1" s="1"/>
  <c r="Q47" i="1"/>
  <c r="W47" i="1" s="1"/>
  <c r="X47" i="1" s="1"/>
  <c r="Y47" i="1" s="1"/>
  <c r="P51" i="1"/>
  <c r="V51" i="1" s="1"/>
  <c r="Q62" i="1"/>
  <c r="W62" i="1" s="1"/>
  <c r="T68" i="1"/>
  <c r="U68" i="1" s="1"/>
  <c r="T70" i="1"/>
  <c r="U70" i="1" s="1"/>
  <c r="P70" i="1"/>
  <c r="V70" i="1" s="1"/>
  <c r="O70" i="1"/>
  <c r="P92" i="1"/>
  <c r="V92" i="1" s="1"/>
  <c r="O92" i="1"/>
  <c r="P97" i="1"/>
  <c r="V97" i="1" s="1"/>
  <c r="O97" i="1"/>
  <c r="T97" i="1"/>
  <c r="U97" i="1" s="1"/>
  <c r="Q97" i="1"/>
  <c r="W97" i="1" s="1"/>
  <c r="AB102" i="1"/>
  <c r="AD102" i="1" s="1"/>
  <c r="P108" i="1"/>
  <c r="V108" i="1" s="1"/>
  <c r="T108" i="1"/>
  <c r="U108" i="1" s="1"/>
  <c r="O108" i="1"/>
  <c r="P115" i="1"/>
  <c r="V115" i="1" s="1"/>
  <c r="T115" i="1"/>
  <c r="U115" i="1" s="1"/>
  <c r="O115" i="1"/>
  <c r="Q117" i="1"/>
  <c r="W117" i="1" s="1"/>
  <c r="T117" i="1"/>
  <c r="U117" i="1" s="1"/>
  <c r="P58" i="1"/>
  <c r="V58" i="1" s="1"/>
  <c r="O58" i="1"/>
  <c r="P128" i="1"/>
  <c r="V128" i="1" s="1"/>
  <c r="T128" i="1"/>
  <c r="U128" i="1" s="1"/>
  <c r="O128" i="1"/>
  <c r="P132" i="1"/>
  <c r="V132" i="1" s="1"/>
  <c r="O132" i="1"/>
  <c r="P94" i="1"/>
  <c r="V94" i="1" s="1"/>
  <c r="O94" i="1"/>
  <c r="P142" i="1"/>
  <c r="V142" i="1" s="1"/>
  <c r="O142" i="1"/>
  <c r="AB208" i="1"/>
  <c r="AD208" i="1" s="1"/>
  <c r="P80" i="1"/>
  <c r="V80" i="1" s="1"/>
  <c r="O80" i="1"/>
  <c r="P86" i="1"/>
  <c r="V86" i="1" s="1"/>
  <c r="O86" i="1"/>
  <c r="P96" i="1"/>
  <c r="V96" i="1" s="1"/>
  <c r="O96" i="1"/>
  <c r="Q104" i="1"/>
  <c r="W104" i="1" s="1"/>
  <c r="X104" i="1" s="1"/>
  <c r="Y104" i="1" s="1"/>
  <c r="T104" i="1"/>
  <c r="U104" i="1" s="1"/>
  <c r="Q135" i="1"/>
  <c r="W135" i="1" s="1"/>
  <c r="P144" i="1"/>
  <c r="V144" i="1" s="1"/>
  <c r="O144" i="1"/>
  <c r="P148" i="1"/>
  <c r="V148" i="1" s="1"/>
  <c r="O148" i="1"/>
  <c r="Q150" i="1"/>
  <c r="W150" i="1" s="1"/>
  <c r="P81" i="1"/>
  <c r="V81" i="1" s="1"/>
  <c r="O81" i="1"/>
  <c r="P87" i="1"/>
  <c r="V87" i="1" s="1"/>
  <c r="O87" i="1"/>
  <c r="P98" i="1"/>
  <c r="V98" i="1" s="1"/>
  <c r="O98" i="1"/>
  <c r="O135" i="1"/>
  <c r="P135" i="1"/>
  <c r="V135" i="1" s="1"/>
  <c r="P150" i="1"/>
  <c r="V150" i="1" s="1"/>
  <c r="O150" i="1"/>
  <c r="AB170" i="1"/>
  <c r="AD170" i="1" s="1"/>
  <c r="X171" i="1"/>
  <c r="Y171" i="1" s="1"/>
  <c r="P188" i="1"/>
  <c r="V188" i="1" s="1"/>
  <c r="O188" i="1"/>
  <c r="O69" i="1"/>
  <c r="P99" i="1"/>
  <c r="V99" i="1" s="1"/>
  <c r="O99" i="1"/>
  <c r="Q129" i="1"/>
  <c r="W129" i="1" s="1"/>
  <c r="T129" i="1"/>
  <c r="U129" i="1" s="1"/>
  <c r="O139" i="1"/>
  <c r="Q141" i="1"/>
  <c r="W141" i="1" s="1"/>
  <c r="AB152" i="1"/>
  <c r="AD152" i="1" s="1"/>
  <c r="Q188" i="1"/>
  <c r="W188" i="1" s="1"/>
  <c r="O68" i="1"/>
  <c r="P82" i="1"/>
  <c r="V82" i="1" s="1"/>
  <c r="O82" i="1"/>
  <c r="P88" i="1"/>
  <c r="V88" i="1" s="1"/>
  <c r="O88" i="1"/>
  <c r="P100" i="1"/>
  <c r="V100" i="1" s="1"/>
  <c r="O100" i="1"/>
  <c r="AB107" i="1"/>
  <c r="AD107" i="1" s="1"/>
  <c r="P109" i="1"/>
  <c r="V109" i="1" s="1"/>
  <c r="T109" i="1"/>
  <c r="U109" i="1" s="1"/>
  <c r="O109" i="1"/>
  <c r="P114" i="1"/>
  <c r="V114" i="1" s="1"/>
  <c r="T114" i="1"/>
  <c r="U114" i="1" s="1"/>
  <c r="Q116" i="1"/>
  <c r="W116" i="1" s="1"/>
  <c r="Q121" i="1"/>
  <c r="W121" i="1" s="1"/>
  <c r="T132" i="1"/>
  <c r="U132" i="1" s="1"/>
  <c r="T188" i="1"/>
  <c r="U188" i="1" s="1"/>
  <c r="T86" i="1"/>
  <c r="U86" i="1" s="1"/>
  <c r="Q87" i="1"/>
  <c r="W87" i="1" s="1"/>
  <c r="P89" i="1"/>
  <c r="V89" i="1" s="1"/>
  <c r="O89" i="1"/>
  <c r="T96" i="1"/>
  <c r="U96" i="1" s="1"/>
  <c r="Q98" i="1"/>
  <c r="W98" i="1" s="1"/>
  <c r="P101" i="1"/>
  <c r="V101" i="1" s="1"/>
  <c r="O101" i="1"/>
  <c r="AB124" i="1"/>
  <c r="AD124" i="1" s="1"/>
  <c r="AB139" i="1"/>
  <c r="AD139" i="1" s="1"/>
  <c r="P141" i="1"/>
  <c r="V141" i="1" s="1"/>
  <c r="O141" i="1"/>
  <c r="P77" i="1"/>
  <c r="V77" i="1" s="1"/>
  <c r="O77" i="1"/>
  <c r="P83" i="1"/>
  <c r="V83" i="1" s="1"/>
  <c r="O83" i="1"/>
  <c r="P90" i="1"/>
  <c r="V90" i="1" s="1"/>
  <c r="O90" i="1"/>
  <c r="Q111" i="1"/>
  <c r="W111" i="1" s="1"/>
  <c r="T111" i="1"/>
  <c r="U111" i="1" s="1"/>
  <c r="P116" i="1"/>
  <c r="V116" i="1" s="1"/>
  <c r="T116" i="1"/>
  <c r="U116" i="1" s="1"/>
  <c r="O116" i="1"/>
  <c r="P121" i="1"/>
  <c r="V121" i="1" s="1"/>
  <c r="T121" i="1"/>
  <c r="U121" i="1" s="1"/>
  <c r="O121" i="1"/>
  <c r="P126" i="1"/>
  <c r="V126" i="1" s="1"/>
  <c r="T126" i="1"/>
  <c r="U126" i="1" s="1"/>
  <c r="Q128" i="1"/>
  <c r="W128" i="1" s="1"/>
  <c r="O145" i="1"/>
  <c r="P147" i="1"/>
  <c r="V147" i="1" s="1"/>
  <c r="O147" i="1"/>
  <c r="P168" i="1"/>
  <c r="V168" i="1" s="1"/>
  <c r="O168" i="1"/>
  <c r="P91" i="1"/>
  <c r="V91" i="1" s="1"/>
  <c r="O91" i="1"/>
  <c r="AB136" i="1"/>
  <c r="AD136" i="1" s="1"/>
  <c r="T139" i="1"/>
  <c r="U139" i="1" s="1"/>
  <c r="Q102" i="1"/>
  <c r="W102" i="1" s="1"/>
  <c r="T135" i="1"/>
  <c r="U135" i="1" s="1"/>
  <c r="Q106" i="1"/>
  <c r="W106" i="1" s="1"/>
  <c r="Q112" i="1"/>
  <c r="W112" i="1" s="1"/>
  <c r="Q118" i="1"/>
  <c r="W118" i="1" s="1"/>
  <c r="Q124" i="1"/>
  <c r="W124" i="1" s="1"/>
  <c r="Q130" i="1"/>
  <c r="W130" i="1" s="1"/>
  <c r="Q133" i="1"/>
  <c r="W133" i="1" s="1"/>
  <c r="P138" i="1"/>
  <c r="V138" i="1" s="1"/>
  <c r="O138" i="1"/>
  <c r="O102" i="1"/>
  <c r="Q107" i="1"/>
  <c r="W107" i="1" s="1"/>
  <c r="X107" i="1" s="1"/>
  <c r="Y107" i="1" s="1"/>
  <c r="Q113" i="1"/>
  <c r="W113" i="1" s="1"/>
  <c r="Q119" i="1"/>
  <c r="W119" i="1" s="1"/>
  <c r="Q125" i="1"/>
  <c r="W125" i="1" s="1"/>
  <c r="X125" i="1" s="1"/>
  <c r="Y125" i="1" s="1"/>
  <c r="Q131" i="1"/>
  <c r="W131" i="1" s="1"/>
  <c r="P133" i="1"/>
  <c r="V133" i="1" s="1"/>
  <c r="O133" i="1"/>
  <c r="Q137" i="1"/>
  <c r="W137" i="1" s="1"/>
  <c r="X137" i="1" s="1"/>
  <c r="Y137" i="1" s="1"/>
  <c r="T146" i="1"/>
  <c r="U146" i="1" s="1"/>
  <c r="T149" i="1"/>
  <c r="U149" i="1" s="1"/>
  <c r="AB166" i="1"/>
  <c r="AD166" i="1" s="1"/>
  <c r="AB174" i="1"/>
  <c r="AD174" i="1" s="1"/>
  <c r="Q103" i="1"/>
  <c r="W103" i="1" s="1"/>
  <c r="X103" i="1" s="1"/>
  <c r="Y103" i="1" s="1"/>
  <c r="Q108" i="1"/>
  <c r="W108" i="1" s="1"/>
  <c r="Q114" i="1"/>
  <c r="W114" i="1" s="1"/>
  <c r="Q120" i="1"/>
  <c r="W120" i="1" s="1"/>
  <c r="Q126" i="1"/>
  <c r="W126" i="1" s="1"/>
  <c r="Q139" i="1"/>
  <c r="W139" i="1" s="1"/>
  <c r="X139" i="1" s="1"/>
  <c r="Y139" i="1" s="1"/>
  <c r="T141" i="1"/>
  <c r="U141" i="1" s="1"/>
  <c r="Q145" i="1"/>
  <c r="W145" i="1" s="1"/>
  <c r="X145" i="1" s="1"/>
  <c r="Y145" i="1" s="1"/>
  <c r="T147" i="1"/>
  <c r="U147" i="1" s="1"/>
  <c r="Q151" i="1"/>
  <c r="W151" i="1" s="1"/>
  <c r="O152" i="1"/>
  <c r="Q153" i="1"/>
  <c r="W153" i="1" s="1"/>
  <c r="X153" i="1" s="1"/>
  <c r="Y153" i="1" s="1"/>
  <c r="Q166" i="1"/>
  <c r="W166" i="1" s="1"/>
  <c r="T166" i="1"/>
  <c r="U166" i="1" s="1"/>
  <c r="T193" i="1"/>
  <c r="U193" i="1" s="1"/>
  <c r="Q134" i="1"/>
  <c r="W134" i="1" s="1"/>
  <c r="AB159" i="1"/>
  <c r="AD159" i="1" s="1"/>
  <c r="AB183" i="1"/>
  <c r="AD183" i="1" s="1"/>
  <c r="AB192" i="1"/>
  <c r="AD192" i="1" s="1"/>
  <c r="T137" i="1"/>
  <c r="U137" i="1" s="1"/>
  <c r="T138" i="1"/>
  <c r="U138" i="1" s="1"/>
  <c r="Q142" i="1"/>
  <c r="W142" i="1" s="1"/>
  <c r="T144" i="1"/>
  <c r="U144" i="1" s="1"/>
  <c r="AB146" i="1"/>
  <c r="AD146" i="1" s="1"/>
  <c r="Q148" i="1"/>
  <c r="W148" i="1" s="1"/>
  <c r="T150" i="1"/>
  <c r="U150" i="1" s="1"/>
  <c r="Q167" i="1"/>
  <c r="W167" i="1" s="1"/>
  <c r="T169" i="1"/>
  <c r="U169" i="1" s="1"/>
  <c r="P169" i="1"/>
  <c r="V169" i="1" s="1"/>
  <c r="O169" i="1"/>
  <c r="Q205" i="1"/>
  <c r="W205" i="1" s="1"/>
  <c r="P205" i="1"/>
  <c r="V205" i="1" s="1"/>
  <c r="T133" i="1"/>
  <c r="U133" i="1" s="1"/>
  <c r="AC156" i="1"/>
  <c r="AE156" i="1" s="1"/>
  <c r="AB180" i="1"/>
  <c r="AD180" i="1" s="1"/>
  <c r="AB189" i="1"/>
  <c r="AD189" i="1" s="1"/>
  <c r="AB165" i="1"/>
  <c r="AD165" i="1" s="1"/>
  <c r="P167" i="1"/>
  <c r="V167" i="1" s="1"/>
  <c r="O167" i="1"/>
  <c r="Q152" i="1"/>
  <c r="W152" i="1" s="1"/>
  <c r="X152" i="1" s="1"/>
  <c r="Y152" i="1" s="1"/>
  <c r="AB157" i="1"/>
  <c r="AD157" i="1" s="1"/>
  <c r="AB182" i="1"/>
  <c r="AD182" i="1" s="1"/>
  <c r="AB193" i="1"/>
  <c r="AD193" i="1" s="1"/>
  <c r="AB219" i="1"/>
  <c r="AD219" i="1" s="1"/>
  <c r="Q132" i="1"/>
  <c r="W132" i="1" s="1"/>
  <c r="Q136" i="1"/>
  <c r="W136" i="1" s="1"/>
  <c r="X136" i="1" s="1"/>
  <c r="Y136" i="1" s="1"/>
  <c r="Q168" i="1"/>
  <c r="W168" i="1" s="1"/>
  <c r="Q190" i="1"/>
  <c r="W190" i="1" s="1"/>
  <c r="T190" i="1"/>
  <c r="U190" i="1" s="1"/>
  <c r="O193" i="1"/>
  <c r="P156" i="1"/>
  <c r="V156" i="1" s="1"/>
  <c r="AA156" i="1" s="1"/>
  <c r="P164" i="1"/>
  <c r="V164" i="1" s="1"/>
  <c r="O164" i="1"/>
  <c r="T171" i="1"/>
  <c r="U171" i="1" s="1"/>
  <c r="O173" i="1"/>
  <c r="P173" i="1"/>
  <c r="V173" i="1" s="1"/>
  <c r="T178" i="1"/>
  <c r="U178" i="1" s="1"/>
  <c r="T180" i="1"/>
  <c r="U180" i="1" s="1"/>
  <c r="P181" i="1"/>
  <c r="V181" i="1" s="1"/>
  <c r="Q193" i="1"/>
  <c r="W193" i="1" s="1"/>
  <c r="X193" i="1" s="1"/>
  <c r="Y193" i="1" s="1"/>
  <c r="AB206" i="1"/>
  <c r="AD206" i="1" s="1"/>
  <c r="T221" i="1"/>
  <c r="U221" i="1" s="1"/>
  <c r="P221" i="1"/>
  <c r="V221" i="1" s="1"/>
  <c r="AB184" i="1"/>
  <c r="AD184" i="1" s="1"/>
  <c r="T189" i="1"/>
  <c r="U189" i="1" s="1"/>
  <c r="T159" i="1"/>
  <c r="U159" i="1" s="1"/>
  <c r="O161" i="1"/>
  <c r="P161" i="1"/>
  <c r="V161" i="1" s="1"/>
  <c r="T167" i="1"/>
  <c r="U167" i="1" s="1"/>
  <c r="T168" i="1"/>
  <c r="U168" i="1" s="1"/>
  <c r="P176" i="1"/>
  <c r="V176" i="1" s="1"/>
  <c r="O176" i="1"/>
  <c r="O185" i="1"/>
  <c r="P185" i="1"/>
  <c r="V185" i="1" s="1"/>
  <c r="T191" i="1"/>
  <c r="U191" i="1" s="1"/>
  <c r="P191" i="1"/>
  <c r="V191" i="1" s="1"/>
  <c r="O191" i="1"/>
  <c r="O195" i="1"/>
  <c r="Q195" i="1"/>
  <c r="W195" i="1" s="1"/>
  <c r="P195" i="1"/>
  <c r="V195" i="1" s="1"/>
  <c r="T176" i="1"/>
  <c r="U176" i="1" s="1"/>
  <c r="Q180" i="1"/>
  <c r="W180" i="1" s="1"/>
  <c r="X180" i="1" s="1"/>
  <c r="Y180" i="1" s="1"/>
  <c r="Q181" i="1"/>
  <c r="W181" i="1" s="1"/>
  <c r="AB204" i="1"/>
  <c r="AD204" i="1" s="1"/>
  <c r="AB211" i="1"/>
  <c r="AD211" i="1" s="1"/>
  <c r="T215" i="1"/>
  <c r="U215" i="1" s="1"/>
  <c r="P215" i="1"/>
  <c r="V215" i="1" s="1"/>
  <c r="T179" i="1"/>
  <c r="U179" i="1" s="1"/>
  <c r="P179" i="1"/>
  <c r="V179" i="1" s="1"/>
  <c r="O179" i="1"/>
  <c r="AA174" i="1"/>
  <c r="O180" i="1"/>
  <c r="Q192" i="1"/>
  <c r="W192" i="1" s="1"/>
  <c r="X192" i="1" s="1"/>
  <c r="Y192" i="1" s="1"/>
  <c r="T200" i="1"/>
  <c r="U200" i="1" s="1"/>
  <c r="P216" i="1"/>
  <c r="V216" i="1" s="1"/>
  <c r="Q221" i="1"/>
  <c r="W221" i="1" s="1"/>
  <c r="AB223" i="1"/>
  <c r="AD223" i="1" s="1"/>
  <c r="T192" i="1"/>
  <c r="U192" i="1" s="1"/>
  <c r="T205" i="1"/>
  <c r="U205" i="1" s="1"/>
  <c r="Q214" i="1"/>
  <c r="W214" i="1" s="1"/>
  <c r="T203" i="1"/>
  <c r="U203" i="1" s="1"/>
  <c r="P203" i="1"/>
  <c r="V203" i="1" s="1"/>
  <c r="T204" i="1"/>
  <c r="U204" i="1" s="1"/>
  <c r="P220" i="1"/>
  <c r="V220" i="1" s="1"/>
  <c r="O220" i="1"/>
  <c r="P214" i="1"/>
  <c r="V214" i="1" s="1"/>
  <c r="O214" i="1"/>
  <c r="AB218" i="1"/>
  <c r="AD218" i="1" s="1"/>
  <c r="T220" i="1"/>
  <c r="U220" i="1" s="1"/>
  <c r="Q201" i="1"/>
  <c r="W201" i="1" s="1"/>
  <c r="T213" i="1"/>
  <c r="U213" i="1" s="1"/>
  <c r="Q213" i="1"/>
  <c r="W213" i="1" s="1"/>
  <c r="T214" i="1"/>
  <c r="U214" i="1" s="1"/>
  <c r="P202" i="1"/>
  <c r="V202" i="1" s="1"/>
  <c r="O202" i="1"/>
  <c r="T212" i="1"/>
  <c r="U212" i="1" s="1"/>
  <c r="Q212" i="1"/>
  <c r="W212" i="1" s="1"/>
  <c r="AB225" i="1"/>
  <c r="AD225" i="1" s="1"/>
  <c r="AB198" i="1"/>
  <c r="AD198" i="1" s="1"/>
  <c r="O201" i="1"/>
  <c r="O213" i="1"/>
  <c r="O198" i="1"/>
  <c r="O210" i="1"/>
  <c r="P210" i="1"/>
  <c r="V210" i="1" s="1"/>
  <c r="AB224" i="1"/>
  <c r="AD224" i="1" s="1"/>
  <c r="Q222" i="1"/>
  <c r="W222" i="1" s="1"/>
  <c r="O226" i="1"/>
  <c r="X174" i="1" l="1"/>
  <c r="Y174" i="1" s="1"/>
  <c r="X159" i="1"/>
  <c r="Y159" i="1" s="1"/>
  <c r="AA58" i="1"/>
  <c r="X184" i="1"/>
  <c r="Y184" i="1" s="1"/>
  <c r="AA217" i="1"/>
  <c r="AF217" i="1" s="1"/>
  <c r="AA163" i="1"/>
  <c r="AF163" i="1" s="1"/>
  <c r="AA175" i="1"/>
  <c r="AG175" i="1" s="1"/>
  <c r="AI175" i="1" s="1"/>
  <c r="X194" i="1"/>
  <c r="Y194" i="1" s="1"/>
  <c r="X177" i="1"/>
  <c r="Y177" i="1" s="1"/>
  <c r="X44" i="1"/>
  <c r="Y44" i="1" s="1"/>
  <c r="AA35" i="1"/>
  <c r="AG35" i="1" s="1"/>
  <c r="AI35" i="1" s="1"/>
  <c r="AC6" i="1"/>
  <c r="AE6" i="1" s="1"/>
  <c r="X157" i="1"/>
  <c r="Y157" i="1" s="1"/>
  <c r="AC59" i="1"/>
  <c r="AE59" i="1" s="1"/>
  <c r="X63" i="1"/>
  <c r="Y63" i="1" s="1"/>
  <c r="X35" i="1"/>
  <c r="Y35" i="1" s="1"/>
  <c r="AA25" i="1"/>
  <c r="AG25" i="1" s="1"/>
  <c r="AI25" i="1" s="1"/>
  <c r="AA8" i="1"/>
  <c r="AG8" i="1" s="1"/>
  <c r="AI8" i="1" s="1"/>
  <c r="Z8" i="1"/>
  <c r="AA91" i="1"/>
  <c r="AG91" i="1" s="1"/>
  <c r="AI91" i="1" s="1"/>
  <c r="X25" i="1"/>
  <c r="Y25" i="1" s="1"/>
  <c r="AA60" i="1"/>
  <c r="AG60" i="1" s="1"/>
  <c r="AI60" i="1" s="1"/>
  <c r="AA6" i="1"/>
  <c r="AF6" i="1" s="1"/>
  <c r="X172" i="1"/>
  <c r="Y172" i="1" s="1"/>
  <c r="AA178" i="1"/>
  <c r="AF178" i="1" s="1"/>
  <c r="AA44" i="1"/>
  <c r="AG44" i="1" s="1"/>
  <c r="AI44" i="1" s="1"/>
  <c r="AA77" i="1"/>
  <c r="AG77" i="1" s="1"/>
  <c r="AI77" i="1" s="1"/>
  <c r="AC194" i="1"/>
  <c r="AE194" i="1" s="1"/>
  <c r="AA138" i="1"/>
  <c r="AG138" i="1" s="1"/>
  <c r="AI138" i="1" s="1"/>
  <c r="AC44" i="1"/>
  <c r="AE44" i="1" s="1"/>
  <c r="AA68" i="1"/>
  <c r="AG68" i="1" s="1"/>
  <c r="AI68" i="1" s="1"/>
  <c r="AA182" i="1"/>
  <c r="AG182" i="1" s="1"/>
  <c r="AI182" i="1" s="1"/>
  <c r="AA96" i="1"/>
  <c r="AF96" i="1" s="1"/>
  <c r="AC218" i="1"/>
  <c r="AE218" i="1" s="1"/>
  <c r="AA172" i="1"/>
  <c r="AG172" i="1" s="1"/>
  <c r="AI172" i="1" s="1"/>
  <c r="AA39" i="1"/>
  <c r="AG39" i="1" s="1"/>
  <c r="AI39" i="1" s="1"/>
  <c r="AA81" i="1"/>
  <c r="AG81" i="1" s="1"/>
  <c r="AI81" i="1" s="1"/>
  <c r="X223" i="1"/>
  <c r="Y223" i="1" s="1"/>
  <c r="AA40" i="1"/>
  <c r="AG40" i="1" s="1"/>
  <c r="AI40" i="1" s="1"/>
  <c r="X39" i="1"/>
  <c r="Y39" i="1" s="1"/>
  <c r="AC223" i="1"/>
  <c r="AE223" i="1" s="1"/>
  <c r="AA89" i="1"/>
  <c r="AG89" i="1" s="1"/>
  <c r="AI89" i="1" s="1"/>
  <c r="AC208" i="1"/>
  <c r="AE208" i="1" s="1"/>
  <c r="AA218" i="1"/>
  <c r="AF218" i="1" s="1"/>
  <c r="AA206" i="1"/>
  <c r="AG206" i="1" s="1"/>
  <c r="AI206" i="1" s="1"/>
  <c r="X162" i="1"/>
  <c r="Y162" i="1" s="1"/>
  <c r="AC196" i="1"/>
  <c r="AE196" i="1" s="1"/>
  <c r="AA208" i="1"/>
  <c r="AF208" i="1" s="1"/>
  <c r="X206" i="1"/>
  <c r="Y206" i="1" s="1"/>
  <c r="X130" i="1"/>
  <c r="Y130" i="1" s="1"/>
  <c r="AH14" i="1"/>
  <c r="X186" i="1"/>
  <c r="Y186" i="1" s="1"/>
  <c r="AA186" i="1"/>
  <c r="AF186" i="1" s="1"/>
  <c r="AC163" i="1"/>
  <c r="AE163" i="1" s="1"/>
  <c r="AC172" i="1"/>
  <c r="AE172" i="1" s="1"/>
  <c r="X112" i="1"/>
  <c r="Y112" i="1" s="1"/>
  <c r="X20" i="1"/>
  <c r="Y20" i="1" s="1"/>
  <c r="X14" i="1"/>
  <c r="Y14" i="1" s="1"/>
  <c r="AF14" i="1"/>
  <c r="AA185" i="1"/>
  <c r="AG185" i="1" s="1"/>
  <c r="AI185" i="1" s="1"/>
  <c r="AA82" i="1"/>
  <c r="AG82" i="1" s="1"/>
  <c r="AI82" i="1" s="1"/>
  <c r="AA41" i="1"/>
  <c r="AG41" i="1" s="1"/>
  <c r="AI41" i="1" s="1"/>
  <c r="AA86" i="1"/>
  <c r="AG86" i="1" s="1"/>
  <c r="AI86" i="1" s="1"/>
  <c r="AA65" i="1"/>
  <c r="AG65" i="1" s="1"/>
  <c r="AI65" i="1" s="1"/>
  <c r="AA2" i="1"/>
  <c r="AG2" i="1" s="1"/>
  <c r="AI2" i="1" s="1"/>
  <c r="AC41" i="1"/>
  <c r="AE41" i="1" s="1"/>
  <c r="X19" i="1"/>
  <c r="Y19" i="1" s="1"/>
  <c r="AA162" i="1"/>
  <c r="AG162" i="1" s="1"/>
  <c r="AI162" i="1" s="1"/>
  <c r="X175" i="1"/>
  <c r="Y175" i="1" s="1"/>
  <c r="AA20" i="1"/>
  <c r="AF20" i="1" s="1"/>
  <c r="AA13" i="1"/>
  <c r="AG13" i="1" s="1"/>
  <c r="AI13" i="1" s="1"/>
  <c r="AC14" i="1"/>
  <c r="AE14" i="1" s="1"/>
  <c r="AA57" i="1"/>
  <c r="AF57" i="1" s="1"/>
  <c r="AA99" i="1"/>
  <c r="AG99" i="1" s="1"/>
  <c r="AI99" i="1" s="1"/>
  <c r="AB172" i="1"/>
  <c r="AD172" i="1" s="1"/>
  <c r="AB175" i="1"/>
  <c r="AD175" i="1" s="1"/>
  <c r="X2" i="1"/>
  <c r="Y2" i="1" s="1"/>
  <c r="AA51" i="1"/>
  <c r="AF51" i="1" s="1"/>
  <c r="AA209" i="1"/>
  <c r="AG209" i="1" s="1"/>
  <c r="AI209" i="1" s="1"/>
  <c r="AA171" i="1"/>
  <c r="AG171" i="1" s="1"/>
  <c r="AI171" i="1" s="1"/>
  <c r="AA83" i="1"/>
  <c r="AF83" i="1" s="1"/>
  <c r="AA33" i="1"/>
  <c r="AF33" i="1" s="1"/>
  <c r="X65" i="1"/>
  <c r="Y65" i="1" s="1"/>
  <c r="X187" i="1"/>
  <c r="Y187" i="1" s="1"/>
  <c r="AB171" i="1"/>
  <c r="AD171" i="1" s="1"/>
  <c r="AA27" i="1"/>
  <c r="AG27" i="1" s="1"/>
  <c r="AI27" i="1" s="1"/>
  <c r="X140" i="1"/>
  <c r="Y140" i="1" s="1"/>
  <c r="X209" i="1"/>
  <c r="Y209" i="1" s="1"/>
  <c r="AC7" i="1"/>
  <c r="AE7" i="1" s="1"/>
  <c r="AA199" i="1"/>
  <c r="AF199" i="1" s="1"/>
  <c r="AC184" i="1"/>
  <c r="AE184" i="1" s="1"/>
  <c r="AB209" i="1"/>
  <c r="AD209" i="1" s="1"/>
  <c r="AA144" i="1"/>
  <c r="AG144" i="1" s="1"/>
  <c r="AI144" i="1" s="1"/>
  <c r="AA7" i="1"/>
  <c r="AF7" i="1" s="1"/>
  <c r="AC40" i="1"/>
  <c r="AE40" i="1" s="1"/>
  <c r="AA184" i="1"/>
  <c r="AG184" i="1" s="1"/>
  <c r="AI184" i="1" s="1"/>
  <c r="AA100" i="1"/>
  <c r="AG100" i="1" s="1"/>
  <c r="AI100" i="1" s="1"/>
  <c r="AA24" i="1"/>
  <c r="AG24" i="1" s="1"/>
  <c r="AI24" i="1" s="1"/>
  <c r="X24" i="1"/>
  <c r="X54" i="1"/>
  <c r="Y54" i="1" s="1"/>
  <c r="X166" i="1"/>
  <c r="Y166" i="1" s="1"/>
  <c r="X117" i="1"/>
  <c r="Y117" i="1" s="1"/>
  <c r="AA161" i="1"/>
  <c r="AF161" i="1" s="1"/>
  <c r="X151" i="1"/>
  <c r="Y151" i="1" s="1"/>
  <c r="AA5" i="1"/>
  <c r="AF5" i="1" s="1"/>
  <c r="X18" i="1"/>
  <c r="Y18" i="1" s="1"/>
  <c r="AC199" i="1"/>
  <c r="AE199" i="1" s="1"/>
  <c r="AC187" i="1"/>
  <c r="AE187" i="1" s="1"/>
  <c r="AA187" i="1"/>
  <c r="AG187" i="1" s="1"/>
  <c r="AI187" i="1" s="1"/>
  <c r="AC5" i="1"/>
  <c r="AE5" i="1" s="1"/>
  <c r="X31" i="1"/>
  <c r="Y31" i="1" s="1"/>
  <c r="Z199" i="1"/>
  <c r="AA26" i="1"/>
  <c r="AA189" i="1"/>
  <c r="AF189" i="1" s="1"/>
  <c r="X163" i="1"/>
  <c r="Y163" i="1" s="1"/>
  <c r="AC189" i="1"/>
  <c r="AE189" i="1" s="1"/>
  <c r="AA160" i="1"/>
  <c r="AG160" i="1" s="1"/>
  <c r="AI160" i="1" s="1"/>
  <c r="X26" i="1"/>
  <c r="Y26" i="1" s="1"/>
  <c r="X155" i="1"/>
  <c r="Y155" i="1" s="1"/>
  <c r="AA37" i="1"/>
  <c r="AG37" i="1" s="1"/>
  <c r="AI37" i="1" s="1"/>
  <c r="Y64" i="1"/>
  <c r="Z64" i="1"/>
  <c r="AC182" i="1"/>
  <c r="AE182" i="1" s="1"/>
  <c r="X170" i="1"/>
  <c r="Y170" i="1" s="1"/>
  <c r="AC178" i="1"/>
  <c r="AE178" i="1" s="1"/>
  <c r="AC66" i="1"/>
  <c r="AE66" i="1" s="1"/>
  <c r="AA12" i="1"/>
  <c r="AF12" i="1" s="1"/>
  <c r="AC54" i="1"/>
  <c r="AE54" i="1" s="1"/>
  <c r="AA154" i="1"/>
  <c r="AG154" i="1" s="1"/>
  <c r="AI154" i="1" s="1"/>
  <c r="AA38" i="1"/>
  <c r="AG38" i="1" s="1"/>
  <c r="AI38" i="1" s="1"/>
  <c r="X178" i="1"/>
  <c r="Y178" i="1" s="1"/>
  <c r="X198" i="1"/>
  <c r="Y198" i="1" s="1"/>
  <c r="AA198" i="1"/>
  <c r="AG198" i="1" s="1"/>
  <c r="AI198" i="1" s="1"/>
  <c r="AA157" i="1"/>
  <c r="AG157" i="1" s="1"/>
  <c r="AI157" i="1" s="1"/>
  <c r="AC64" i="1"/>
  <c r="AE64" i="1" s="1"/>
  <c r="AA54" i="1"/>
  <c r="AG54" i="1" s="1"/>
  <c r="AI54" i="1" s="1"/>
  <c r="AB217" i="1"/>
  <c r="AD217" i="1" s="1"/>
  <c r="AA140" i="1"/>
  <c r="AF140" i="1" s="1"/>
  <c r="X57" i="1"/>
  <c r="Y57" i="1" s="1"/>
  <c r="AC159" i="1"/>
  <c r="AE159" i="1" s="1"/>
  <c r="X129" i="1"/>
  <c r="Y129" i="1" s="1"/>
  <c r="AC63" i="1"/>
  <c r="AE63" i="1" s="1"/>
  <c r="X12" i="1"/>
  <c r="Y12" i="1" s="1"/>
  <c r="X225" i="1"/>
  <c r="Y225" i="1" s="1"/>
  <c r="X165" i="1"/>
  <c r="Y165" i="1" s="1"/>
  <c r="AB155" i="1"/>
  <c r="AD155" i="1" s="1"/>
  <c r="AA158" i="1"/>
  <c r="AG158" i="1" s="1"/>
  <c r="AI158" i="1" s="1"/>
  <c r="AA159" i="1"/>
  <c r="AG159" i="1" s="1"/>
  <c r="AI159" i="1" s="1"/>
  <c r="AA30" i="1"/>
  <c r="AG30" i="1" s="1"/>
  <c r="AI30" i="1" s="1"/>
  <c r="AA64" i="1"/>
  <c r="AF64" i="1" s="1"/>
  <c r="X13" i="1"/>
  <c r="Y13" i="1" s="1"/>
  <c r="X211" i="1"/>
  <c r="Y211" i="1" s="1"/>
  <c r="AA197" i="1"/>
  <c r="AG197" i="1" s="1"/>
  <c r="AI197" i="1" s="1"/>
  <c r="AC158" i="1"/>
  <c r="AE158" i="1" s="1"/>
  <c r="AC31" i="1"/>
  <c r="AE31" i="1" s="1"/>
  <c r="X197" i="1"/>
  <c r="Y197" i="1" s="1"/>
  <c r="AF63" i="1"/>
  <c r="X217" i="1"/>
  <c r="Y217" i="1" s="1"/>
  <c r="AA66" i="1"/>
  <c r="AG66" i="1" s="1"/>
  <c r="AI66" i="1" s="1"/>
  <c r="AA203" i="1"/>
  <c r="AF203" i="1" s="1"/>
  <c r="AC225" i="1"/>
  <c r="AE225" i="1" s="1"/>
  <c r="AA211" i="1"/>
  <c r="AF211" i="1" s="1"/>
  <c r="AC160" i="1"/>
  <c r="AE160" i="1" s="1"/>
  <c r="X131" i="1"/>
  <c r="Y131" i="1" s="1"/>
  <c r="AA18" i="1"/>
  <c r="AG18" i="1" s="1"/>
  <c r="AI18" i="1" s="1"/>
  <c r="X160" i="1"/>
  <c r="Y160" i="1" s="1"/>
  <c r="AA165" i="1"/>
  <c r="AF165" i="1" s="1"/>
  <c r="AA155" i="1"/>
  <c r="AF155" i="1" s="1"/>
  <c r="AC226" i="1"/>
  <c r="AE226" i="1" s="1"/>
  <c r="AB140" i="1"/>
  <c r="AD140" i="1" s="1"/>
  <c r="AC146" i="1"/>
  <c r="AE146" i="1" s="1"/>
  <c r="AA110" i="1"/>
  <c r="AF110" i="1" s="1"/>
  <c r="AC57" i="1"/>
  <c r="AE57" i="1" s="1"/>
  <c r="AC38" i="1"/>
  <c r="AE38" i="1" s="1"/>
  <c r="X38" i="1"/>
  <c r="Y38" i="1" s="1"/>
  <c r="AA59" i="1"/>
  <c r="AG59" i="1" s="1"/>
  <c r="AI59" i="1" s="1"/>
  <c r="AA49" i="1"/>
  <c r="AA177" i="1"/>
  <c r="AG177" i="1" s="1"/>
  <c r="AI177" i="1" s="1"/>
  <c r="AA149" i="1"/>
  <c r="AG149" i="1" s="1"/>
  <c r="AI149" i="1" s="1"/>
  <c r="X32" i="1"/>
  <c r="Y32" i="1" s="1"/>
  <c r="AC19" i="1"/>
  <c r="AE19" i="1" s="1"/>
  <c r="AA200" i="1"/>
  <c r="AF200" i="1" s="1"/>
  <c r="AC29" i="1"/>
  <c r="AE29" i="1" s="1"/>
  <c r="AA17" i="1"/>
  <c r="AG17" i="1" s="1"/>
  <c r="AI17" i="1" s="1"/>
  <c r="X17" i="1"/>
  <c r="Y17" i="1" s="1"/>
  <c r="X49" i="1"/>
  <c r="Y49" i="1" s="1"/>
  <c r="X27" i="1"/>
  <c r="Y27" i="1" s="1"/>
  <c r="AB154" i="1"/>
  <c r="AD154" i="1" s="1"/>
  <c r="X37" i="1"/>
  <c r="X226" i="1"/>
  <c r="Y226" i="1" s="1"/>
  <c r="X149" i="1"/>
  <c r="Y149" i="1" s="1"/>
  <c r="AB27" i="1"/>
  <c r="AD27" i="1" s="1"/>
  <c r="X154" i="1"/>
  <c r="AA80" i="1"/>
  <c r="AG80" i="1" s="1"/>
  <c r="AI80" i="1" s="1"/>
  <c r="AA32" i="1"/>
  <c r="AG32" i="1" s="1"/>
  <c r="AI32" i="1" s="1"/>
  <c r="AA215" i="1"/>
  <c r="AF215" i="1" s="1"/>
  <c r="X204" i="1"/>
  <c r="Y204" i="1" s="1"/>
  <c r="AG204" i="1"/>
  <c r="AI204" i="1" s="1"/>
  <c r="AA88" i="1"/>
  <c r="AG88" i="1" s="1"/>
  <c r="AI88" i="1" s="1"/>
  <c r="AA28" i="1"/>
  <c r="AG28" i="1" s="1"/>
  <c r="AI28" i="1" s="1"/>
  <c r="X29" i="1"/>
  <c r="Y29" i="1" s="1"/>
  <c r="X200" i="1"/>
  <c r="Y200" i="1" s="1"/>
  <c r="X146" i="1"/>
  <c r="Y146" i="1" s="1"/>
  <c r="AC28" i="1"/>
  <c r="AE28" i="1" s="1"/>
  <c r="X15" i="1"/>
  <c r="Y15" i="1" s="1"/>
  <c r="AA143" i="1"/>
  <c r="AG143" i="1" s="1"/>
  <c r="AI143" i="1" s="1"/>
  <c r="AA196" i="1"/>
  <c r="AG196" i="1" s="1"/>
  <c r="AI196" i="1" s="1"/>
  <c r="AA67" i="1"/>
  <c r="AG67" i="1" s="1"/>
  <c r="AI67" i="1" s="1"/>
  <c r="AC68" i="1"/>
  <c r="AE68" i="1" s="1"/>
  <c r="AC56" i="1"/>
  <c r="AE56" i="1" s="1"/>
  <c r="AB15" i="1"/>
  <c r="AD15" i="1" s="1"/>
  <c r="X219" i="1"/>
  <c r="Y219" i="1" s="1"/>
  <c r="AA79" i="1"/>
  <c r="AG79" i="1" s="1"/>
  <c r="AI79" i="1" s="1"/>
  <c r="X22" i="1"/>
  <c r="Y22" i="1" s="1"/>
  <c r="AA15" i="1"/>
  <c r="AF15" i="1" s="1"/>
  <c r="X16" i="1"/>
  <c r="Y16" i="1" s="1"/>
  <c r="X183" i="1"/>
  <c r="Y183" i="1" s="1"/>
  <c r="AC8" i="1"/>
  <c r="AE8" i="1" s="1"/>
  <c r="AA4" i="1"/>
  <c r="AG4" i="1" s="1"/>
  <c r="AI4" i="1" s="1"/>
  <c r="AC35" i="1"/>
  <c r="AE35" i="1" s="1"/>
  <c r="AA207" i="1"/>
  <c r="AA224" i="1"/>
  <c r="AG224" i="1" s="1"/>
  <c r="AI224" i="1" s="1"/>
  <c r="AA3" i="1"/>
  <c r="AG3" i="1" s="1"/>
  <c r="AI3" i="1" s="1"/>
  <c r="AC219" i="1"/>
  <c r="AE219" i="1" s="1"/>
  <c r="X143" i="1"/>
  <c r="Y143" i="1" s="1"/>
  <c r="AC183" i="1"/>
  <c r="AE183" i="1" s="1"/>
  <c r="X56" i="1"/>
  <c r="Y56" i="1" s="1"/>
  <c r="X3" i="1"/>
  <c r="Y3" i="1" s="1"/>
  <c r="AA22" i="1"/>
  <c r="X207" i="1"/>
  <c r="Y207" i="1" s="1"/>
  <c r="X67" i="1"/>
  <c r="Y67" i="1" s="1"/>
  <c r="AA16" i="1"/>
  <c r="AF16" i="1" s="1"/>
  <c r="AA170" i="1"/>
  <c r="AF170" i="1" s="1"/>
  <c r="Z196" i="1"/>
  <c r="AA43" i="1"/>
  <c r="AG43" i="1" s="1"/>
  <c r="AI43" i="1" s="1"/>
  <c r="X224" i="1"/>
  <c r="Y224" i="1" s="1"/>
  <c r="AC10" i="1"/>
  <c r="AE10" i="1" s="1"/>
  <c r="AA10" i="1"/>
  <c r="AC204" i="1"/>
  <c r="AE204" i="1" s="1"/>
  <c r="Z53" i="1"/>
  <c r="Z103" i="1"/>
  <c r="Z125" i="1"/>
  <c r="Z137" i="1"/>
  <c r="Z192" i="1"/>
  <c r="Z139" i="1"/>
  <c r="Z69" i="1"/>
  <c r="Z47" i="1"/>
  <c r="AB202" i="1"/>
  <c r="AD202" i="1" s="1"/>
  <c r="X202" i="1"/>
  <c r="Y202" i="1" s="1"/>
  <c r="AA202" i="1"/>
  <c r="AC148" i="1"/>
  <c r="AE148" i="1" s="1"/>
  <c r="AA148" i="1"/>
  <c r="X147" i="1"/>
  <c r="Y147" i="1" s="1"/>
  <c r="AB147" i="1"/>
  <c r="AD147" i="1" s="1"/>
  <c r="AB97" i="1"/>
  <c r="AD97" i="1" s="1"/>
  <c r="X97" i="1"/>
  <c r="Y97" i="1" s="1"/>
  <c r="AF29" i="1"/>
  <c r="AG29" i="1"/>
  <c r="AI29" i="1" s="1"/>
  <c r="AA190" i="1"/>
  <c r="X190" i="1"/>
  <c r="Y190" i="1" s="1"/>
  <c r="AC190" i="1"/>
  <c r="AE190" i="1" s="1"/>
  <c r="AB167" i="1"/>
  <c r="AD167" i="1" s="1"/>
  <c r="X167" i="1"/>
  <c r="Y167" i="1" s="1"/>
  <c r="X205" i="1"/>
  <c r="Y205" i="1" s="1"/>
  <c r="AB205" i="1"/>
  <c r="AD205" i="1" s="1"/>
  <c r="Z153" i="1"/>
  <c r="Z104" i="1"/>
  <c r="AC124" i="1"/>
  <c r="AE124" i="1" s="1"/>
  <c r="AA124" i="1"/>
  <c r="X141" i="1"/>
  <c r="Y141" i="1" s="1"/>
  <c r="AB141" i="1"/>
  <c r="AD141" i="1" s="1"/>
  <c r="X109" i="1"/>
  <c r="Y109" i="1" s="1"/>
  <c r="AB109" i="1"/>
  <c r="AD109" i="1" s="1"/>
  <c r="Z152" i="1"/>
  <c r="Z171" i="1"/>
  <c r="AC74" i="1"/>
  <c r="AE74" i="1" s="1"/>
  <c r="AA74" i="1"/>
  <c r="AB76" i="1"/>
  <c r="AD76" i="1" s="1"/>
  <c r="X76" i="1"/>
  <c r="Y76" i="1" s="1"/>
  <c r="AG226" i="1"/>
  <c r="AI226" i="1" s="1"/>
  <c r="AF226" i="1"/>
  <c r="AC201" i="1"/>
  <c r="AE201" i="1" s="1"/>
  <c r="AA201" i="1"/>
  <c r="X201" i="1"/>
  <c r="Y201" i="1" s="1"/>
  <c r="AC221" i="1"/>
  <c r="AE221" i="1" s="1"/>
  <c r="AA221" i="1"/>
  <c r="AB173" i="1"/>
  <c r="AD173" i="1" s="1"/>
  <c r="X173" i="1"/>
  <c r="Y173" i="1" s="1"/>
  <c r="Z182" i="1"/>
  <c r="AC205" i="1"/>
  <c r="AE205" i="1" s="1"/>
  <c r="AA205" i="1"/>
  <c r="AA166" i="1"/>
  <c r="AC166" i="1"/>
  <c r="AE166" i="1" s="1"/>
  <c r="X133" i="1"/>
  <c r="Y133" i="1" s="1"/>
  <c r="AB133" i="1"/>
  <c r="AD133" i="1" s="1"/>
  <c r="AC118" i="1"/>
  <c r="AE118" i="1" s="1"/>
  <c r="AA118" i="1"/>
  <c r="AC128" i="1"/>
  <c r="AE128" i="1" s="1"/>
  <c r="AA128" i="1"/>
  <c r="AC111" i="1"/>
  <c r="AE111" i="1" s="1"/>
  <c r="AA111" i="1"/>
  <c r="AC141" i="1"/>
  <c r="AE141" i="1" s="1"/>
  <c r="AA141" i="1"/>
  <c r="AB98" i="1"/>
  <c r="AD98" i="1" s="1"/>
  <c r="X98" i="1"/>
  <c r="Y98" i="1" s="1"/>
  <c r="X144" i="1"/>
  <c r="Y144" i="1" s="1"/>
  <c r="AB144" i="1"/>
  <c r="AD144" i="1" s="1"/>
  <c r="X142" i="1"/>
  <c r="Y142" i="1" s="1"/>
  <c r="AB142" i="1"/>
  <c r="AD142" i="1" s="1"/>
  <c r="X115" i="1"/>
  <c r="Y115" i="1" s="1"/>
  <c r="AB115" i="1"/>
  <c r="AD115" i="1" s="1"/>
  <c r="AB92" i="1"/>
  <c r="AD92" i="1" s="1"/>
  <c r="X92" i="1"/>
  <c r="Y92" i="1" s="1"/>
  <c r="AC73" i="1"/>
  <c r="AE73" i="1" s="1"/>
  <c r="AA73" i="1"/>
  <c r="AC95" i="1"/>
  <c r="AE95" i="1" s="1"/>
  <c r="AA95" i="1"/>
  <c r="AC50" i="1"/>
  <c r="AE50" i="1" s="1"/>
  <c r="AA50" i="1"/>
  <c r="AC85" i="1"/>
  <c r="AE85" i="1" s="1"/>
  <c r="AA85" i="1"/>
  <c r="AB78" i="1"/>
  <c r="AD78" i="1" s="1"/>
  <c r="X78" i="1"/>
  <c r="Y78" i="1" s="1"/>
  <c r="AA92" i="1"/>
  <c r="AB73" i="1"/>
  <c r="AD73" i="1" s="1"/>
  <c r="X73" i="1"/>
  <c r="Y73" i="1" s="1"/>
  <c r="Z41" i="1"/>
  <c r="AB9" i="1"/>
  <c r="AD9" i="1" s="1"/>
  <c r="AA9" i="1"/>
  <c r="X9" i="1"/>
  <c r="Y9" i="1" s="1"/>
  <c r="AB220" i="1"/>
  <c r="AD220" i="1" s="1"/>
  <c r="X220" i="1"/>
  <c r="Y220" i="1" s="1"/>
  <c r="AC214" i="1"/>
  <c r="AE214" i="1" s="1"/>
  <c r="AA214" i="1"/>
  <c r="AA220" i="1"/>
  <c r="AC168" i="1"/>
  <c r="AE168" i="1" s="1"/>
  <c r="AA168" i="1"/>
  <c r="AA173" i="1"/>
  <c r="AC142" i="1"/>
  <c r="AE142" i="1" s="1"/>
  <c r="AA142" i="1"/>
  <c r="AC153" i="1"/>
  <c r="AE153" i="1" s="1"/>
  <c r="AA153" i="1"/>
  <c r="AC126" i="1"/>
  <c r="AE126" i="1" s="1"/>
  <c r="AA126" i="1"/>
  <c r="AC125" i="1"/>
  <c r="AE125" i="1" s="1"/>
  <c r="AA125" i="1"/>
  <c r="AC106" i="1"/>
  <c r="AE106" i="1" s="1"/>
  <c r="AA106" i="1"/>
  <c r="X118" i="1"/>
  <c r="Y118" i="1" s="1"/>
  <c r="X126" i="1"/>
  <c r="Y126" i="1" s="1"/>
  <c r="AB126" i="1"/>
  <c r="AD126" i="1" s="1"/>
  <c r="AB90" i="1"/>
  <c r="AD90" i="1" s="1"/>
  <c r="X90" i="1"/>
  <c r="Y90" i="1" s="1"/>
  <c r="X106" i="1"/>
  <c r="Y106" i="1" s="1"/>
  <c r="AA147" i="1"/>
  <c r="AB87" i="1"/>
  <c r="AD87" i="1" s="1"/>
  <c r="X87" i="1"/>
  <c r="Y87" i="1" s="1"/>
  <c r="AB70" i="1"/>
  <c r="AD70" i="1" s="1"/>
  <c r="X70" i="1"/>
  <c r="Y70" i="1" s="1"/>
  <c r="AC123" i="1"/>
  <c r="AE123" i="1" s="1"/>
  <c r="AA123" i="1"/>
  <c r="AC115" i="1"/>
  <c r="AE115" i="1" s="1"/>
  <c r="AA115" i="1"/>
  <c r="AC71" i="1"/>
  <c r="AE71" i="1" s="1"/>
  <c r="AA71" i="1"/>
  <c r="AB43" i="1"/>
  <c r="AD43" i="1" s="1"/>
  <c r="X43" i="1"/>
  <c r="Y43" i="1" s="1"/>
  <c r="AB95" i="1"/>
  <c r="AD95" i="1" s="1"/>
  <c r="X95" i="1"/>
  <c r="Y95" i="1" s="1"/>
  <c r="AC122" i="1"/>
  <c r="AE122" i="1" s="1"/>
  <c r="AA122" i="1"/>
  <c r="AC52" i="1"/>
  <c r="AE52" i="1" s="1"/>
  <c r="AA52" i="1"/>
  <c r="AB85" i="1"/>
  <c r="AD85" i="1" s="1"/>
  <c r="X85" i="1"/>
  <c r="Y85" i="1" s="1"/>
  <c r="AB74" i="1"/>
  <c r="AD74" i="1" s="1"/>
  <c r="X74" i="1"/>
  <c r="Y74" i="1" s="1"/>
  <c r="AC36" i="1"/>
  <c r="AE36" i="1" s="1"/>
  <c r="AA36" i="1"/>
  <c r="X50" i="1"/>
  <c r="Y50" i="1" s="1"/>
  <c r="Z7" i="1"/>
  <c r="Z6" i="1"/>
  <c r="X216" i="1"/>
  <c r="Y216" i="1" s="1"/>
  <c r="AB216" i="1"/>
  <c r="AD216" i="1" s="1"/>
  <c r="AG174" i="1"/>
  <c r="AI174" i="1" s="1"/>
  <c r="AF174" i="1"/>
  <c r="X221" i="1"/>
  <c r="Y221" i="1" s="1"/>
  <c r="AB221" i="1"/>
  <c r="AD221" i="1" s="1"/>
  <c r="Z123" i="1"/>
  <c r="AC119" i="1"/>
  <c r="AE119" i="1" s="1"/>
  <c r="AA119" i="1"/>
  <c r="AB100" i="1"/>
  <c r="AD100" i="1" s="1"/>
  <c r="X100" i="1"/>
  <c r="Y100" i="1" s="1"/>
  <c r="AC129" i="1"/>
  <c r="AE129" i="1" s="1"/>
  <c r="AA129" i="1"/>
  <c r="Z208" i="1"/>
  <c r="AF89" i="1"/>
  <c r="AC78" i="1"/>
  <c r="AE78" i="1" s="1"/>
  <c r="AA78" i="1"/>
  <c r="X11" i="1"/>
  <c r="Y11" i="1" s="1"/>
  <c r="AB11" i="1"/>
  <c r="AD11" i="1" s="1"/>
  <c r="AC61" i="1"/>
  <c r="AE61" i="1" s="1"/>
  <c r="AA61" i="1"/>
  <c r="AC23" i="1"/>
  <c r="AE23" i="1" s="1"/>
  <c r="AA23" i="1"/>
  <c r="AB71" i="1"/>
  <c r="AD71" i="1" s="1"/>
  <c r="X71" i="1"/>
  <c r="Y71" i="1" s="1"/>
  <c r="AA222" i="1"/>
  <c r="AC222" i="1"/>
  <c r="AE222" i="1" s="1"/>
  <c r="X203" i="1"/>
  <c r="Y203" i="1" s="1"/>
  <c r="AB203" i="1"/>
  <c r="AD203" i="1" s="1"/>
  <c r="AB179" i="1"/>
  <c r="AD179" i="1" s="1"/>
  <c r="X179" i="1"/>
  <c r="Y179" i="1" s="1"/>
  <c r="AC181" i="1"/>
  <c r="AE181" i="1" s="1"/>
  <c r="AA181" i="1"/>
  <c r="AB195" i="1"/>
  <c r="AD195" i="1" s="1"/>
  <c r="X195" i="1"/>
  <c r="Y195" i="1" s="1"/>
  <c r="AB164" i="1"/>
  <c r="AD164" i="1" s="1"/>
  <c r="X164" i="1"/>
  <c r="Y164" i="1" s="1"/>
  <c r="AC136" i="1"/>
  <c r="AE136" i="1" s="1"/>
  <c r="AA136" i="1"/>
  <c r="AA134" i="1"/>
  <c r="AC134" i="1"/>
  <c r="AE134" i="1" s="1"/>
  <c r="AC151" i="1"/>
  <c r="AE151" i="1" s="1"/>
  <c r="AA151" i="1"/>
  <c r="AC120" i="1"/>
  <c r="AE120" i="1" s="1"/>
  <c r="AA120" i="1"/>
  <c r="AC113" i="1"/>
  <c r="AE113" i="1" s="1"/>
  <c r="AA113" i="1"/>
  <c r="AB83" i="1"/>
  <c r="AD83" i="1" s="1"/>
  <c r="X83" i="1"/>
  <c r="Y83" i="1" s="1"/>
  <c r="AB101" i="1"/>
  <c r="AD101" i="1" s="1"/>
  <c r="X101" i="1"/>
  <c r="Y101" i="1" s="1"/>
  <c r="X150" i="1"/>
  <c r="Y150" i="1" s="1"/>
  <c r="AB150" i="1"/>
  <c r="AD150" i="1" s="1"/>
  <c r="AB81" i="1"/>
  <c r="AD81" i="1" s="1"/>
  <c r="X81" i="1"/>
  <c r="Y81" i="1" s="1"/>
  <c r="AC104" i="1"/>
  <c r="AE104" i="1" s="1"/>
  <c r="AA104" i="1"/>
  <c r="AB94" i="1"/>
  <c r="AD94" i="1" s="1"/>
  <c r="X94" i="1"/>
  <c r="Y94" i="1" s="1"/>
  <c r="X108" i="1"/>
  <c r="Y108" i="1" s="1"/>
  <c r="AB108" i="1"/>
  <c r="AD108" i="1" s="1"/>
  <c r="X122" i="1"/>
  <c r="Y122" i="1" s="1"/>
  <c r="AB122" i="1"/>
  <c r="AD122" i="1" s="1"/>
  <c r="Z68" i="1"/>
  <c r="AA90" i="1"/>
  <c r="X46" i="1"/>
  <c r="Y46" i="1" s="1"/>
  <c r="AB46" i="1"/>
  <c r="AD46" i="1" s="1"/>
  <c r="X61" i="1"/>
  <c r="Y61" i="1" s="1"/>
  <c r="AB61" i="1"/>
  <c r="AD61" i="1" s="1"/>
  <c r="AC130" i="1"/>
  <c r="AE130" i="1" s="1"/>
  <c r="AA130" i="1"/>
  <c r="X34" i="1"/>
  <c r="Y34" i="1" s="1"/>
  <c r="AB34" i="1"/>
  <c r="AD34" i="1" s="1"/>
  <c r="Z5" i="1"/>
  <c r="AC112" i="1"/>
  <c r="AE112" i="1" s="1"/>
  <c r="AA112" i="1"/>
  <c r="AC72" i="1"/>
  <c r="AE72" i="1" s="1"/>
  <c r="AA72" i="1"/>
  <c r="AC180" i="1"/>
  <c r="AE180" i="1" s="1"/>
  <c r="AA180" i="1"/>
  <c r="AA195" i="1"/>
  <c r="AC195" i="1"/>
  <c r="AE195" i="1" s="1"/>
  <c r="AA132" i="1"/>
  <c r="AC132" i="1"/>
  <c r="AE132" i="1" s="1"/>
  <c r="AC152" i="1"/>
  <c r="AE152" i="1" s="1"/>
  <c r="AA152" i="1"/>
  <c r="AG156" i="1"/>
  <c r="AI156" i="1" s="1"/>
  <c r="AF156" i="1"/>
  <c r="X169" i="1"/>
  <c r="Y169" i="1" s="1"/>
  <c r="AB169" i="1"/>
  <c r="AD169" i="1" s="1"/>
  <c r="AC107" i="1"/>
  <c r="AE107" i="1" s="1"/>
  <c r="AA107" i="1"/>
  <c r="X121" i="1"/>
  <c r="Y121" i="1" s="1"/>
  <c r="AB121" i="1"/>
  <c r="AD121" i="1" s="1"/>
  <c r="AC98" i="1"/>
  <c r="AE98" i="1" s="1"/>
  <c r="AA98" i="1"/>
  <c r="AC121" i="1"/>
  <c r="AE121" i="1" s="1"/>
  <c r="AA121" i="1"/>
  <c r="AB88" i="1"/>
  <c r="AD88" i="1" s="1"/>
  <c r="X88" i="1"/>
  <c r="Y88" i="1" s="1"/>
  <c r="AC62" i="1"/>
  <c r="AE62" i="1" s="1"/>
  <c r="AA62" i="1"/>
  <c r="X110" i="1"/>
  <c r="Y110" i="1" s="1"/>
  <c r="AB110" i="1"/>
  <c r="AD110" i="1" s="1"/>
  <c r="AB42" i="1"/>
  <c r="AD42" i="1" s="1"/>
  <c r="X42" i="1"/>
  <c r="Y42" i="1" s="1"/>
  <c r="AB72" i="1"/>
  <c r="AD72" i="1" s="1"/>
  <c r="X72" i="1"/>
  <c r="Y72" i="1" s="1"/>
  <c r="AB55" i="1"/>
  <c r="AD55" i="1" s="1"/>
  <c r="X55" i="1"/>
  <c r="Y55" i="1" s="1"/>
  <c r="AF58" i="1"/>
  <c r="AG58" i="1"/>
  <c r="AI58" i="1" s="1"/>
  <c r="Z189" i="1"/>
  <c r="AC103" i="1"/>
  <c r="AE103" i="1" s="1"/>
  <c r="AA103" i="1"/>
  <c r="AB93" i="1"/>
  <c r="AD93" i="1" s="1"/>
  <c r="X93" i="1"/>
  <c r="Y93" i="1" s="1"/>
  <c r="Z158" i="1"/>
  <c r="AC127" i="1"/>
  <c r="AE127" i="1" s="1"/>
  <c r="AA127" i="1"/>
  <c r="AG223" i="1"/>
  <c r="AI223" i="1" s="1"/>
  <c r="AF223" i="1"/>
  <c r="AB210" i="1"/>
  <c r="AD210" i="1" s="1"/>
  <c r="X210" i="1"/>
  <c r="Y210" i="1" s="1"/>
  <c r="Z218" i="1"/>
  <c r="AB161" i="1"/>
  <c r="AD161" i="1" s="1"/>
  <c r="X161" i="1"/>
  <c r="Y161" i="1" s="1"/>
  <c r="AG194" i="1"/>
  <c r="AI194" i="1" s="1"/>
  <c r="AF194" i="1"/>
  <c r="AB156" i="1"/>
  <c r="AD156" i="1" s="1"/>
  <c r="X156" i="1"/>
  <c r="Y156" i="1" s="1"/>
  <c r="AA179" i="1"/>
  <c r="AC114" i="1"/>
  <c r="AE114" i="1" s="1"/>
  <c r="AA114" i="1"/>
  <c r="AA164" i="1"/>
  <c r="AC102" i="1"/>
  <c r="AE102" i="1" s="1"/>
  <c r="AA102" i="1"/>
  <c r="AB91" i="1"/>
  <c r="AD91" i="1" s="1"/>
  <c r="X91" i="1"/>
  <c r="Y91" i="1" s="1"/>
  <c r="AB77" i="1"/>
  <c r="AD77" i="1" s="1"/>
  <c r="X77" i="1"/>
  <c r="Y77" i="1" s="1"/>
  <c r="AC116" i="1"/>
  <c r="AE116" i="1" s="1"/>
  <c r="AA116" i="1"/>
  <c r="AB99" i="1"/>
  <c r="AD99" i="1" s="1"/>
  <c r="X99" i="1"/>
  <c r="Y99" i="1" s="1"/>
  <c r="X135" i="1"/>
  <c r="Y135" i="1" s="1"/>
  <c r="AB135" i="1"/>
  <c r="AD135" i="1" s="1"/>
  <c r="AB96" i="1"/>
  <c r="AD96" i="1" s="1"/>
  <c r="X96" i="1"/>
  <c r="Y96" i="1" s="1"/>
  <c r="AG183" i="1"/>
  <c r="AI183" i="1" s="1"/>
  <c r="AF183" i="1"/>
  <c r="X132" i="1"/>
  <c r="Y132" i="1" s="1"/>
  <c r="AB132" i="1"/>
  <c r="AD132" i="1" s="1"/>
  <c r="X102" i="1"/>
  <c r="Y102" i="1" s="1"/>
  <c r="X51" i="1"/>
  <c r="Y51" i="1" s="1"/>
  <c r="AB51" i="1"/>
  <c r="AD51" i="1" s="1"/>
  <c r="AB30" i="1"/>
  <c r="AD30" i="1" s="1"/>
  <c r="X30" i="1"/>
  <c r="Y30" i="1" s="1"/>
  <c r="Z40" i="1"/>
  <c r="AA101" i="1"/>
  <c r="AA53" i="1"/>
  <c r="AC53" i="1"/>
  <c r="AE53" i="1" s="1"/>
  <c r="AC48" i="1"/>
  <c r="AE48" i="1" s="1"/>
  <c r="AA48" i="1"/>
  <c r="AA46" i="1"/>
  <c r="AG31" i="1"/>
  <c r="AI31" i="1" s="1"/>
  <c r="AF31" i="1"/>
  <c r="AC137" i="1"/>
  <c r="AE137" i="1" s="1"/>
  <c r="AA137" i="1"/>
  <c r="Z107" i="1"/>
  <c r="X127" i="1"/>
  <c r="Y127" i="1" s="1"/>
  <c r="AB127" i="1"/>
  <c r="AD127" i="1" s="1"/>
  <c r="Z23" i="1"/>
  <c r="X222" i="1"/>
  <c r="Y222" i="1" s="1"/>
  <c r="AC212" i="1"/>
  <c r="AE212" i="1" s="1"/>
  <c r="AA212" i="1"/>
  <c r="X215" i="1"/>
  <c r="Y215" i="1" s="1"/>
  <c r="AB215" i="1"/>
  <c r="AD215" i="1" s="1"/>
  <c r="Z184" i="1"/>
  <c r="AA216" i="1"/>
  <c r="AC193" i="1"/>
  <c r="AE193" i="1" s="1"/>
  <c r="AA193" i="1"/>
  <c r="X212" i="1"/>
  <c r="Y212" i="1" s="1"/>
  <c r="AC167" i="1"/>
  <c r="AE167" i="1" s="1"/>
  <c r="AA167" i="1"/>
  <c r="AC145" i="1"/>
  <c r="AE145" i="1" s="1"/>
  <c r="AA145" i="1"/>
  <c r="X111" i="1"/>
  <c r="Y111" i="1" s="1"/>
  <c r="X138" i="1"/>
  <c r="Y138" i="1" s="1"/>
  <c r="AB138" i="1"/>
  <c r="AD138" i="1" s="1"/>
  <c r="X119" i="1"/>
  <c r="Y119" i="1" s="1"/>
  <c r="AB82" i="1"/>
  <c r="AD82" i="1" s="1"/>
  <c r="X82" i="1"/>
  <c r="Y82" i="1" s="1"/>
  <c r="AG146" i="1"/>
  <c r="AI146" i="1" s="1"/>
  <c r="AF146" i="1"/>
  <c r="AB58" i="1"/>
  <c r="AD58" i="1" s="1"/>
  <c r="X58" i="1"/>
  <c r="Y58" i="1" s="1"/>
  <c r="AC97" i="1"/>
  <c r="AE97" i="1" s="1"/>
  <c r="AA97" i="1"/>
  <c r="AC47" i="1"/>
  <c r="AE47" i="1" s="1"/>
  <c r="AA47" i="1"/>
  <c r="X120" i="1"/>
  <c r="Y120" i="1" s="1"/>
  <c r="AB120" i="1"/>
  <c r="AD120" i="1" s="1"/>
  <c r="AB84" i="1"/>
  <c r="AD84" i="1" s="1"/>
  <c r="X84" i="1"/>
  <c r="Y84" i="1" s="1"/>
  <c r="AB48" i="1"/>
  <c r="AD48" i="1" s="1"/>
  <c r="X48" i="1"/>
  <c r="Y48" i="1" s="1"/>
  <c r="AH63" i="1"/>
  <c r="Z10" i="1"/>
  <c r="X113" i="1"/>
  <c r="Y113" i="1" s="1"/>
  <c r="X36" i="1"/>
  <c r="Y36" i="1" s="1"/>
  <c r="X148" i="1"/>
  <c r="Y148" i="1" s="1"/>
  <c r="AB148" i="1"/>
  <c r="AD148" i="1" s="1"/>
  <c r="AB45" i="1"/>
  <c r="AD45" i="1" s="1"/>
  <c r="X45" i="1"/>
  <c r="Y45" i="1" s="1"/>
  <c r="AG19" i="1"/>
  <c r="AI19" i="1" s="1"/>
  <c r="AF19" i="1"/>
  <c r="Z180" i="1"/>
  <c r="AC131" i="1"/>
  <c r="AE131" i="1" s="1"/>
  <c r="AA131" i="1"/>
  <c r="Z136" i="1"/>
  <c r="AB52" i="1"/>
  <c r="AD52" i="1" s="1"/>
  <c r="X52" i="1"/>
  <c r="Y52" i="1" s="1"/>
  <c r="AC213" i="1"/>
  <c r="AE213" i="1" s="1"/>
  <c r="AA213" i="1"/>
  <c r="X213" i="1"/>
  <c r="Y213" i="1" s="1"/>
  <c r="AB191" i="1"/>
  <c r="AD191" i="1" s="1"/>
  <c r="X191" i="1"/>
  <c r="Y191" i="1" s="1"/>
  <c r="AA210" i="1"/>
  <c r="AA191" i="1"/>
  <c r="AC108" i="1"/>
  <c r="AE108" i="1" s="1"/>
  <c r="AA108" i="1"/>
  <c r="AA169" i="1"/>
  <c r="X134" i="1"/>
  <c r="Y134" i="1" s="1"/>
  <c r="X168" i="1"/>
  <c r="Y168" i="1" s="1"/>
  <c r="AB168" i="1"/>
  <c r="AD168" i="1" s="1"/>
  <c r="AB89" i="1"/>
  <c r="AD89" i="1" s="1"/>
  <c r="X89" i="1"/>
  <c r="Y89" i="1" s="1"/>
  <c r="X114" i="1"/>
  <c r="Y114" i="1" s="1"/>
  <c r="AB114" i="1"/>
  <c r="AD114" i="1" s="1"/>
  <c r="X124" i="1"/>
  <c r="Y124" i="1" s="1"/>
  <c r="AC150" i="1"/>
  <c r="AE150" i="1" s="1"/>
  <c r="AA150" i="1"/>
  <c r="AB86" i="1"/>
  <c r="AD86" i="1" s="1"/>
  <c r="X86" i="1"/>
  <c r="Y86" i="1" s="1"/>
  <c r="X4" i="1"/>
  <c r="Y4" i="1" s="1"/>
  <c r="AB4" i="1"/>
  <c r="AD4" i="1" s="1"/>
  <c r="AB79" i="1"/>
  <c r="AD79" i="1" s="1"/>
  <c r="X79" i="1"/>
  <c r="Y79" i="1" s="1"/>
  <c r="AB33" i="1"/>
  <c r="AD33" i="1" s="1"/>
  <c r="X33" i="1"/>
  <c r="Y33" i="1" s="1"/>
  <c r="AC93" i="1"/>
  <c r="AE93" i="1" s="1"/>
  <c r="AA93" i="1"/>
  <c r="AA94" i="1"/>
  <c r="AB21" i="1"/>
  <c r="AD21" i="1" s="1"/>
  <c r="AA21" i="1"/>
  <c r="X21" i="1"/>
  <c r="Y21" i="1" s="1"/>
  <c r="AA84" i="1"/>
  <c r="AA45" i="1"/>
  <c r="X62" i="1"/>
  <c r="Y62" i="1" s="1"/>
  <c r="AA55" i="1"/>
  <c r="AG56" i="1"/>
  <c r="AI56" i="1" s="1"/>
  <c r="AF56" i="1"/>
  <c r="AC11" i="1"/>
  <c r="AE11" i="1" s="1"/>
  <c r="AA11" i="1"/>
  <c r="AA70" i="1"/>
  <c r="AA42" i="1"/>
  <c r="Z28" i="1"/>
  <c r="AB185" i="1"/>
  <c r="AD185" i="1" s="1"/>
  <c r="X185" i="1"/>
  <c r="Y185" i="1" s="1"/>
  <c r="AC139" i="1"/>
  <c r="AE139" i="1" s="1"/>
  <c r="AA139" i="1"/>
  <c r="X116" i="1"/>
  <c r="Y116" i="1" s="1"/>
  <c r="AB116" i="1"/>
  <c r="AD116" i="1" s="1"/>
  <c r="AB80" i="1"/>
  <c r="AD80" i="1" s="1"/>
  <c r="X80" i="1"/>
  <c r="Y80" i="1" s="1"/>
  <c r="AC75" i="1"/>
  <c r="AE75" i="1" s="1"/>
  <c r="AA75" i="1"/>
  <c r="AG219" i="1"/>
  <c r="AI219" i="1" s="1"/>
  <c r="AF219" i="1"/>
  <c r="AB176" i="1"/>
  <c r="AD176" i="1" s="1"/>
  <c r="X176" i="1"/>
  <c r="Y176" i="1" s="1"/>
  <c r="AA176" i="1"/>
  <c r="AG163" i="1"/>
  <c r="AI163" i="1" s="1"/>
  <c r="AC135" i="1"/>
  <c r="AE135" i="1" s="1"/>
  <c r="AA135" i="1"/>
  <c r="AG225" i="1"/>
  <c r="AI225" i="1" s="1"/>
  <c r="AF225" i="1"/>
  <c r="AB214" i="1"/>
  <c r="AD214" i="1" s="1"/>
  <c r="X214" i="1"/>
  <c r="Y214" i="1" s="1"/>
  <c r="AC192" i="1"/>
  <c r="AE192" i="1" s="1"/>
  <c r="AA192" i="1"/>
  <c r="X181" i="1"/>
  <c r="Y181" i="1" s="1"/>
  <c r="AB181" i="1"/>
  <c r="AD181" i="1" s="1"/>
  <c r="Z193" i="1"/>
  <c r="Z105" i="1"/>
  <c r="AA133" i="1"/>
  <c r="AC133" i="1"/>
  <c r="AE133" i="1" s="1"/>
  <c r="Z145" i="1"/>
  <c r="AC87" i="1"/>
  <c r="AE87" i="1" s="1"/>
  <c r="AA87" i="1"/>
  <c r="AC188" i="1"/>
  <c r="AE188" i="1" s="1"/>
  <c r="AA188" i="1"/>
  <c r="AB188" i="1"/>
  <c r="AD188" i="1" s="1"/>
  <c r="X188" i="1"/>
  <c r="Y188" i="1" s="1"/>
  <c r="AA109" i="1"/>
  <c r="X128" i="1"/>
  <c r="Y128" i="1" s="1"/>
  <c r="AB128" i="1"/>
  <c r="AD128" i="1" s="1"/>
  <c r="AC117" i="1"/>
  <c r="AE117" i="1" s="1"/>
  <c r="AA117" i="1"/>
  <c r="Z66" i="1"/>
  <c r="AC76" i="1"/>
  <c r="AE76" i="1" s="1"/>
  <c r="AA76" i="1"/>
  <c r="AC69" i="1"/>
  <c r="AE69" i="1" s="1"/>
  <c r="AA69" i="1"/>
  <c r="AC105" i="1"/>
  <c r="AE105" i="1" s="1"/>
  <c r="AA105" i="1"/>
  <c r="AB60" i="1"/>
  <c r="AD60" i="1" s="1"/>
  <c r="X60" i="1"/>
  <c r="Y60" i="1" s="1"/>
  <c r="Z59" i="1"/>
  <c r="AA34" i="1"/>
  <c r="AB75" i="1"/>
  <c r="AD75" i="1" s="1"/>
  <c r="X75" i="1"/>
  <c r="Y75" i="1" s="1"/>
  <c r="AG186" i="1" l="1"/>
  <c r="AI186" i="1" s="1"/>
  <c r="AF162" i="1"/>
  <c r="AG218" i="1"/>
  <c r="AI218" i="1" s="1"/>
  <c r="Z174" i="1"/>
  <c r="Z166" i="1"/>
  <c r="Z38" i="1"/>
  <c r="AF175" i="1"/>
  <c r="Z194" i="1"/>
  <c r="AG5" i="1"/>
  <c r="AI5" i="1" s="1"/>
  <c r="AG12" i="1"/>
  <c r="AI12" i="1" s="1"/>
  <c r="Z159" i="1"/>
  <c r="AF144" i="1"/>
  <c r="Z20" i="1"/>
  <c r="AG96" i="1"/>
  <c r="AI96" i="1" s="1"/>
  <c r="AG83" i="1"/>
  <c r="AI83" i="1" s="1"/>
  <c r="AF206" i="1"/>
  <c r="AG20" i="1"/>
  <c r="AI20" i="1" s="1"/>
  <c r="AH35" i="1"/>
  <c r="AG199" i="1"/>
  <c r="AI199" i="1" s="1"/>
  <c r="Z17" i="1"/>
  <c r="AF198" i="1"/>
  <c r="AG6" i="1"/>
  <c r="AI6" i="1" s="1"/>
  <c r="AG178" i="1"/>
  <c r="AI178" i="1" s="1"/>
  <c r="AF172" i="1"/>
  <c r="Z32" i="1"/>
  <c r="Z22" i="1"/>
  <c r="Z149" i="1"/>
  <c r="AG161" i="1"/>
  <c r="AI161" i="1" s="1"/>
  <c r="AF35" i="1"/>
  <c r="AF157" i="1"/>
  <c r="AF209" i="1"/>
  <c r="AG200" i="1"/>
  <c r="AI200" i="1" s="1"/>
  <c r="AG217" i="1"/>
  <c r="AI217" i="1" s="1"/>
  <c r="Z140" i="1"/>
  <c r="AF65" i="1"/>
  <c r="AF39" i="1"/>
  <c r="Z146" i="1"/>
  <c r="Z63" i="1"/>
  <c r="AG7" i="1"/>
  <c r="AI7" i="1" s="1"/>
  <c r="AF77" i="1"/>
  <c r="AG208" i="1"/>
  <c r="AI208" i="1" s="1"/>
  <c r="AG110" i="1"/>
  <c r="AI110" i="1" s="1"/>
  <c r="Z177" i="1"/>
  <c r="AG155" i="1"/>
  <c r="AI155" i="1" s="1"/>
  <c r="AG215" i="1"/>
  <c r="AI215" i="1" s="1"/>
  <c r="AF17" i="1"/>
  <c r="Z157" i="1"/>
  <c r="Z170" i="1"/>
  <c r="Z57" i="1"/>
  <c r="AF60" i="1"/>
  <c r="AG203" i="1"/>
  <c r="AI203" i="1" s="1"/>
  <c r="AG33" i="1"/>
  <c r="AI33" i="1" s="1"/>
  <c r="Z44" i="1"/>
  <c r="AF25" i="1"/>
  <c r="AF158" i="1"/>
  <c r="Z165" i="1"/>
  <c r="AF81" i="1"/>
  <c r="Z25" i="1"/>
  <c r="AG51" i="1"/>
  <c r="AI51" i="1" s="1"/>
  <c r="Z112" i="1"/>
  <c r="AF43" i="1"/>
  <c r="AF13" i="1"/>
  <c r="Z131" i="1"/>
  <c r="Z49" i="1"/>
  <c r="Z35" i="1"/>
  <c r="Z18" i="1"/>
  <c r="AF8" i="1"/>
  <c r="Z211" i="1"/>
  <c r="Z29" i="1"/>
  <c r="AF91" i="1"/>
  <c r="AF68" i="1"/>
  <c r="AF24" i="1"/>
  <c r="AF3" i="1"/>
  <c r="AF79" i="1"/>
  <c r="Z172" i="1"/>
  <c r="AG211" i="1"/>
  <c r="AI211" i="1" s="1"/>
  <c r="Z19" i="1"/>
  <c r="Z175" i="1"/>
  <c r="AF44" i="1"/>
  <c r="Z151" i="1"/>
  <c r="AG64" i="1"/>
  <c r="AI64" i="1" s="1"/>
  <c r="AF54" i="1"/>
  <c r="Z14" i="1"/>
  <c r="AG140" i="1"/>
  <c r="AI140" i="1" s="1"/>
  <c r="Z162" i="1"/>
  <c r="AF171" i="1"/>
  <c r="AF159" i="1"/>
  <c r="Z117" i="1"/>
  <c r="AF88" i="1"/>
  <c r="AF185" i="1"/>
  <c r="AF197" i="1"/>
  <c r="Z223" i="1"/>
  <c r="AG16" i="1"/>
  <c r="AI16" i="1" s="1"/>
  <c r="Z206" i="1"/>
  <c r="AF18" i="1"/>
  <c r="Z39" i="1"/>
  <c r="AF182" i="1"/>
  <c r="AF138" i="1"/>
  <c r="Z13" i="1"/>
  <c r="Z65" i="1"/>
  <c r="AF160" i="1"/>
  <c r="Z56" i="1"/>
  <c r="AF187" i="1"/>
  <c r="AG57" i="1"/>
  <c r="AI57" i="1" s="1"/>
  <c r="Z187" i="1"/>
  <c r="AG165" i="1"/>
  <c r="AI165" i="1" s="1"/>
  <c r="AF40" i="1"/>
  <c r="AF82" i="1"/>
  <c r="Z130" i="1"/>
  <c r="AF100" i="1"/>
  <c r="AF41" i="1"/>
  <c r="AF99" i="1"/>
  <c r="Z224" i="1"/>
  <c r="Z155" i="1"/>
  <c r="AH204" i="1"/>
  <c r="Z3" i="1"/>
  <c r="Z2" i="1"/>
  <c r="Z197" i="1"/>
  <c r="AF67" i="1"/>
  <c r="AF28" i="1"/>
  <c r="AF37" i="1"/>
  <c r="Z15" i="1"/>
  <c r="AF86" i="1"/>
  <c r="Z186" i="1"/>
  <c r="Z31" i="1"/>
  <c r="Z54" i="1"/>
  <c r="AF4" i="1"/>
  <c r="AF27" i="1"/>
  <c r="Z226" i="1"/>
  <c r="Z225" i="1"/>
  <c r="Z198" i="1"/>
  <c r="AF2" i="1"/>
  <c r="Z209" i="1"/>
  <c r="AF154" i="1"/>
  <c r="Z217" i="1"/>
  <c r="Z129" i="1"/>
  <c r="AF59" i="1"/>
  <c r="AF184" i="1"/>
  <c r="Y24" i="1"/>
  <c r="Z24" i="1"/>
  <c r="Z26" i="1"/>
  <c r="AF30" i="1"/>
  <c r="AG26" i="1"/>
  <c r="AF26" i="1"/>
  <c r="AF32" i="1"/>
  <c r="Z200" i="1"/>
  <c r="AF224" i="1"/>
  <c r="Z163" i="1"/>
  <c r="AF66" i="1"/>
  <c r="AG170" i="1"/>
  <c r="AI170" i="1" s="1"/>
  <c r="AG189" i="1"/>
  <c r="AI189" i="1" s="1"/>
  <c r="AH38" i="1"/>
  <c r="Z12" i="1"/>
  <c r="Z178" i="1"/>
  <c r="Z160" i="1"/>
  <c r="AF38" i="1"/>
  <c r="AF80" i="1"/>
  <c r="Z16" i="1"/>
  <c r="AF177" i="1"/>
  <c r="Y37" i="1"/>
  <c r="Z37" i="1"/>
  <c r="AF49" i="1"/>
  <c r="AG49" i="1"/>
  <c r="Z143" i="1"/>
  <c r="AF196" i="1"/>
  <c r="AF143" i="1"/>
  <c r="AF149" i="1"/>
  <c r="AG15" i="1"/>
  <c r="AI15" i="1" s="1"/>
  <c r="Y154" i="1"/>
  <c r="Z154" i="1"/>
  <c r="Z27" i="1"/>
  <c r="Z204" i="1"/>
  <c r="Z183" i="1"/>
  <c r="AG207" i="1"/>
  <c r="AF207" i="1"/>
  <c r="AG22" i="1"/>
  <c r="AF22" i="1"/>
  <c r="Z207" i="1"/>
  <c r="Z219" i="1"/>
  <c r="Z67" i="1"/>
  <c r="AG10" i="1"/>
  <c r="AI10" i="1" s="1"/>
  <c r="AF10" i="1"/>
  <c r="AG117" i="1"/>
  <c r="AI117" i="1" s="1"/>
  <c r="AF117" i="1"/>
  <c r="Z21" i="1"/>
  <c r="AH67" i="1"/>
  <c r="AH219" i="1"/>
  <c r="AH31" i="1"/>
  <c r="AF69" i="1"/>
  <c r="AG69" i="1"/>
  <c r="AI69" i="1" s="1"/>
  <c r="Z84" i="1"/>
  <c r="AF167" i="1"/>
  <c r="AG167" i="1"/>
  <c r="AI167" i="1" s="1"/>
  <c r="AG116" i="1"/>
  <c r="AI116" i="1" s="1"/>
  <c r="AF116" i="1"/>
  <c r="Z81" i="1"/>
  <c r="Z164" i="1"/>
  <c r="Z50" i="1"/>
  <c r="AG125" i="1"/>
  <c r="AI125" i="1" s="1"/>
  <c r="AF125" i="1"/>
  <c r="AG190" i="1"/>
  <c r="AI190" i="1" s="1"/>
  <c r="AF190" i="1"/>
  <c r="AG76" i="1"/>
  <c r="AI76" i="1" s="1"/>
  <c r="AF76" i="1"/>
  <c r="AF42" i="1"/>
  <c r="AG42" i="1"/>
  <c r="AI42" i="1" s="1"/>
  <c r="Z33" i="1"/>
  <c r="Z114" i="1"/>
  <c r="AG131" i="1"/>
  <c r="AI131" i="1" s="1"/>
  <c r="AF131" i="1"/>
  <c r="Z45" i="1"/>
  <c r="Z82" i="1"/>
  <c r="AH37" i="1"/>
  <c r="Z102" i="1"/>
  <c r="AF179" i="1"/>
  <c r="AG179" i="1"/>
  <c r="AI179" i="1" s="1"/>
  <c r="Z110" i="1"/>
  <c r="AH156" i="1"/>
  <c r="AG195" i="1"/>
  <c r="AI195" i="1" s="1"/>
  <c r="AF195" i="1"/>
  <c r="AH184" i="1"/>
  <c r="AH89" i="1"/>
  <c r="AH174" i="1"/>
  <c r="AF36" i="1"/>
  <c r="AG36" i="1"/>
  <c r="AI36" i="1" s="1"/>
  <c r="AF52" i="1"/>
  <c r="AG52" i="1"/>
  <c r="AI52" i="1" s="1"/>
  <c r="AG123" i="1"/>
  <c r="AI123" i="1" s="1"/>
  <c r="AF123" i="1"/>
  <c r="AG147" i="1"/>
  <c r="AI147" i="1" s="1"/>
  <c r="AF147" i="1"/>
  <c r="AG168" i="1"/>
  <c r="AI168" i="1" s="1"/>
  <c r="AF168" i="1"/>
  <c r="AG92" i="1"/>
  <c r="AI92" i="1" s="1"/>
  <c r="AF92" i="1"/>
  <c r="AH206" i="1"/>
  <c r="Z142" i="1"/>
  <c r="AG221" i="1"/>
  <c r="AI221" i="1" s="1"/>
  <c r="AF221" i="1"/>
  <c r="AH81" i="1"/>
  <c r="AH77" i="1"/>
  <c r="Z52" i="1"/>
  <c r="AF222" i="1"/>
  <c r="AG222" i="1"/>
  <c r="AI222" i="1" s="1"/>
  <c r="Z133" i="1"/>
  <c r="Z97" i="1"/>
  <c r="AG101" i="1"/>
  <c r="AI101" i="1" s="1"/>
  <c r="AF101" i="1"/>
  <c r="Z80" i="1"/>
  <c r="AF93" i="1"/>
  <c r="AG93" i="1"/>
  <c r="AI93" i="1" s="1"/>
  <c r="AF84" i="1"/>
  <c r="AG84" i="1"/>
  <c r="AI84" i="1" s="1"/>
  <c r="Z51" i="1"/>
  <c r="AG23" i="1"/>
  <c r="AI23" i="1" s="1"/>
  <c r="AF23" i="1"/>
  <c r="AH54" i="1"/>
  <c r="AG128" i="1"/>
  <c r="AI128" i="1" s="1"/>
  <c r="AF128" i="1"/>
  <c r="Z202" i="1"/>
  <c r="AH40" i="1"/>
  <c r="AF188" i="1"/>
  <c r="AG188" i="1"/>
  <c r="AI188" i="1" s="1"/>
  <c r="Z181" i="1"/>
  <c r="AH225" i="1"/>
  <c r="Z116" i="1"/>
  <c r="AG70" i="1"/>
  <c r="AI70" i="1" s="1"/>
  <c r="AF70" i="1"/>
  <c r="AH20" i="1"/>
  <c r="Z89" i="1"/>
  <c r="Z120" i="1"/>
  <c r="AH171" i="1"/>
  <c r="Z77" i="1"/>
  <c r="AH58" i="1"/>
  <c r="AG180" i="1"/>
  <c r="AI180" i="1" s="1"/>
  <c r="AF180" i="1"/>
  <c r="Z34" i="1"/>
  <c r="Z46" i="1"/>
  <c r="AG120" i="1"/>
  <c r="AI120" i="1" s="1"/>
  <c r="AF120" i="1"/>
  <c r="AG61" i="1"/>
  <c r="AI61" i="1" s="1"/>
  <c r="AF61" i="1"/>
  <c r="AH158" i="1"/>
  <c r="Z106" i="1"/>
  <c r="AG126" i="1"/>
  <c r="AI126" i="1" s="1"/>
  <c r="AF126" i="1"/>
  <c r="Z78" i="1"/>
  <c r="AG95" i="1"/>
  <c r="AI95" i="1" s="1"/>
  <c r="AF95" i="1"/>
  <c r="AG118" i="1"/>
  <c r="AI118" i="1" s="1"/>
  <c r="AF118" i="1"/>
  <c r="Z76" i="1"/>
  <c r="AH39" i="1"/>
  <c r="Z185" i="1"/>
  <c r="AG210" i="1"/>
  <c r="AI210" i="1" s="1"/>
  <c r="AF210" i="1"/>
  <c r="AG97" i="1"/>
  <c r="AI97" i="1" s="1"/>
  <c r="AF97" i="1"/>
  <c r="AG212" i="1"/>
  <c r="AI212" i="1" s="1"/>
  <c r="AF212" i="1"/>
  <c r="AG53" i="1"/>
  <c r="AI53" i="1" s="1"/>
  <c r="AF53" i="1"/>
  <c r="Z122" i="1"/>
  <c r="Z95" i="1"/>
  <c r="Z4" i="1"/>
  <c r="Z195" i="1"/>
  <c r="AG109" i="1"/>
  <c r="AI109" i="1" s="1"/>
  <c r="AF109" i="1"/>
  <c r="Z176" i="1"/>
  <c r="Z124" i="1"/>
  <c r="Z188" i="1"/>
  <c r="Z215" i="1"/>
  <c r="Z127" i="1"/>
  <c r="AF98" i="1"/>
  <c r="AG98" i="1"/>
  <c r="AI98" i="1" s="1"/>
  <c r="Z179" i="1"/>
  <c r="Z214" i="1"/>
  <c r="AG139" i="1"/>
  <c r="AI139" i="1" s="1"/>
  <c r="AF139" i="1"/>
  <c r="AG11" i="1"/>
  <c r="AI11" i="1" s="1"/>
  <c r="AF11" i="1"/>
  <c r="Z79" i="1"/>
  <c r="Z36" i="1"/>
  <c r="AG47" i="1"/>
  <c r="AI47" i="1" s="1"/>
  <c r="AF47" i="1"/>
  <c r="Z132" i="1"/>
  <c r="Z121" i="1"/>
  <c r="AG130" i="1"/>
  <c r="AI130" i="1" s="1"/>
  <c r="AF130" i="1"/>
  <c r="AH18" i="1"/>
  <c r="Z150" i="1"/>
  <c r="AH186" i="1"/>
  <c r="AH91" i="1"/>
  <c r="AH160" i="1"/>
  <c r="Z216" i="1"/>
  <c r="AH24" i="1"/>
  <c r="AG122" i="1"/>
  <c r="AI122" i="1" s="1"/>
  <c r="AF122" i="1"/>
  <c r="Z70" i="1"/>
  <c r="Z90" i="1"/>
  <c r="AG220" i="1"/>
  <c r="AI220" i="1" s="1"/>
  <c r="AF220" i="1"/>
  <c r="Z144" i="1"/>
  <c r="Z201" i="1"/>
  <c r="AH29" i="1"/>
  <c r="AH60" i="1"/>
  <c r="AH80" i="1"/>
  <c r="AG87" i="1"/>
  <c r="AI87" i="1" s="1"/>
  <c r="AF87" i="1"/>
  <c r="AH177" i="1"/>
  <c r="AH175" i="1"/>
  <c r="AH187" i="1"/>
  <c r="AH8" i="1"/>
  <c r="Z213" i="1"/>
  <c r="AH88" i="1"/>
  <c r="Z113" i="1"/>
  <c r="AH149" i="1"/>
  <c r="Z91" i="1"/>
  <c r="Z156" i="1"/>
  <c r="AG127" i="1"/>
  <c r="AI127" i="1" s="1"/>
  <c r="AF127" i="1"/>
  <c r="Z55" i="1"/>
  <c r="AG62" i="1"/>
  <c r="AI62" i="1" s="1"/>
  <c r="AF62" i="1"/>
  <c r="AG107" i="1"/>
  <c r="AI107" i="1" s="1"/>
  <c r="AF107" i="1"/>
  <c r="AG152" i="1"/>
  <c r="AI152" i="1" s="1"/>
  <c r="AF152" i="1"/>
  <c r="Z101" i="1"/>
  <c r="AG151" i="1"/>
  <c r="AI151" i="1" s="1"/>
  <c r="AF151" i="1"/>
  <c r="AG119" i="1"/>
  <c r="AI119" i="1" s="1"/>
  <c r="AF119" i="1"/>
  <c r="AG153" i="1"/>
  <c r="AI153" i="1" s="1"/>
  <c r="AF153" i="1"/>
  <c r="AG73" i="1"/>
  <c r="AI73" i="1" s="1"/>
  <c r="AF73" i="1"/>
  <c r="Z98" i="1"/>
  <c r="AH182" i="1"/>
  <c r="AF201" i="1"/>
  <c r="AG201" i="1"/>
  <c r="AI201" i="1" s="1"/>
  <c r="Z74" i="1"/>
  <c r="Z148" i="1"/>
  <c r="AG102" i="1"/>
  <c r="AI102" i="1" s="1"/>
  <c r="AF102" i="1"/>
  <c r="Z126" i="1"/>
  <c r="AG85" i="1"/>
  <c r="AI85" i="1" s="1"/>
  <c r="AF85" i="1"/>
  <c r="Z173" i="1"/>
  <c r="Z60" i="1"/>
  <c r="AH163" i="1"/>
  <c r="AG55" i="1"/>
  <c r="AI55" i="1" s="1"/>
  <c r="AF55" i="1"/>
  <c r="Z86" i="1"/>
  <c r="Z58" i="1"/>
  <c r="Z222" i="1"/>
  <c r="AH3" i="1"/>
  <c r="AG46" i="1"/>
  <c r="AI46" i="1" s="1"/>
  <c r="AF46" i="1"/>
  <c r="AH194" i="1"/>
  <c r="AG132" i="1"/>
  <c r="AI132" i="1" s="1"/>
  <c r="AF132" i="1"/>
  <c r="AG72" i="1"/>
  <c r="AI72" i="1" s="1"/>
  <c r="AF72" i="1"/>
  <c r="Z108" i="1"/>
  <c r="AG134" i="1"/>
  <c r="AI134" i="1" s="1"/>
  <c r="AF134" i="1"/>
  <c r="AH41" i="1"/>
  <c r="Z221" i="1"/>
  <c r="Z43" i="1"/>
  <c r="Z118" i="1"/>
  <c r="AH172" i="1"/>
  <c r="AH28" i="1"/>
  <c r="Z109" i="1"/>
  <c r="Z205" i="1"/>
  <c r="AG169" i="1"/>
  <c r="AI169" i="1" s="1"/>
  <c r="AF169" i="1"/>
  <c r="AH162" i="1"/>
  <c r="Z128" i="1"/>
  <c r="AG94" i="1"/>
  <c r="AI94" i="1" s="1"/>
  <c r="AF94" i="1"/>
  <c r="AG108" i="1"/>
  <c r="AI108" i="1" s="1"/>
  <c r="AF108" i="1"/>
  <c r="Z191" i="1"/>
  <c r="AH100" i="1"/>
  <c r="AH19" i="1"/>
  <c r="Z138" i="1"/>
  <c r="AG216" i="1"/>
  <c r="AI216" i="1" s="1"/>
  <c r="AF216" i="1"/>
  <c r="AF164" i="1"/>
  <c r="AG164" i="1"/>
  <c r="AI164" i="1" s="1"/>
  <c r="Z161" i="1"/>
  <c r="AH196" i="1"/>
  <c r="Z72" i="1"/>
  <c r="Z88" i="1"/>
  <c r="Z94" i="1"/>
  <c r="AF78" i="1"/>
  <c r="AG78" i="1"/>
  <c r="AI78" i="1" s="1"/>
  <c r="AG129" i="1"/>
  <c r="AI129" i="1" s="1"/>
  <c r="AF129" i="1"/>
  <c r="AG106" i="1"/>
  <c r="AI106" i="1" s="1"/>
  <c r="AF106" i="1"/>
  <c r="AG173" i="1"/>
  <c r="AI173" i="1" s="1"/>
  <c r="AF173" i="1"/>
  <c r="Z220" i="1"/>
  <c r="AG141" i="1"/>
  <c r="AI141" i="1" s="1"/>
  <c r="AF141" i="1"/>
  <c r="Z167" i="1"/>
  <c r="Z147" i="1"/>
  <c r="Z168" i="1"/>
  <c r="Z212" i="1"/>
  <c r="AH183" i="1"/>
  <c r="Z75" i="1"/>
  <c r="AG21" i="1"/>
  <c r="AI21" i="1" s="1"/>
  <c r="AF21" i="1"/>
  <c r="AH79" i="1"/>
  <c r="AG214" i="1"/>
  <c r="AI214" i="1" s="1"/>
  <c r="AF214" i="1"/>
  <c r="AH30" i="1"/>
  <c r="AG133" i="1"/>
  <c r="AI133" i="1" s="1"/>
  <c r="AF133" i="1"/>
  <c r="AG75" i="1"/>
  <c r="AI75" i="1" s="1"/>
  <c r="AF75" i="1"/>
  <c r="Z48" i="1"/>
  <c r="Z30" i="1"/>
  <c r="AG114" i="1"/>
  <c r="AI114" i="1" s="1"/>
  <c r="AF114" i="1"/>
  <c r="AH66" i="1"/>
  <c r="AG71" i="1"/>
  <c r="AI71" i="1" s="1"/>
  <c r="AF71" i="1"/>
  <c r="Z87" i="1"/>
  <c r="Z73" i="1"/>
  <c r="AH68" i="1"/>
  <c r="Z115" i="1"/>
  <c r="AG166" i="1"/>
  <c r="AI166" i="1" s="1"/>
  <c r="AF166" i="1"/>
  <c r="AH226" i="1"/>
  <c r="AH4" i="1"/>
  <c r="AH32" i="1"/>
  <c r="Z141" i="1"/>
  <c r="AG148" i="1"/>
  <c r="AI148" i="1" s="1"/>
  <c r="AF148" i="1"/>
  <c r="AG213" i="1"/>
  <c r="AI213" i="1" s="1"/>
  <c r="AF213" i="1"/>
  <c r="Z119" i="1"/>
  <c r="Z11" i="1"/>
  <c r="AH56" i="1"/>
  <c r="Z134" i="1"/>
  <c r="AG193" i="1"/>
  <c r="AI193" i="1" s="1"/>
  <c r="AF193" i="1"/>
  <c r="AH59" i="1"/>
  <c r="Z83" i="1"/>
  <c r="AG142" i="1"/>
  <c r="AI142" i="1" s="1"/>
  <c r="AF142" i="1"/>
  <c r="AG105" i="1"/>
  <c r="AI105" i="1" s="1"/>
  <c r="AF105" i="1"/>
  <c r="AH17" i="1"/>
  <c r="AG150" i="1"/>
  <c r="AI150" i="1" s="1"/>
  <c r="AF150" i="1"/>
  <c r="Z111" i="1"/>
  <c r="AG137" i="1"/>
  <c r="AI137" i="1" s="1"/>
  <c r="AF137" i="1"/>
  <c r="Z135" i="1"/>
  <c r="Z210" i="1"/>
  <c r="AH138" i="1"/>
  <c r="AH82" i="1"/>
  <c r="AG34" i="1"/>
  <c r="AI34" i="1" s="1"/>
  <c r="AF34" i="1"/>
  <c r="AH144" i="1"/>
  <c r="AH157" i="1"/>
  <c r="AF192" i="1"/>
  <c r="AG192" i="1"/>
  <c r="AI192" i="1" s="1"/>
  <c r="AG135" i="1"/>
  <c r="AI135" i="1" s="1"/>
  <c r="AF135" i="1"/>
  <c r="AF176" i="1"/>
  <c r="AG176" i="1"/>
  <c r="AI176" i="1" s="1"/>
  <c r="Z62" i="1"/>
  <c r="AH65" i="1"/>
  <c r="AG191" i="1"/>
  <c r="AI191" i="1" s="1"/>
  <c r="AF191" i="1"/>
  <c r="AH99" i="1"/>
  <c r="AH209" i="1"/>
  <c r="AH146" i="1"/>
  <c r="AG145" i="1"/>
  <c r="AI145" i="1" s="1"/>
  <c r="AF145" i="1"/>
  <c r="AG48" i="1"/>
  <c r="AI48" i="1" s="1"/>
  <c r="AF48" i="1"/>
  <c r="Z99" i="1"/>
  <c r="AH223" i="1"/>
  <c r="AG103" i="1"/>
  <c r="AI103" i="1" s="1"/>
  <c r="AF103" i="1"/>
  <c r="Z42" i="1"/>
  <c r="AG121" i="1"/>
  <c r="AI121" i="1" s="1"/>
  <c r="AF121" i="1"/>
  <c r="AH159" i="1"/>
  <c r="Z61" i="1"/>
  <c r="AG104" i="1"/>
  <c r="AI104" i="1" s="1"/>
  <c r="AF104" i="1"/>
  <c r="AG113" i="1"/>
  <c r="AI113" i="1" s="1"/>
  <c r="AF113" i="1"/>
  <c r="AG136" i="1"/>
  <c r="AI136" i="1" s="1"/>
  <c r="AF136" i="1"/>
  <c r="AG181" i="1"/>
  <c r="AI181" i="1" s="1"/>
  <c r="AF181" i="1"/>
  <c r="Z71" i="1"/>
  <c r="Z100" i="1"/>
  <c r="Z9" i="1"/>
  <c r="AG50" i="1"/>
  <c r="AI50" i="1" s="1"/>
  <c r="AF50" i="1"/>
  <c r="AG111" i="1"/>
  <c r="AI111" i="1" s="1"/>
  <c r="AF111" i="1"/>
  <c r="AG205" i="1"/>
  <c r="AI205" i="1" s="1"/>
  <c r="AF205" i="1"/>
  <c r="AG74" i="1"/>
  <c r="AI74" i="1" s="1"/>
  <c r="AF74" i="1"/>
  <c r="AG124" i="1"/>
  <c r="AI124" i="1" s="1"/>
  <c r="AF124" i="1"/>
  <c r="AH197" i="1"/>
  <c r="AG90" i="1"/>
  <c r="AI90" i="1" s="1"/>
  <c r="AF90" i="1"/>
  <c r="Z203" i="1"/>
  <c r="AH154" i="1"/>
  <c r="AH43" i="1"/>
  <c r="Z96" i="1"/>
  <c r="Z93" i="1"/>
  <c r="Z92" i="1"/>
  <c r="AG45" i="1"/>
  <c r="AI45" i="1" s="1"/>
  <c r="AF45" i="1"/>
  <c r="AH198" i="1"/>
  <c r="AH224" i="1"/>
  <c r="AH13" i="1"/>
  <c r="Z169" i="1"/>
  <c r="AG112" i="1"/>
  <c r="AI112" i="1" s="1"/>
  <c r="AF112" i="1"/>
  <c r="AH25" i="1"/>
  <c r="AH44" i="1"/>
  <c r="Z85" i="1"/>
  <c r="AG115" i="1"/>
  <c r="AI115" i="1" s="1"/>
  <c r="AF115" i="1"/>
  <c r="AH143" i="1"/>
  <c r="AG9" i="1"/>
  <c r="AI9" i="1" s="1"/>
  <c r="AF9" i="1"/>
  <c r="AH86" i="1"/>
  <c r="AH27" i="1"/>
  <c r="Z190" i="1"/>
  <c r="AG202" i="1"/>
  <c r="AI202" i="1" s="1"/>
  <c r="AF202" i="1"/>
  <c r="AH185" i="1"/>
  <c r="AH218" i="1" l="1"/>
  <c r="AH12" i="1"/>
  <c r="AH5" i="1"/>
  <c r="AH83" i="1"/>
  <c r="AH7" i="1"/>
  <c r="AH6" i="1"/>
  <c r="AH96" i="1"/>
  <c r="AH161" i="1"/>
  <c r="AH199" i="1"/>
  <c r="AH110" i="1"/>
  <c r="AH217" i="1"/>
  <c r="AH178" i="1"/>
  <c r="AH200" i="1"/>
  <c r="AH208" i="1"/>
  <c r="AH155" i="1"/>
  <c r="AH215" i="1"/>
  <c r="AH57" i="1"/>
  <c r="AH211" i="1"/>
  <c r="AH64" i="1"/>
  <c r="AH203" i="1"/>
  <c r="AH33" i="1"/>
  <c r="AH140" i="1"/>
  <c r="AH16" i="1"/>
  <c r="AH51" i="1"/>
  <c r="AH189" i="1"/>
  <c r="AH165" i="1"/>
  <c r="AH170" i="1"/>
  <c r="AH15" i="1"/>
  <c r="AI26" i="1"/>
  <c r="AH26" i="1"/>
  <c r="AI49" i="1"/>
  <c r="AH49" i="1"/>
  <c r="AI22" i="1"/>
  <c r="AH22" i="1"/>
  <c r="AI207" i="1"/>
  <c r="AH207" i="1"/>
  <c r="AH10" i="1"/>
  <c r="AH188" i="1"/>
  <c r="AH85" i="1"/>
  <c r="AH70" i="1"/>
  <c r="AH23" i="1"/>
  <c r="AH98" i="1"/>
  <c r="AH9" i="1"/>
  <c r="AH181" i="1"/>
  <c r="AH106" i="1"/>
  <c r="AH46" i="1"/>
  <c r="AH87" i="1"/>
  <c r="AH139" i="1"/>
  <c r="AH176" i="1"/>
  <c r="AH164" i="1"/>
  <c r="AH222" i="1"/>
  <c r="AH50" i="1"/>
  <c r="AH93" i="1"/>
  <c r="AH122" i="1"/>
  <c r="AH202" i="1"/>
  <c r="AH112" i="1"/>
  <c r="AH111" i="1"/>
  <c r="AH136" i="1"/>
  <c r="AH121" i="1"/>
  <c r="AH34" i="1"/>
  <c r="AH148" i="1"/>
  <c r="AH71" i="1"/>
  <c r="AH72" i="1"/>
  <c r="AH73" i="1"/>
  <c r="AH120" i="1"/>
  <c r="AH168" i="1"/>
  <c r="AH76" i="1"/>
  <c r="AH115" i="1"/>
  <c r="AH167" i="1"/>
  <c r="AH205" i="1"/>
  <c r="AH75" i="1"/>
  <c r="AH127" i="1"/>
  <c r="AH141" i="1"/>
  <c r="AH42" i="1"/>
  <c r="AH55" i="1"/>
  <c r="AH53" i="1"/>
  <c r="AH126" i="1"/>
  <c r="AH147" i="1"/>
  <c r="AH104" i="1"/>
  <c r="AH103" i="1"/>
  <c r="AH191" i="1"/>
  <c r="AH105" i="1"/>
  <c r="AH193" i="1"/>
  <c r="AH114" i="1"/>
  <c r="AH134" i="1"/>
  <c r="AH132" i="1"/>
  <c r="AH119" i="1"/>
  <c r="AH107" i="1"/>
  <c r="AH220" i="1"/>
  <c r="AH130" i="1"/>
  <c r="AH212" i="1"/>
  <c r="AH123" i="1"/>
  <c r="AH125" i="1"/>
  <c r="AH137" i="1"/>
  <c r="AH129" i="1"/>
  <c r="AH153" i="1"/>
  <c r="AH192" i="1"/>
  <c r="AH201" i="1"/>
  <c r="AH84" i="1"/>
  <c r="AH52" i="1"/>
  <c r="AH179" i="1"/>
  <c r="AH69" i="1"/>
  <c r="AH48" i="1"/>
  <c r="AH133" i="1"/>
  <c r="AH190" i="1"/>
  <c r="AH45" i="1"/>
  <c r="AH124" i="1"/>
  <c r="AH142" i="1"/>
  <c r="AH213" i="1"/>
  <c r="AH21" i="1"/>
  <c r="AH108" i="1"/>
  <c r="AH102" i="1"/>
  <c r="AH62" i="1"/>
  <c r="AH109" i="1"/>
  <c r="AH97" i="1"/>
  <c r="AH118" i="1"/>
  <c r="AH128" i="1"/>
  <c r="AH101" i="1"/>
  <c r="AH116" i="1"/>
  <c r="AH36" i="1"/>
  <c r="AH113" i="1"/>
  <c r="AH135" i="1"/>
  <c r="AH166" i="1"/>
  <c r="AH152" i="1"/>
  <c r="AH47" i="1"/>
  <c r="AH221" i="1"/>
  <c r="AH78" i="1"/>
  <c r="AH90" i="1"/>
  <c r="AH74" i="1"/>
  <c r="AH145" i="1"/>
  <c r="AH150" i="1"/>
  <c r="AH214" i="1"/>
  <c r="AH173" i="1"/>
  <c r="AH216" i="1"/>
  <c r="AH94" i="1"/>
  <c r="AH169" i="1"/>
  <c r="AH151" i="1"/>
  <c r="AH11" i="1"/>
  <c r="AH210" i="1"/>
  <c r="AH95" i="1"/>
  <c r="AH61" i="1"/>
  <c r="AH180" i="1"/>
  <c r="AH92" i="1"/>
  <c r="AH195" i="1"/>
  <c r="AH131" i="1"/>
  <c r="AH1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71" authorId="0" shapeId="0" xr:uid="{00000000-0006-0000-0000-000023000000}">
      <text>
        <r>
          <rPr>
            <sz val="14"/>
            <color theme="1"/>
            <rFont val="Calibri"/>
            <family val="2"/>
            <scheme val="minor"/>
          </rPr>
          <t>======
ID#AAAAW6SF3CU
Sebastian Suner    (2022-03-15 18:44:01)
http://alfresco-static-files.s3.amazonaws.com/alfresco_images/pharma/2014/08/22/559f3b7b-7fd6-4cd8-800c-81eb3269a252/article-38266.pdf</t>
        </r>
      </text>
    </comment>
    <comment ref="L140" authorId="0" shapeId="0" xr:uid="{00000000-0006-0000-0000-000027000000}">
      <text>
        <r>
          <rPr>
            <sz val="14"/>
            <color theme="1"/>
            <rFont val="Calibri"/>
            <family val="2"/>
            <scheme val="minor"/>
          </rPr>
          <t>======
ID#AAAAWaM4DA0
ebertschaguilar    (2022-03-03 03:44:38)
Viene de este paper, solo que no estoy seguro si el valor está bien (no indica las temperaturas)
https://sci-hub.se/https://doi.org/10.2174/138620707782152399</t>
        </r>
      </text>
    </comment>
    <comment ref="L143" authorId="0" shapeId="0" xr:uid="{00000000-0006-0000-0000-000026000000}">
      <text>
        <r>
          <rPr>
            <sz val="14"/>
            <color theme="1"/>
            <rFont val="Calibri"/>
            <family val="2"/>
            <scheme val="minor"/>
          </rPr>
          <t>======
ID#AAAAVo8Zrmc
ebertschaguilar    (2022-03-09 02:53:12)
https://pubs-acs-org.ezproxy.sibdi.ucr.ac.cr/doi/pdf/10.1021/ac802729k
Todo viene en Table 2. Solo hay que hacer un cálculo (Eq 2)</t>
        </r>
      </text>
    </comment>
    <comment ref="I146" authorId="0" shapeId="0" xr:uid="{00000000-0006-0000-0000-000025000000}">
      <text>
        <r>
          <rPr>
            <sz val="14"/>
            <color theme="1"/>
            <rFont val="Calibri"/>
            <family val="2"/>
            <scheme val="minor"/>
          </rPr>
          <t>======
ID#AAAAVo8Zrmo
ebertschaguilar    (2022-03-09 03:00:12)
https://sci-hub.se/https://doi.org/10.1016/0378-5173(95)04102-8
======
ID#AAAAVo8Zrmg
ebertschaguilar    (2022-03-09 02:58:34)
https://www.sciencedirect.com/science/article/abs/pii/S0307742X21003143
------
ID#AAAAVo8Zrmk
ebertschaguilar    (2022-03-09 03:00:07)
_Marked as resolved_
------
ID#AAAAW7h50M4
ebertschaguilar    (2022-03-16 01:17:48)
_Re-opened_</t>
        </r>
      </text>
    </comment>
    <comment ref="L146" authorId="0" shapeId="0" xr:uid="{00000000-0006-0000-0000-000024000000}">
      <text>
        <r>
          <rPr>
            <sz val="14"/>
            <color theme="1"/>
            <rFont val="Calibri"/>
            <family val="2"/>
            <scheme val="minor"/>
          </rPr>
          <t>======
ID#AAAAVo8Zrms
ebertschaguilar    (2022-03-09 03:05:25)
http://alfresco-static-files.s3.amazonaws.com/alfresco_images/pharma/2014/08/22/559f3b7b-7fd6-4cd8-800c-81eb3269a252/article-38266.pdf</t>
        </r>
      </text>
    </comment>
    <comment ref="F212" authorId="0" shapeId="0" xr:uid="{00000000-0006-0000-0000-000003000000}">
      <text>
        <r>
          <rPr>
            <sz val="14"/>
            <color theme="1"/>
            <rFont val="Calibri"/>
            <family val="2"/>
            <scheme val="minor"/>
          </rPr>
          <t>======
ID#AAAAiQxPoyQ
Sebastian Suner    (2022-12-04 00:09:04)
https://doi.org/10.1002/qsar.19900090105</t>
        </r>
      </text>
    </comment>
    <comment ref="I212" authorId="0" shapeId="0" xr:uid="{00000000-0006-0000-0000-000002000000}">
      <text>
        <r>
          <rPr>
            <sz val="14"/>
            <color theme="1"/>
            <rFont val="Calibri"/>
            <family val="2"/>
            <scheme val="minor"/>
          </rPr>
          <t>======
ID#AAAAlGYOfFw
Sebastian Suner    (2022-12-04 00:09:09)
https://doi.org/10.1002/qsar.19900090105</t>
        </r>
      </text>
    </comment>
    <comment ref="I213" authorId="0" shapeId="0" xr:uid="{00000000-0006-0000-0000-000004000000}">
      <text>
        <r>
          <rPr>
            <sz val="14"/>
            <color theme="1"/>
            <rFont val="Calibri"/>
            <family val="2"/>
            <scheme val="minor"/>
          </rPr>
          <t>======
ID#AAAAiQxPoyM
Sebastian Suner    (2022-12-04 00:08:13)
https://doi.org/10.1002/qsar.19900090105</t>
        </r>
      </text>
    </comment>
    <comment ref="I214" authorId="0" shapeId="0" xr:uid="{00000000-0006-0000-0000-000005000000}">
      <text>
        <r>
          <rPr>
            <sz val="14"/>
            <color theme="1"/>
            <rFont val="Calibri"/>
            <family val="2"/>
            <scheme val="minor"/>
          </rPr>
          <t>======
ID#AAAAiQxPoyI
Sebastian Suner    (2022-12-04 00:07:38)
https://doi.org/10.1002/qsar.19900090105</t>
        </r>
      </text>
    </comment>
    <comment ref="F215" authorId="0" shapeId="0" xr:uid="{00000000-0006-0000-0000-000007000000}">
      <text>
        <r>
          <rPr>
            <sz val="14"/>
            <color theme="1"/>
            <rFont val="Calibri"/>
            <family val="2"/>
            <scheme val="minor"/>
          </rPr>
          <t>======
ID#AAAAiQxPoyA
Sebastian Suner    (2022-12-04 00:04:33)
https://doi.org/10.1002/qsar.19900090105</t>
        </r>
      </text>
    </comment>
    <comment ref="I215" authorId="0" shapeId="0" xr:uid="{00000000-0006-0000-0000-000006000000}">
      <text>
        <r>
          <rPr>
            <sz val="14"/>
            <color theme="1"/>
            <rFont val="Calibri"/>
            <family val="2"/>
            <scheme val="minor"/>
          </rPr>
          <t>======
ID#AAAAiQxPoyE
Sebastian Suner    (2022-12-04 00:04:37)
https://doi.org/10.1002/qsar.19900090105</t>
        </r>
      </text>
    </comment>
    <comment ref="I216" authorId="0" shapeId="0" xr:uid="{00000000-0006-0000-0000-000020000000}">
      <text>
        <r>
          <rPr>
            <sz val="14"/>
            <color theme="1"/>
            <rFont val="Calibri"/>
            <family val="2"/>
            <scheme val="minor"/>
          </rPr>
          <t>======
ID#AAAAlGGe7Ec
Sebastian Suner    (2022-12-03 23:41:44)
https://doi.org/10.1002/qsar.19900090105</t>
        </r>
      </text>
    </comment>
    <comment ref="I217" authorId="0" shapeId="0" xr:uid="{00000000-0006-0000-0000-00001F000000}">
      <text>
        <r>
          <rPr>
            <sz val="14"/>
            <color theme="1"/>
            <rFont val="Calibri"/>
            <family val="2"/>
            <scheme val="minor"/>
          </rPr>
          <t>======
ID#AAAAlGGe7Eg
Sebastian Suner    (2022-12-03 23:49:27)
https://doi.org/10.1002/qsar.19900090105</t>
        </r>
      </text>
    </comment>
    <comment ref="I218" authorId="0" shapeId="0" xr:uid="{00000000-0006-0000-0000-00001D000000}">
      <text>
        <r>
          <rPr>
            <sz val="14"/>
            <color theme="1"/>
            <rFont val="Calibri"/>
            <family val="2"/>
            <scheme val="minor"/>
          </rPr>
          <t>======
ID#AAAAlGGe7Eo
Sebastian Suner    (2022-12-03 23:50:56)
https://doi.org/10.1002/qsar.19900090105</t>
        </r>
      </text>
    </comment>
    <comment ref="I219" authorId="0" shapeId="0" xr:uid="{00000000-0006-0000-0000-00001C000000}">
      <text>
        <r>
          <rPr>
            <sz val="14"/>
            <color theme="1"/>
            <rFont val="Calibri"/>
            <family val="2"/>
            <scheme val="minor"/>
          </rPr>
          <t>======
ID#AAAAlGGe7Es
Sebastian Suner    (2022-12-03 23:51:24)
https://doi.org/10.1002/qsar.19900090105</t>
        </r>
      </text>
    </comment>
    <comment ref="I220" authorId="0" shapeId="0" xr:uid="{00000000-0006-0000-0000-000017000000}">
      <text>
        <r>
          <rPr>
            <sz val="14"/>
            <color theme="1"/>
            <rFont val="Calibri"/>
            <family val="2"/>
            <scheme val="minor"/>
          </rPr>
          <t>======
ID#AAAAlGHGtEM
Sebastian Suner    (2022-12-03 23:54:52)
https://doi.org/10.1002/qsar.19900090105</t>
        </r>
      </text>
    </comment>
    <comment ref="I221" authorId="0" shapeId="0" xr:uid="{00000000-0006-0000-0000-000016000000}">
      <text>
        <r>
          <rPr>
            <sz val="14"/>
            <color theme="1"/>
            <rFont val="Calibri"/>
            <family val="2"/>
            <scheme val="minor"/>
          </rPr>
          <t>======
ID#AAAAlGHGtEQ
Sebastian Suner    (2022-12-03 23:55:26)
https://doi.org/10.1002/qsar.19900090105</t>
        </r>
      </text>
    </comment>
    <comment ref="I222" authorId="0" shapeId="0" xr:uid="{00000000-0006-0000-0000-000015000000}">
      <text>
        <r>
          <rPr>
            <sz val="14"/>
            <color theme="1"/>
            <rFont val="Calibri"/>
            <family val="2"/>
            <scheme val="minor"/>
          </rPr>
          <t>======
ID#AAAAlGHGtEU
Sebastian Suner    (2022-12-03 23:56:03)
https://doi.org/10.1002/qsar.19900090105</t>
        </r>
      </text>
    </comment>
    <comment ref="I223" authorId="0" shapeId="0" xr:uid="{00000000-0006-0000-0000-000014000000}">
      <text>
        <r>
          <rPr>
            <sz val="14"/>
            <color theme="1"/>
            <rFont val="Calibri"/>
            <family val="2"/>
            <scheme val="minor"/>
          </rPr>
          <t>======
ID#AAAAiQxPoxM
Sebastian Suner    (2022-12-03 23:56:53)
https://doi.org/10.1002/qsar.19900090105</t>
        </r>
      </text>
    </comment>
    <comment ref="I224" authorId="0" shapeId="0" xr:uid="{00000000-0006-0000-0000-000013000000}">
      <text>
        <r>
          <rPr>
            <sz val="14"/>
            <color theme="1"/>
            <rFont val="Calibri"/>
            <family val="2"/>
            <scheme val="minor"/>
          </rPr>
          <t>======
ID#AAAAiQxPoxQ
Sebastian Suner    (2022-12-03 23:57:10)
https://doi.org/10.1002/qsar.19900090105</t>
        </r>
      </text>
    </comment>
    <comment ref="I225" authorId="0" shapeId="0" xr:uid="{00000000-0006-0000-0000-000012000000}">
      <text>
        <r>
          <rPr>
            <sz val="14"/>
            <color theme="1"/>
            <rFont val="Calibri"/>
            <family val="2"/>
            <scheme val="minor"/>
          </rPr>
          <t>======
ID#AAAAiQxPoxU
Sebastian Suner    (2022-12-03 23:57:32)
https://doi.org/10.1002/qsar.19900090105</t>
        </r>
      </text>
    </comment>
    <comment ref="I226" authorId="0" shapeId="0" xr:uid="{00000000-0006-0000-0000-000011000000}">
      <text>
        <r>
          <rPr>
            <sz val="14"/>
            <color theme="1"/>
            <rFont val="Calibri"/>
            <family val="2"/>
            <scheme val="minor"/>
          </rPr>
          <t>======
ID#AAAAiQxPoxY
Sebastian Suner    (2022-12-03 23:59:28)
https://doi.org/10.1002/qsar.19900090105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oHDaTSIN/ait7gvz7bw8e/CSaJA=="/>
    </ext>
  </extLst>
</comments>
</file>

<file path=xl/sharedStrings.xml><?xml version="1.0" encoding="utf-8"?>
<sst xmlns="http://schemas.openxmlformats.org/spreadsheetml/2006/main" count="1099" uniqueCount="289">
  <si>
    <t>Name</t>
  </si>
  <si>
    <t>Count</t>
  </si>
  <si>
    <t>SMILES</t>
  </si>
  <si>
    <t>type</t>
  </si>
  <si>
    <t>type2</t>
  </si>
  <si>
    <t>logPN</t>
  </si>
  <si>
    <t>PN</t>
  </si>
  <si>
    <t>pH</t>
  </si>
  <si>
    <t>pKa</t>
  </si>
  <si>
    <t>pKa2</t>
  </si>
  <si>
    <t>Charge</t>
  </si>
  <si>
    <t>logPI</t>
  </si>
  <si>
    <t>PI</t>
  </si>
  <si>
    <t>delta</t>
  </si>
  <si>
    <t>fN</t>
  </si>
  <si>
    <t>logD1</t>
  </si>
  <si>
    <t>logD2</t>
  </si>
  <si>
    <t>logDexptl</t>
  </si>
  <si>
    <t>D</t>
  </si>
  <si>
    <t>logPIextrapolated</t>
  </si>
  <si>
    <t>dI</t>
  </si>
  <si>
    <t>d1</t>
  </si>
  <si>
    <t>d2</t>
  </si>
  <si>
    <t>d3</t>
  </si>
  <si>
    <t>cond</t>
  </si>
  <si>
    <t>cond2</t>
  </si>
  <si>
    <t>cond3</t>
  </si>
  <si>
    <t>deviation_1</t>
  </si>
  <si>
    <t>deviation_2</t>
  </si>
  <si>
    <t>num1</t>
  </si>
  <si>
    <t>num2</t>
  </si>
  <si>
    <t>logDmix</t>
  </si>
  <si>
    <t>dmix</t>
  </si>
  <si>
    <t>deviation_3</t>
  </si>
  <si>
    <t>num3</t>
  </si>
  <si>
    <t>2.4-Dichlorophenoxyacetic acid</t>
  </si>
  <si>
    <t>C1=CC(=C(C=C1Cl)Cl)OCC(=O)O</t>
  </si>
  <si>
    <t>Acid</t>
  </si>
  <si>
    <t>NA</t>
  </si>
  <si>
    <t>Neg</t>
  </si>
  <si>
    <t>4-Phenylbutylamine</t>
  </si>
  <si>
    <t>C1=CC=C(C=C1)CCCCN</t>
  </si>
  <si>
    <t>Base</t>
  </si>
  <si>
    <t>Pos</t>
  </si>
  <si>
    <t>5-Phenylvaleric acid</t>
  </si>
  <si>
    <t>C1=CC=C(C=C1)CCCCC(=O)O</t>
  </si>
  <si>
    <t>6-Acetylmorphine</t>
  </si>
  <si>
    <t>CC(=O)OC1C=CC2C3CC4=C5C2(C1OC5=C(C=C4)O)CCN3C</t>
  </si>
  <si>
    <t>Acebutolol</t>
  </si>
  <si>
    <t>CCCC(=O)NC1=CC(=C(C=C1)OCC(CNC(C)C)O)C(=O)C</t>
  </si>
  <si>
    <t>Alprenolol</t>
  </si>
  <si>
    <t>CC(C)NCC(COC1=CC=CC=C1CC=C)O</t>
  </si>
  <si>
    <t>Amiodarone</t>
  </si>
  <si>
    <t>CCCCC1=C(C2=CC=CC=C2O1)C(=O)C3=CC(=C(C(=C3)I)OCCN(CC)CC)I</t>
  </si>
  <si>
    <t>Amitriptyline</t>
  </si>
  <si>
    <t>CN(C)CCC=C1C2=CC=CC=C2CCC3=CC=CC=C31</t>
  </si>
  <si>
    <t>Amlodipine</t>
  </si>
  <si>
    <t>CCOC(=O)C1=C(NC(=C(C1C2=CC=CC=C2Cl)C(=O)OC)C)COCCN</t>
  </si>
  <si>
    <t>Atropine</t>
  </si>
  <si>
    <t>CN1C2CCC1CC(C2)OC(=O)C(CO)C3=CC=CC=C3</t>
  </si>
  <si>
    <t>Buprenorphine</t>
  </si>
  <si>
    <t>CC(C)(C)C(C)(C1CC23CCC1(C4C25CCN(C3CC6=C5C(=C(C=C6)O)O4)CC7CC7)OC)O</t>
  </si>
  <si>
    <t>Carazolol</t>
  </si>
  <si>
    <t>CC(C)NCC(COC1=CC=CC2=C1C3=CC=CC=C3N2)O</t>
  </si>
  <si>
    <t>Carvedilol</t>
  </si>
  <si>
    <t>COC1=CC=CC=C1OCCNCC(COC2=CC=CC3=C2C4=CC=CC=C4N3)O</t>
  </si>
  <si>
    <t>Chlorpromazine</t>
  </si>
  <si>
    <t>CN(C)CCCN1C2=CC=CC=C2SC3=C1C=C(C=C3)Cl</t>
  </si>
  <si>
    <t>Ciprofloxacin</t>
  </si>
  <si>
    <t>C1CC1N2C=C(C(=O)C3=CC(=C(C=C32)N4CCNCC4)F)C(=O)O</t>
  </si>
  <si>
    <t>Z</t>
  </si>
  <si>
    <t>Debrisoquine</t>
  </si>
  <si>
    <t>C1CN(CC2=CC=CC=C21)C(=N)N</t>
  </si>
  <si>
    <t>Deprenyl</t>
  </si>
  <si>
    <t>CC(CC1=CC=CC=C1)N(C)CC#C</t>
  </si>
  <si>
    <t>Desipramine</t>
  </si>
  <si>
    <t>CNCCCN1C2=CC=CC=C2CCC3=CC=CC=C31</t>
  </si>
  <si>
    <t>Diclofenac</t>
  </si>
  <si>
    <t>C1=CC=C(C(=C1)CC(=O)O)NC2=C(C=CC=C2Cl)Cl</t>
  </si>
  <si>
    <t>Diphenhydramine</t>
  </si>
  <si>
    <t>CN(C)CCOC(C1=CC=CC=C1)C2=CC=CC=C2</t>
  </si>
  <si>
    <t>Ephedrine</t>
  </si>
  <si>
    <t>CC(C(C1=CC=CC=C1)O)NC</t>
  </si>
  <si>
    <t>Ergonovine</t>
  </si>
  <si>
    <t>CC(CO)NC(=O)C1CN(C2CC3=CNC4=CC=CC(=C34)C2=C1)C</t>
  </si>
  <si>
    <t>Erythromycin</t>
  </si>
  <si>
    <t>CCC1C(C(C(C(=O)C(CC(C(C(C(C(C(=O)O1)C)OC2CC(C(C(O2)C)O)(C)OC)C)OC3C(C(CC(O3)C)N(C)C)O)(C)O)C)C)O)(C)O</t>
  </si>
  <si>
    <t>Ethinylestradiol</t>
  </si>
  <si>
    <t>CC12CCC3C(C1CCC2(C#C)O)CCC4=C3C=CC(=C4)O</t>
  </si>
  <si>
    <t>Famotidine</t>
  </si>
  <si>
    <t>C1=C(N=C(S1)N=C(N)N)CSCCC(=NS(=O)(=O)N)N</t>
  </si>
  <si>
    <t>Flufenamic acid</t>
  </si>
  <si>
    <t>C1=CC=C(C(=C1)C(=O)O)NC2=CC=CC(=C2)C(F)(F)F</t>
  </si>
  <si>
    <t>Fluvastatin</t>
  </si>
  <si>
    <t>CC(C)N1C2=CC=CC=C2C(=C1C=CC(CC(CC(=O)O)O)O)C3=CC=C(C=C3)F</t>
  </si>
  <si>
    <t>Haloperidol</t>
  </si>
  <si>
    <t>C1CN(CCC1(C2=CC=C(C=C2)Cl)O)CCCC(=O)C3=CC=C(C=C3)F</t>
  </si>
  <si>
    <t>Hydrochlorothiazide</t>
  </si>
  <si>
    <t>C1NC2=CC(=C(C=C2S(=O)(=O)N1)S(=O)(=O)N)Cl</t>
  </si>
  <si>
    <t>Ibuprofen</t>
  </si>
  <si>
    <t>CC(C)CC1=CC=C(C=C1)C(C)C(=O)O</t>
  </si>
  <si>
    <t>Imipramine</t>
  </si>
  <si>
    <t>CN(C)CCCN1C2=CC=CC=C2CCC3=CC=CC=C31</t>
  </si>
  <si>
    <t>Indomethacin</t>
  </si>
  <si>
    <t>CC1=C(C2=C(N1C(=O)C3=CC=C(C=C3)Cl)C=CC(=C2)OC)CC(=O)O</t>
  </si>
  <si>
    <t>Ketoprofen</t>
  </si>
  <si>
    <t>CC(C1=CC(=CC=C1)C(=O)C2=CC=CC=C2)C(=O)O</t>
  </si>
  <si>
    <t>Lidocaine</t>
  </si>
  <si>
    <t>CCN(CC)CC(=O)NC1=C(C=CC=C1C)C</t>
  </si>
  <si>
    <t>Meloxicam</t>
  </si>
  <si>
    <t>CC1=CN=C(S1)NC(=O)C2=C(C3=CC=CC=C3S(=O)(=O)N2C)O</t>
  </si>
  <si>
    <t>Metipranolol</t>
  </si>
  <si>
    <t>CC1=CC(=C(C(=C1OC(=O)C)C)C)OCC(CNC(C)C)O</t>
  </si>
  <si>
    <t>Metoprolol</t>
  </si>
  <si>
    <t>CC(C)NCC(COC1=CC=C(C=C1)CCOC)O</t>
  </si>
  <si>
    <t>Morphine sulfate</t>
  </si>
  <si>
    <t>CN1CCC23C4C1CC5=C2C(=C(C=C5)O)OC3C(C=C4)O</t>
  </si>
  <si>
    <t>Naproxen</t>
  </si>
  <si>
    <t>CC(C1=CC2=C(C=C1)C=C(C=C2)OC)C(=O)O</t>
  </si>
  <si>
    <t>Nortriptyline</t>
  </si>
  <si>
    <t>CNCCC=C1C2=CC=CC=C2CCC3=CC=CC=C31</t>
  </si>
  <si>
    <t>Ofloxacin</t>
  </si>
  <si>
    <t>CC1COC2=C3N1C=C(C(=O)C3=CC(=C2N4CCN(CC4)C)F)C(=O)O</t>
  </si>
  <si>
    <t>Oxprenolol</t>
  </si>
  <si>
    <t>CC(C)NCC(COC1=CC=CC=C1OCC=C)O</t>
  </si>
  <si>
    <t>Papaverine</t>
  </si>
  <si>
    <t>COC1=C(C=C(C=C1)CC2=NC=CC3=CC(=C(C=C32)OC)OC)OC</t>
  </si>
  <si>
    <t>Penbutolol</t>
  </si>
  <si>
    <t>CC(C)(C)NCC(COC1=CC=CC=C1C2CCCC2)O</t>
  </si>
  <si>
    <t>p-F-Deprenyl</t>
  </si>
  <si>
    <t>CC(CC1=CC=C(C=C1)F)N(C)CC#C</t>
  </si>
  <si>
    <t>Phenazopyridine</t>
  </si>
  <si>
    <t>C1=CC=C(C=C1)N=NC2=C(N=C(C=C2)N)N</t>
  </si>
  <si>
    <t>Pindolol</t>
  </si>
  <si>
    <t>CC(C)NCC(COC1=CC=CC2=C1C=CN2)O</t>
  </si>
  <si>
    <t>Primaquine</t>
  </si>
  <si>
    <t>CC(CCCN)NC1=C2C(=CC(=C1)OC)C=CC=N2</t>
  </si>
  <si>
    <t>Probenecid</t>
  </si>
  <si>
    <t>CCCN(CCC)S(=O)(=O)C1=CC=C(C=C1)C(=O)O</t>
  </si>
  <si>
    <t>Procaine</t>
  </si>
  <si>
    <t>CCN(CC)CCOC(=O)C1=CC=C(C=C1)N</t>
  </si>
  <si>
    <t>Propranolol</t>
  </si>
  <si>
    <t>CC(C)NCC(COC1=CC=CC2=CC=CC=C21)O</t>
  </si>
  <si>
    <t>Prostaglandin E1</t>
  </si>
  <si>
    <t>CCCCCC(C=CC1C(CC(=O)C1CCCCCCC(=O)O)O)O</t>
  </si>
  <si>
    <t>Prostaglandin E2</t>
  </si>
  <si>
    <t>CCCCCC(C=CC1C(CC(=O)C1CC=CCCCC(=O)O)O)O</t>
  </si>
  <si>
    <t>Pyridoxine</t>
  </si>
  <si>
    <t>CC1=NC=C(C(=C1O)CO)CO</t>
  </si>
  <si>
    <t>Quinine</t>
  </si>
  <si>
    <t>COC1=CC2=C(C=CN=C2C=C1)C(C3CC4CCN3CC4C=C)O</t>
  </si>
  <si>
    <t>Roxithromycin</t>
  </si>
  <si>
    <t>CCC1C(C(C(C(=NOCOCCOC)C(CC(C(C(C(C(C(=O)O1)C)OC2CC(C(C(O2)C)O)(C)OC)C)OC3C(C(CC(O3)C)N(C)C)O)(C)O)C)C)O)(C)O</t>
  </si>
  <si>
    <t>Serotonin</t>
  </si>
  <si>
    <t>C1=CC2=C(C=C1O)C(=CN2)CCN</t>
  </si>
  <si>
    <t>Sotalol</t>
  </si>
  <si>
    <t>CC(C)NCC(C1=CC=C(C=C1)NS(=O)(=O)C)O</t>
  </si>
  <si>
    <t>Sulfasalazine</t>
  </si>
  <si>
    <t>C1=CC=NC(=C1)NS(=O)(=O)C2=CC=C(C=C2)N=NC3=CC(=C(C=C3)O)C(=O)O</t>
  </si>
  <si>
    <t>Tamoxifen</t>
  </si>
  <si>
    <t>CCC(=C(C1=CC=CC=C1)C2=CC=C(C=C2)OCCN(C)C)C3=CC=CC=C3</t>
  </si>
  <si>
    <t>Terfenadine</t>
  </si>
  <si>
    <t>CC(C)(C)C1=CC=C(C=C1)C(CCCN2CCC(CC2)C(C3=CC=CC=C3)(C4=CC=CC=C4)O)O</t>
  </si>
  <si>
    <t>Timolol</t>
  </si>
  <si>
    <t>CC(C)(C)NCC(COC1=NSN=C1N2CCOCC2)O</t>
  </si>
  <si>
    <t>Trimethoprim</t>
  </si>
  <si>
    <t>COC1=CC(=CC(=C1OC)OC)CC2=CN=C(N=C2N)N</t>
  </si>
  <si>
    <t>Trovafloxacin</t>
  </si>
  <si>
    <t>C1C2C(C2N)CN1C3=C(C=C4C(=O)C(=CN(C4=N3)C5=C(C=C(C=C5)F)F)C(=O)O)F</t>
  </si>
  <si>
    <t>Verapamil</t>
  </si>
  <si>
    <t>CC(C)C(CCCN(C)CCC1=CC(=C(C=C1)OC)OC)(C#N)C2=CC(=C(C=C2)OC)OC</t>
  </si>
  <si>
    <t>Warfarin</t>
  </si>
  <si>
    <t>CC(=O)CC(C1=CC=CC=C1)C2=C(C3=CC=CC=C3OC2=O)O</t>
  </si>
  <si>
    <t>Salicylic acid</t>
  </si>
  <si>
    <t>C1=CC=C(C(=C1)C(=O)O)O</t>
  </si>
  <si>
    <t>Diflunisal</t>
  </si>
  <si>
    <t>C1=CC(=C(C=C1C2=C(C=C(C=C2)F)F)C(=O)O)O</t>
  </si>
  <si>
    <t>Tolmetin</t>
  </si>
  <si>
    <t>CC1=CC=C(C=C1)C(=O)C2=CC=C(N2C)CC(=O)O</t>
  </si>
  <si>
    <t>Mefenamic acid</t>
  </si>
  <si>
    <t>CC1=C(C(=CC=C1)NC2=CC=CC=C2C(=O)O)C</t>
  </si>
  <si>
    <t>Sulindac</t>
  </si>
  <si>
    <t>CC1=C(C2=C(C1=CC3=CC=C(C=C3)S(=O)C)C=CC(=C2)F)CC(=O)O</t>
  </si>
  <si>
    <t>Fluphenamic acid</t>
  </si>
  <si>
    <t>Indoprofen</t>
  </si>
  <si>
    <t>CC(C1=CC=C(C=C1)N2CC3=CC=CC=C3C2=O)C(=O)O</t>
  </si>
  <si>
    <t>Ketoprofene</t>
  </si>
  <si>
    <t>15421</t>
  </si>
  <si>
    <t>C1COC(C2=CC=CC=C21)C3CSC(=N3)N</t>
  </si>
  <si>
    <t>1774</t>
  </si>
  <si>
    <t>CC(C)C(C)NC(CO)C(C1=CC=CC=C1)O</t>
  </si>
  <si>
    <t>1923</t>
  </si>
  <si>
    <t>CC(=O)NC1=CC=C(C=C1)S(=O)(=O)N</t>
  </si>
  <si>
    <t>2151</t>
  </si>
  <si>
    <t>CC(C)NC(CO)C(C1=CC=CC=C1)O</t>
  </si>
  <si>
    <t>703</t>
  </si>
  <si>
    <t>CC(CC1=CC=C(C=C1)F)NC</t>
  </si>
  <si>
    <t>720</t>
  </si>
  <si>
    <t>CC(CC1=CC=C(C=C1)N)NC</t>
  </si>
  <si>
    <t>954</t>
  </si>
  <si>
    <t>C1OC2=C(O1)C=C(C(=C2)C(=O)O)N</t>
  </si>
  <si>
    <t>ACS0393</t>
  </si>
  <si>
    <t>CCOC1=CC=C(C=C1)C(=O)O</t>
  </si>
  <si>
    <t>BAS85763</t>
  </si>
  <si>
    <t>C1=CC(=CC=C1C(=O)O)OC2=CC=C(C=C2)C(=O)O</t>
  </si>
  <si>
    <t>Benzoxazinone</t>
  </si>
  <si>
    <t>C1C(=O)NC2=CC=CC=C2O1</t>
  </si>
  <si>
    <t>6-ipr-benzox.</t>
  </si>
  <si>
    <t>CC(C)NCC(COC1=CC2=C(C=C1)OCC(=O)N2)O</t>
  </si>
  <si>
    <t>6-tbut-benzox.</t>
  </si>
  <si>
    <t>CC(C)(C)NCC(COC1=CC2=C(C=C1)OCC(=O)N2)O</t>
  </si>
  <si>
    <t>N-ipr-benzox.</t>
  </si>
  <si>
    <t>CC(C)NCC(CN1C(=O)COC2=CC=CC=C21)O</t>
  </si>
  <si>
    <t>Celiprolol</t>
  </si>
  <si>
    <t>CCN(CC)C(=O)NC1=CC(=C(C=C1)OCC(CNC(C)(C)C)O)C(=O)C</t>
  </si>
  <si>
    <t>nor-Fluoxetine</t>
  </si>
  <si>
    <t>C1=CC=C(C=C1)C(CCN)OC2=CC=C(C=C2)C(F)(F)F</t>
  </si>
  <si>
    <t>Promethazine</t>
  </si>
  <si>
    <t>CC(CN1C2=CC=CC=C2SC3=CC=CC=C31)N(C)C</t>
  </si>
  <si>
    <t>Aprindine</t>
  </si>
  <si>
    <t>CCN(CC)CCCN(C1CC2=CC=CC=C2C1)C3=CC=CC=C3</t>
  </si>
  <si>
    <t>Flecainide</t>
  </si>
  <si>
    <t>C1CCNC(C1)CNC(=O)C2=C(C=CC(=C2)OCC(F)(F)F)OCC(F)(F)F</t>
  </si>
  <si>
    <t>Propafenone</t>
  </si>
  <si>
    <t>CCCNCC(COC1=CC=CC=C1C(=O)CCC2=CC=CC=C2)O</t>
  </si>
  <si>
    <t>Quinidine</t>
  </si>
  <si>
    <t>Quinacainol</t>
  </si>
  <si>
    <t>CC(C)(C)C1=NC2=CC=CC=C2C(=C1)C(CCC3CCNCC3)O</t>
  </si>
  <si>
    <t>Indecainide</t>
  </si>
  <si>
    <t>CC(C)NCCCC1(C2=CC=CC=C2C3=CC=CC=C31)C(=O)N</t>
  </si>
  <si>
    <t>Ethmozine</t>
  </si>
  <si>
    <t>Disopyramide</t>
  </si>
  <si>
    <t>CC(C)N(CCC(C1=CC=CC=C1)(C2=CC=CC=N2)C(=O)N)C(C)C</t>
  </si>
  <si>
    <t>Mexiletine</t>
  </si>
  <si>
    <t>CC1=C(C(=CC=C1)C)OCC(C)N</t>
  </si>
  <si>
    <t>Nicainoprol</t>
  </si>
  <si>
    <t>Carocainide</t>
  </si>
  <si>
    <t>Bupranolol</t>
  </si>
  <si>
    <t>Bunitrolol</t>
  </si>
  <si>
    <t>Atenolol</t>
  </si>
  <si>
    <t>CC(C)NCC(COC1=CC=C(C=C1)CC(=O)N)O</t>
  </si>
  <si>
    <t>Thioridazine</t>
  </si>
  <si>
    <t>CN1CCCCC1CCN2C3=CC=CC=C3SC4=C2C=C(C=C4)SC</t>
  </si>
  <si>
    <t>Thiethylperazine</t>
  </si>
  <si>
    <t>CCSC1=CC2=C(C=C1)SC3=CC=CC=C3N2CCCN4CCN(CC4)C</t>
  </si>
  <si>
    <t>Levomepromazine</t>
  </si>
  <si>
    <t>CC(CN1C2=CC=CC=C2SC3=C1C=C(C=C3)OC)CN(C)C</t>
  </si>
  <si>
    <t>Alimemazine</t>
  </si>
  <si>
    <t>CC(CN1C2=CC=CC=C2SC3=CC=CC=C31)CN(C)C</t>
  </si>
  <si>
    <t>Fluphenazine</t>
  </si>
  <si>
    <t>Perphenazine</t>
  </si>
  <si>
    <t>Sulforidazine</t>
  </si>
  <si>
    <t>CN1CCCCC1CCN2C3=CC=CC=C3SC4=C2C=C(C=C4)S(=O)(=O)C</t>
  </si>
  <si>
    <t>Bromopride</t>
  </si>
  <si>
    <t>Metoclopramide</t>
  </si>
  <si>
    <t>Alizapride</t>
  </si>
  <si>
    <t>Alpiropride</t>
  </si>
  <si>
    <t>Amisulpiride</t>
  </si>
  <si>
    <t>Veralipride</t>
  </si>
  <si>
    <t>Sultopride</t>
  </si>
  <si>
    <t>Tiapride</t>
  </si>
  <si>
    <t>Sulpiride</t>
  </si>
  <si>
    <t>CH_strength</t>
  </si>
  <si>
    <t>XH_strength</t>
  </si>
  <si>
    <t>HBA_strength</t>
  </si>
  <si>
    <t>Hyd_Apolar</t>
  </si>
  <si>
    <t>Hyd_Polar</t>
  </si>
  <si>
    <t>Hyd</t>
  </si>
  <si>
    <t>C1CN(CCN1CCCN2C3=CC=CC=C3SC4=C2C=C(C=C4)C(F)(F)F)CCO</t>
  </si>
  <si>
    <t>Acetic acid</t>
  </si>
  <si>
    <t>CC(=O)O</t>
  </si>
  <si>
    <t>Benzimidazole</t>
  </si>
  <si>
    <t>C1=CC=C2C(=C1)NC=N2</t>
  </si>
  <si>
    <t>Benzoic acid</t>
  </si>
  <si>
    <t>C1=CC=C(C=C1)C(=O)O</t>
  </si>
  <si>
    <t>Imidazole</t>
  </si>
  <si>
    <t>C1=CN=CN1</t>
  </si>
  <si>
    <t>Isophthalic acid</t>
  </si>
  <si>
    <t>C1=CC(=CC(=C1)C(=O)O)C(=O)O</t>
  </si>
  <si>
    <t>o-phthalic acid</t>
  </si>
  <si>
    <t>C1=CC=C(C(=C1)C(=O)O)C(=O)O</t>
  </si>
  <si>
    <t>Oxalic acid</t>
  </si>
  <si>
    <t>C(=O)(C(=O)O)O</t>
  </si>
  <si>
    <t>Theophylline</t>
  </si>
  <si>
    <t>CN1C2=C(C(=O)N(C1=O)C)NC=N2</t>
  </si>
  <si>
    <t>Tyrosine</t>
  </si>
  <si>
    <t>C1=CC(=CC=C1CC(C(=O)O)N)O</t>
  </si>
  <si>
    <t>Histidine</t>
  </si>
  <si>
    <t>C1=C(NC=N1)CC(C(=O)O)N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</si>
</sst>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4"/>
      <color theme="1"/>
      <name val="Calibri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  <font>
      <sz val="14"/>
      <color rgb="FF000000"/>
      <name val="Calibri"/>
      <family val="2"/>
    </font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2" fontId="1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1" fillId="3" borderId="0" xfId="0" applyFont="1" applyFill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98"/>
  <sheetViews>
    <sheetView tabSelected="1" workbookViewId="0">
      <pane ySplit="1" topLeftCell="A273" activePane="bottomLeft" state="frozen"/>
      <selection pane="bottomLeft" activeCell="Y295" sqref="Y295"/>
    </sheetView>
  </sheetViews>
  <sheetFormatPr defaultColWidth="10.09765625" defaultRowHeight="15" customHeight="1" x14ac:dyDescent="0.3"/>
  <cols>
    <col min="1" max="1" width="16.19921875" customWidth="1"/>
    <col min="2" max="35" width="8.5" customWidth="1"/>
    <col min="36" max="36" width="8.5" style="1" customWidth="1"/>
    <col min="37" max="40" width="8.5" customWidth="1"/>
  </cols>
  <sheetData>
    <row r="1" spans="1:41" ht="1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1" t="s">
        <v>23</v>
      </c>
      <c r="Y1" s="3" t="s">
        <v>24</v>
      </c>
      <c r="Z1" s="3" t="s">
        <v>25</v>
      </c>
      <c r="AA1" s="3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3" t="s">
        <v>31</v>
      </c>
      <c r="AG1" s="3" t="s">
        <v>32</v>
      </c>
      <c r="AH1" s="4" t="s">
        <v>33</v>
      </c>
      <c r="AI1" s="3" t="s">
        <v>34</v>
      </c>
      <c r="AJ1" t="s">
        <v>262</v>
      </c>
      <c r="AK1" t="s">
        <v>263</v>
      </c>
      <c r="AL1" t="s">
        <v>264</v>
      </c>
      <c r="AM1" t="s">
        <v>265</v>
      </c>
      <c r="AN1" t="s">
        <v>266</v>
      </c>
      <c r="AO1" t="s">
        <v>267</v>
      </c>
    </row>
    <row r="2" spans="1:41" ht="18" customHeight="1" x14ac:dyDescent="0.3">
      <c r="A2" s="1" t="s">
        <v>35</v>
      </c>
      <c r="B2" s="1">
        <v>1</v>
      </c>
      <c r="C2" s="1" t="s">
        <v>36</v>
      </c>
      <c r="D2" s="1" t="s">
        <v>37</v>
      </c>
      <c r="F2" s="1">
        <v>2.78</v>
      </c>
      <c r="G2" s="1">
        <f t="shared" ref="G2:G65" si="0">10^F2</f>
        <v>602.55958607435775</v>
      </c>
      <c r="H2" s="5">
        <v>7.4</v>
      </c>
      <c r="I2" s="1">
        <v>2.73</v>
      </c>
      <c r="J2" s="1" t="s">
        <v>38</v>
      </c>
      <c r="K2" s="1" t="s">
        <v>39</v>
      </c>
      <c r="L2" s="1">
        <v>-0.87</v>
      </c>
      <c r="M2" s="1">
        <f t="shared" ref="M2:M65" si="1">10^L2</f>
        <v>0.13489628825916533</v>
      </c>
      <c r="N2" s="5">
        <f t="shared" ref="N2:N151" si="2">IF(D2="Acid",H2-I2,I2-H2)</f>
        <v>4.67</v>
      </c>
      <c r="O2" s="1">
        <f t="shared" ref="O2:O65" si="3">1/(1+10^(N2))</f>
        <v>2.1379163816604836E-5</v>
      </c>
      <c r="P2" s="1">
        <f t="shared" ref="P2:P65" si="4">F2-LOG10(1+10^N2)</f>
        <v>-1.8900092849521264</v>
      </c>
      <c r="Q2" s="1">
        <f t="shared" ref="Q2:Q65" si="5">LOG10(G2+M2*10^N2)-LOG10(1+10^N2)</f>
        <v>-0.83039719697151915</v>
      </c>
      <c r="R2" s="1">
        <v>-0.82</v>
      </c>
      <c r="S2" s="1">
        <f t="shared" ref="S2:S65" si="6">10^R2</f>
        <v>0.15135612484362079</v>
      </c>
      <c r="T2" s="6">
        <f t="shared" ref="T2:T65" si="7">LOG10((S2*(1+10^N2)-G2)/10^N2)</f>
        <v>-0.85862277625829786</v>
      </c>
      <c r="U2" s="1">
        <f t="shared" ref="U2:U65" si="8">T2-L2</f>
        <v>1.1377223741702136E-2</v>
      </c>
      <c r="V2" s="2">
        <f t="shared" ref="V2:V65" si="9">ABS(P2-R2)</f>
        <v>1.0700092849521265</v>
      </c>
      <c r="W2" s="2">
        <f t="shared" ref="W2:W65" si="10">ABS(Q2-R2)</f>
        <v>1.0397196971519196E-2</v>
      </c>
      <c r="X2" s="1">
        <f t="shared" ref="X2:X65" si="11">V2-W2</f>
        <v>1.0596120879806072</v>
      </c>
      <c r="Y2" s="7">
        <f>IF(X2&gt;=0.2,0,1)</f>
        <v>0</v>
      </c>
      <c r="Z2" s="7">
        <f t="shared" ref="Z2:Z65" si="12">IF(X2&gt;0.2,0,IF(X2&lt;-0.2,2,1))</f>
        <v>0</v>
      </c>
      <c r="AA2" s="7">
        <f t="shared" ref="AA2:AA65" si="13">IF(W2&lt;V2,0,1)</f>
        <v>0</v>
      </c>
      <c r="AB2" s="1" t="str">
        <f>IF(V2&gt;1.5,"YES","NO")</f>
        <v>NO</v>
      </c>
      <c r="AC2" s="1" t="str">
        <f t="shared" ref="AC2" si="14">IF(W2&gt;1.5,"YES","NO")</f>
        <v>NO</v>
      </c>
      <c r="AD2" s="1" t="str">
        <f>IF(AB2="YES",$B2," ")</f>
        <v xml:space="preserve"> </v>
      </c>
      <c r="AE2" s="1" t="str">
        <f>IF(AC2="YES",$B2," ")</f>
        <v xml:space="preserve"> </v>
      </c>
      <c r="AF2" s="7">
        <f t="shared" ref="AF2:AF65" si="15">IF(AA2=0,Q2,P2)</f>
        <v>-0.83039719697151915</v>
      </c>
      <c r="AG2" s="7">
        <f t="shared" ref="AG2:AG65" si="16">IF(AA2=0,W2,V2)</f>
        <v>1.0397196971519196E-2</v>
      </c>
      <c r="AH2" s="4" t="str">
        <f>IF(AG2&gt;1.5,"YES","NO")</f>
        <v>NO</v>
      </c>
      <c r="AI2" s="7" t="str">
        <f t="shared" ref="AI2:AI65" si="17">IF(AG2&gt;1.5,B2," ")</f>
        <v xml:space="preserve"> </v>
      </c>
      <c r="AJ2">
        <v>3.7385999999999999</v>
      </c>
      <c r="AK2">
        <v>1.2177</v>
      </c>
      <c r="AL2">
        <v>2.1749999999999998</v>
      </c>
      <c r="AM2">
        <v>1.5630975143403399E-2</v>
      </c>
      <c r="AN2">
        <v>-11.794048757170099</v>
      </c>
      <c r="AO2">
        <v>-10.9253585086042</v>
      </c>
    </row>
    <row r="3" spans="1:41" ht="18" customHeight="1" x14ac:dyDescent="0.3">
      <c r="A3" s="1" t="s">
        <v>40</v>
      </c>
      <c r="B3" s="1">
        <v>2</v>
      </c>
      <c r="C3" s="1" t="s">
        <v>41</v>
      </c>
      <c r="D3" s="1" t="s">
        <v>42</v>
      </c>
      <c r="F3" s="1">
        <v>2.39</v>
      </c>
      <c r="G3" s="1">
        <f t="shared" si="0"/>
        <v>245.4708915685033</v>
      </c>
      <c r="H3" s="5">
        <v>7.4</v>
      </c>
      <c r="I3" s="1">
        <v>10.43</v>
      </c>
      <c r="J3" s="1" t="s">
        <v>38</v>
      </c>
      <c r="K3" s="1" t="s">
        <v>43</v>
      </c>
      <c r="L3" s="1">
        <v>-0.45</v>
      </c>
      <c r="M3" s="1">
        <f t="shared" si="1"/>
        <v>0.35481338923357542</v>
      </c>
      <c r="N3" s="5">
        <f t="shared" si="2"/>
        <v>3.0299999999999994</v>
      </c>
      <c r="O3" s="1">
        <f t="shared" si="3"/>
        <v>9.3238414927968147E-4</v>
      </c>
      <c r="P3" s="1">
        <f t="shared" si="4"/>
        <v>-0.6404051181832946</v>
      </c>
      <c r="Q3" s="1">
        <f t="shared" si="5"/>
        <v>-0.23406652800995786</v>
      </c>
      <c r="R3" s="1">
        <v>-0.62</v>
      </c>
      <c r="S3" s="1">
        <f t="shared" si="6"/>
        <v>0.23988329190194901</v>
      </c>
      <c r="T3" s="6">
        <f t="shared" si="7"/>
        <v>-1.9578026915979552</v>
      </c>
      <c r="U3" s="1">
        <f t="shared" si="8"/>
        <v>-1.5078026915979552</v>
      </c>
      <c r="V3" s="2">
        <f t="shared" si="9"/>
        <v>2.0405118183294602E-2</v>
      </c>
      <c r="W3" s="2">
        <f t="shared" si="10"/>
        <v>0.38593347199004213</v>
      </c>
      <c r="X3" s="1">
        <f t="shared" si="11"/>
        <v>-0.36552835380674753</v>
      </c>
      <c r="Y3" s="7">
        <f>IF(X3&gt;=0.1,0,1)</f>
        <v>1</v>
      </c>
      <c r="Z3" s="7">
        <f t="shared" si="12"/>
        <v>2</v>
      </c>
      <c r="AA3" s="7">
        <f t="shared" si="13"/>
        <v>1</v>
      </c>
      <c r="AB3" s="1" t="str">
        <f t="shared" ref="AB3:AC3" si="18">IF(V3&gt;1.5,"YES","NO")</f>
        <v>NO</v>
      </c>
      <c r="AC3" s="1" t="str">
        <f t="shared" si="18"/>
        <v>NO</v>
      </c>
      <c r="AD3" s="1" t="str">
        <f t="shared" ref="AD3:AD66" si="19">IF(AB3="YES",$B3," ")</f>
        <v xml:space="preserve"> </v>
      </c>
      <c r="AE3" s="1" t="str">
        <f t="shared" ref="AE3:AE66" si="20">IF(AC3="YES",$B3," ")</f>
        <v xml:space="preserve"> </v>
      </c>
      <c r="AF3" s="7">
        <f t="shared" si="15"/>
        <v>-0.6404051181832946</v>
      </c>
      <c r="AG3" s="7">
        <f t="shared" si="16"/>
        <v>2.0405118183294602E-2</v>
      </c>
      <c r="AH3" s="4" t="str">
        <f t="shared" ref="AH3:AH65" si="21">IF(AG3&gt;1.5,"YES","NO")</f>
        <v>NO</v>
      </c>
      <c r="AI3" s="7" t="str">
        <f t="shared" si="17"/>
        <v xml:space="preserve"> </v>
      </c>
      <c r="AJ3">
        <v>3.798</v>
      </c>
      <c r="AK3">
        <v>0.85740000000000005</v>
      </c>
      <c r="AL3">
        <v>1.2438</v>
      </c>
      <c r="AM3">
        <v>0.62191682600382403</v>
      </c>
      <c r="AN3">
        <v>-5.6181405353728398</v>
      </c>
      <c r="AO3">
        <v>-4.99622370936902</v>
      </c>
    </row>
    <row r="4" spans="1:41" ht="18" customHeight="1" x14ac:dyDescent="0.3">
      <c r="A4" s="1" t="s">
        <v>44</v>
      </c>
      <c r="B4" s="1">
        <v>3</v>
      </c>
      <c r="C4" s="1" t="s">
        <v>45</v>
      </c>
      <c r="D4" s="1" t="s">
        <v>37</v>
      </c>
      <c r="F4" s="1">
        <v>2.92</v>
      </c>
      <c r="G4" s="1">
        <f t="shared" si="0"/>
        <v>831.7637711026714</v>
      </c>
      <c r="H4" s="5">
        <v>7.4</v>
      </c>
      <c r="I4" s="1">
        <v>4.59</v>
      </c>
      <c r="J4" s="1" t="s">
        <v>38</v>
      </c>
      <c r="K4" s="1" t="s">
        <v>39</v>
      </c>
      <c r="L4" s="1">
        <v>-0.95</v>
      </c>
      <c r="M4" s="1">
        <f t="shared" si="1"/>
        <v>0.11220184543019632</v>
      </c>
      <c r="N4" s="5">
        <f t="shared" si="2"/>
        <v>2.8100000000000005</v>
      </c>
      <c r="O4" s="1">
        <f t="shared" si="3"/>
        <v>1.5464214956002497E-3</v>
      </c>
      <c r="P4" s="1">
        <f t="shared" si="4"/>
        <v>0.10932787785164688</v>
      </c>
      <c r="Q4" s="1">
        <f t="shared" si="5"/>
        <v>0.14559591901736368</v>
      </c>
      <c r="R4" s="1">
        <v>0.5</v>
      </c>
      <c r="S4" s="1">
        <f t="shared" si="6"/>
        <v>3.1622776601683795</v>
      </c>
      <c r="T4" s="6">
        <f t="shared" si="7"/>
        <v>0.27390965221207708</v>
      </c>
      <c r="U4" s="1">
        <f t="shared" si="8"/>
        <v>1.2239096522120771</v>
      </c>
      <c r="V4" s="2">
        <f t="shared" si="9"/>
        <v>0.39067212214835312</v>
      </c>
      <c r="W4" s="2">
        <f t="shared" si="10"/>
        <v>0.35440408098263632</v>
      </c>
      <c r="X4" s="1">
        <f t="shared" si="11"/>
        <v>3.6268041165716802E-2</v>
      </c>
      <c r="Y4" s="7">
        <f t="shared" ref="Y4:Y67" si="22">IF(X4&gt;=0.2,0,1)</f>
        <v>1</v>
      </c>
      <c r="Z4" s="7">
        <f t="shared" si="12"/>
        <v>1</v>
      </c>
      <c r="AA4" s="7">
        <f t="shared" si="13"/>
        <v>0</v>
      </c>
      <c r="AB4" s="1" t="str">
        <f t="shared" ref="AB4:AC4" si="23">IF(V4&gt;1.5,"YES","NO")</f>
        <v>NO</v>
      </c>
      <c r="AC4" s="1" t="str">
        <f t="shared" si="23"/>
        <v>NO</v>
      </c>
      <c r="AD4" s="1" t="str">
        <f t="shared" si="19"/>
        <v xml:space="preserve"> </v>
      </c>
      <c r="AE4" s="1" t="str">
        <f t="shared" si="20"/>
        <v xml:space="preserve"> </v>
      </c>
      <c r="AF4" s="7">
        <f t="shared" si="15"/>
        <v>0.14559591901736368</v>
      </c>
      <c r="AG4" s="7">
        <f t="shared" si="16"/>
        <v>0.35440408098263632</v>
      </c>
      <c r="AH4" s="4" t="str">
        <f t="shared" si="21"/>
        <v>NO</v>
      </c>
      <c r="AI4" s="7" t="str">
        <f t="shared" si="17"/>
        <v xml:space="preserve"> </v>
      </c>
      <c r="AJ4">
        <v>5.5707000000000004</v>
      </c>
      <c r="AK4">
        <v>0.99229999999999996</v>
      </c>
      <c r="AL4">
        <v>1.7078</v>
      </c>
      <c r="AM4">
        <v>0.15578393881453101</v>
      </c>
      <c r="AN4">
        <v>-9.5419455066921604</v>
      </c>
      <c r="AO4">
        <v>-9.38616156787762</v>
      </c>
    </row>
    <row r="5" spans="1:41" ht="18" customHeight="1" x14ac:dyDescent="0.3">
      <c r="A5" s="1" t="s">
        <v>46</v>
      </c>
      <c r="B5" s="1">
        <v>4</v>
      </c>
      <c r="C5" s="1" t="s">
        <v>47</v>
      </c>
      <c r="D5" s="1" t="s">
        <v>42</v>
      </c>
      <c r="F5" s="1">
        <v>1.55</v>
      </c>
      <c r="G5" s="1">
        <f t="shared" si="0"/>
        <v>35.481338923357555</v>
      </c>
      <c r="H5" s="5">
        <v>7.4</v>
      </c>
      <c r="I5" s="1">
        <v>9.5500000000000007</v>
      </c>
      <c r="J5" s="1">
        <v>9.5500000000000007</v>
      </c>
      <c r="K5" s="1" t="s">
        <v>43</v>
      </c>
      <c r="L5" s="1">
        <v>-0.42</v>
      </c>
      <c r="M5" s="1">
        <f t="shared" si="1"/>
        <v>0.38018939632056115</v>
      </c>
      <c r="N5" s="5">
        <f t="shared" si="2"/>
        <v>2.1500000000000004</v>
      </c>
      <c r="O5" s="1">
        <f t="shared" si="3"/>
        <v>7.0296914396392298E-3</v>
      </c>
      <c r="P5" s="1">
        <f t="shared" si="4"/>
        <v>-0.60306373742725916</v>
      </c>
      <c r="Q5" s="1">
        <f t="shared" si="5"/>
        <v>-0.20277426519605268</v>
      </c>
      <c r="R5" s="1">
        <v>0.61</v>
      </c>
      <c r="S5" s="1">
        <f t="shared" si="6"/>
        <v>4.0738027780411281</v>
      </c>
      <c r="T5" s="1">
        <f t="shared" si="7"/>
        <v>0.58562476594777357</v>
      </c>
      <c r="U5" s="1">
        <f t="shared" si="8"/>
        <v>1.0056247659477735</v>
      </c>
      <c r="V5" s="2">
        <f t="shared" si="9"/>
        <v>1.2130637374272593</v>
      </c>
      <c r="W5" s="2">
        <f t="shared" si="10"/>
        <v>0.81277426519605267</v>
      </c>
      <c r="X5" s="1">
        <f t="shared" si="11"/>
        <v>0.40028947223120659</v>
      </c>
      <c r="Y5" s="7">
        <f t="shared" si="22"/>
        <v>0</v>
      </c>
      <c r="Z5" s="7">
        <f t="shared" si="12"/>
        <v>0</v>
      </c>
      <c r="AA5" s="7">
        <f t="shared" si="13"/>
        <v>0</v>
      </c>
      <c r="AB5" s="1" t="str">
        <f t="shared" ref="AB5:AC5" si="24">IF(V5&gt;1.5,"YES","NO")</f>
        <v>NO</v>
      </c>
      <c r="AC5" s="1" t="str">
        <f t="shared" si="24"/>
        <v>NO</v>
      </c>
      <c r="AD5" s="1" t="str">
        <f t="shared" si="19"/>
        <v xml:space="preserve"> </v>
      </c>
      <c r="AE5" s="1" t="str">
        <f t="shared" si="20"/>
        <v xml:space="preserve"> </v>
      </c>
      <c r="AF5" s="7">
        <f t="shared" si="15"/>
        <v>-0.20277426519605268</v>
      </c>
      <c r="AG5" s="7">
        <f t="shared" si="16"/>
        <v>0.81277426519605267</v>
      </c>
      <c r="AH5" s="4" t="str">
        <f t="shared" si="21"/>
        <v>NO</v>
      </c>
      <c r="AI5" s="7" t="str">
        <f t="shared" si="17"/>
        <v xml:space="preserve"> </v>
      </c>
      <c r="AJ5">
        <v>9.2171000000000003</v>
      </c>
      <c r="AK5">
        <v>0.99380000000000002</v>
      </c>
      <c r="AL5">
        <v>3.8060999999999998</v>
      </c>
      <c r="AM5">
        <v>-2.5176147227533399</v>
      </c>
      <c r="AN5">
        <v>-19.548661567877598</v>
      </c>
      <c r="AO5">
        <v>-19.1492351816443</v>
      </c>
    </row>
    <row r="6" spans="1:41" ht="18" customHeight="1" x14ac:dyDescent="0.3">
      <c r="A6" s="1" t="s">
        <v>48</v>
      </c>
      <c r="B6" s="1">
        <v>5</v>
      </c>
      <c r="C6" s="1" t="s">
        <v>49</v>
      </c>
      <c r="D6" s="1" t="s">
        <v>42</v>
      </c>
      <c r="F6" s="1">
        <v>1.82</v>
      </c>
      <c r="G6" s="1">
        <f t="shared" si="0"/>
        <v>66.069344800759623</v>
      </c>
      <c r="H6" s="5">
        <v>7.4</v>
      </c>
      <c r="I6" s="1">
        <v>9.52</v>
      </c>
      <c r="J6" s="1" t="s">
        <v>38</v>
      </c>
      <c r="K6" s="1" t="s">
        <v>43</v>
      </c>
      <c r="L6" s="1">
        <v>-2.08</v>
      </c>
      <c r="M6" s="1">
        <f t="shared" si="1"/>
        <v>8.3176377110267055E-3</v>
      </c>
      <c r="N6" s="5">
        <f t="shared" si="2"/>
        <v>2.1199999999999992</v>
      </c>
      <c r="O6" s="1">
        <f t="shared" si="3"/>
        <v>7.5286649860089117E-3</v>
      </c>
      <c r="P6" s="1">
        <f t="shared" si="4"/>
        <v>-0.30328202786462</v>
      </c>
      <c r="Q6" s="1">
        <f t="shared" si="5"/>
        <v>-0.29613368724498312</v>
      </c>
      <c r="R6" s="1">
        <v>-0.09</v>
      </c>
      <c r="S6" s="1">
        <f t="shared" si="6"/>
        <v>0.81283051616409918</v>
      </c>
      <c r="T6" s="1">
        <f t="shared" si="7"/>
        <v>-0.49783349042115072</v>
      </c>
      <c r="U6" s="1">
        <f t="shared" si="8"/>
        <v>1.5821665095788493</v>
      </c>
      <c r="V6" s="2">
        <f t="shared" si="9"/>
        <v>0.21328202786462</v>
      </c>
      <c r="W6" s="2">
        <f t="shared" si="10"/>
        <v>0.20613368724498313</v>
      </c>
      <c r="X6" s="1">
        <f t="shared" si="11"/>
        <v>7.1483406196368726E-3</v>
      </c>
      <c r="Y6" s="7">
        <f t="shared" si="22"/>
        <v>1</v>
      </c>
      <c r="Z6" s="7">
        <f t="shared" si="12"/>
        <v>1</v>
      </c>
      <c r="AA6" s="7">
        <f t="shared" si="13"/>
        <v>0</v>
      </c>
      <c r="AB6" s="1" t="str">
        <f t="shared" ref="AB6:AC6" si="25">IF(V6&gt;1.5,"YES","NO")</f>
        <v>NO</v>
      </c>
      <c r="AC6" s="1" t="str">
        <f t="shared" si="25"/>
        <v>NO</v>
      </c>
      <c r="AD6" s="1" t="str">
        <f t="shared" si="19"/>
        <v xml:space="preserve"> </v>
      </c>
      <c r="AE6" s="1" t="str">
        <f t="shared" si="20"/>
        <v xml:space="preserve"> </v>
      </c>
      <c r="AF6" s="7">
        <f t="shared" si="15"/>
        <v>-0.29613368724498312</v>
      </c>
      <c r="AG6" s="7">
        <f t="shared" si="16"/>
        <v>0.20613368724498313</v>
      </c>
      <c r="AH6" s="4" t="str">
        <f t="shared" si="21"/>
        <v>NO</v>
      </c>
      <c r="AI6" s="7" t="str">
        <f t="shared" si="17"/>
        <v xml:space="preserve"> </v>
      </c>
      <c r="AJ6">
        <v>10.214</v>
      </c>
      <c r="AK6">
        <v>2.1638000000000002</v>
      </c>
      <c r="AL6">
        <v>5.2464000000000004</v>
      </c>
      <c r="AM6">
        <v>2.0147705544933001</v>
      </c>
      <c r="AN6">
        <v>-25.827103250478</v>
      </c>
      <c r="AO6">
        <v>-23.812332695984701</v>
      </c>
    </row>
    <row r="7" spans="1:41" ht="18" customHeight="1" x14ac:dyDescent="0.3">
      <c r="A7" s="1" t="s">
        <v>50</v>
      </c>
      <c r="B7" s="1">
        <v>6</v>
      </c>
      <c r="C7" s="1" t="s">
        <v>51</v>
      </c>
      <c r="D7" s="1" t="s">
        <v>42</v>
      </c>
      <c r="F7" s="1">
        <v>3.14</v>
      </c>
      <c r="G7" s="1">
        <f t="shared" si="0"/>
        <v>1380.3842646028863</v>
      </c>
      <c r="H7" s="5">
        <v>7.4</v>
      </c>
      <c r="I7" s="1">
        <v>9.6199999999999992</v>
      </c>
      <c r="J7" s="1" t="s">
        <v>38</v>
      </c>
      <c r="K7" s="1" t="s">
        <v>43</v>
      </c>
      <c r="L7" s="1">
        <v>-1.39</v>
      </c>
      <c r="M7" s="1">
        <f t="shared" si="1"/>
        <v>4.0738027780411273E-2</v>
      </c>
      <c r="N7" s="5">
        <f t="shared" si="2"/>
        <v>2.2199999999999989</v>
      </c>
      <c r="O7" s="1">
        <f t="shared" si="3"/>
        <v>5.9895055210679449E-3</v>
      </c>
      <c r="P7" s="1">
        <f t="shared" si="4"/>
        <v>0.91739096957863353</v>
      </c>
      <c r="Q7" s="1">
        <f t="shared" si="5"/>
        <v>0.9195128599113338</v>
      </c>
      <c r="R7" s="1">
        <v>0.86</v>
      </c>
      <c r="S7" s="1">
        <f t="shared" si="6"/>
        <v>7.2443596007499025</v>
      </c>
      <c r="T7" s="1" t="e">
        <f t="shared" si="7"/>
        <v>#NUM!</v>
      </c>
      <c r="U7" s="1" t="e">
        <f t="shared" si="8"/>
        <v>#NUM!</v>
      </c>
      <c r="V7" s="2">
        <f t="shared" si="9"/>
        <v>5.7390969578633544E-2</v>
      </c>
      <c r="W7" s="2">
        <f t="shared" si="10"/>
        <v>5.9512859911333815E-2</v>
      </c>
      <c r="X7" s="1">
        <f t="shared" si="11"/>
        <v>-2.1218903327002714E-3</v>
      </c>
      <c r="Y7" s="7">
        <f t="shared" si="22"/>
        <v>1</v>
      </c>
      <c r="Z7" s="7">
        <f t="shared" si="12"/>
        <v>1</v>
      </c>
      <c r="AA7" s="7">
        <f t="shared" si="13"/>
        <v>1</v>
      </c>
      <c r="AB7" s="1" t="str">
        <f t="shared" ref="AB7:AC7" si="26">IF(V7&gt;1.5,"YES","NO")</f>
        <v>NO</v>
      </c>
      <c r="AC7" s="1" t="str">
        <f t="shared" si="26"/>
        <v>NO</v>
      </c>
      <c r="AD7" s="1" t="str">
        <f t="shared" si="19"/>
        <v xml:space="preserve"> </v>
      </c>
      <c r="AE7" s="1" t="str">
        <f t="shared" si="20"/>
        <v xml:space="preserve"> </v>
      </c>
      <c r="AF7" s="7">
        <f t="shared" si="15"/>
        <v>0.91739096957863353</v>
      </c>
      <c r="AG7" s="7">
        <f t="shared" si="16"/>
        <v>5.7390969578633544E-2</v>
      </c>
      <c r="AH7" s="4" t="str">
        <f t="shared" si="21"/>
        <v>NO</v>
      </c>
      <c r="AI7" s="7" t="str">
        <f t="shared" si="17"/>
        <v xml:space="preserve"> </v>
      </c>
      <c r="AJ7">
        <v>7.1466000000000003</v>
      </c>
      <c r="AK7">
        <v>1.2923</v>
      </c>
      <c r="AL7">
        <v>2.7530000000000001</v>
      </c>
      <c r="AM7">
        <v>1.4964866156787699</v>
      </c>
      <c r="AN7">
        <v>-13.9271271510516</v>
      </c>
      <c r="AO7">
        <v>-12.430640535372801</v>
      </c>
    </row>
    <row r="8" spans="1:41" ht="18" customHeight="1" x14ac:dyDescent="0.3">
      <c r="A8" s="1" t="s">
        <v>52</v>
      </c>
      <c r="B8" s="1">
        <v>7</v>
      </c>
      <c r="C8" s="1" t="s">
        <v>53</v>
      </c>
      <c r="D8" s="1" t="s">
        <v>42</v>
      </c>
      <c r="F8" s="1">
        <v>7.8</v>
      </c>
      <c r="G8" s="1">
        <f t="shared" si="0"/>
        <v>63095734.448019333</v>
      </c>
      <c r="H8" s="5">
        <v>7.4</v>
      </c>
      <c r="I8" s="1">
        <v>9.06</v>
      </c>
      <c r="J8" s="1">
        <v>6.56</v>
      </c>
      <c r="K8" s="1" t="s">
        <v>43</v>
      </c>
      <c r="L8" s="1">
        <v>4.0199999999999996</v>
      </c>
      <c r="M8" s="1">
        <f t="shared" si="1"/>
        <v>10471.285480509003</v>
      </c>
      <c r="N8" s="5">
        <f t="shared" si="2"/>
        <v>1.6600000000000001</v>
      </c>
      <c r="O8" s="1">
        <f t="shared" si="3"/>
        <v>2.14092332504601E-2</v>
      </c>
      <c r="P8" s="1">
        <f t="shared" si="4"/>
        <v>6.1306011137653842</v>
      </c>
      <c r="Q8" s="1">
        <f t="shared" si="5"/>
        <v>6.1338831416300055</v>
      </c>
      <c r="R8" s="1">
        <v>6.1</v>
      </c>
      <c r="S8" s="1">
        <f t="shared" si="6"/>
        <v>1258925.4117941677</v>
      </c>
      <c r="T8" s="1" t="e">
        <f t="shared" si="7"/>
        <v>#NUM!</v>
      </c>
      <c r="U8" s="1" t="e">
        <f t="shared" si="8"/>
        <v>#NUM!</v>
      </c>
      <c r="V8" s="2">
        <f t="shared" si="9"/>
        <v>3.0601113765384547E-2</v>
      </c>
      <c r="W8" s="2">
        <f t="shared" si="10"/>
        <v>3.3883141630005831E-2</v>
      </c>
      <c r="X8" s="1">
        <f t="shared" si="11"/>
        <v>-3.2820278646212842E-3</v>
      </c>
      <c r="Y8" s="7">
        <f t="shared" si="22"/>
        <v>1</v>
      </c>
      <c r="Z8" s="7">
        <f t="shared" si="12"/>
        <v>1</v>
      </c>
      <c r="AA8" s="7">
        <f t="shared" si="13"/>
        <v>1</v>
      </c>
      <c r="AB8" s="1" t="str">
        <f t="shared" ref="AB8:AC8" si="27">IF(V8&gt;1.5,"YES","NO")</f>
        <v>NO</v>
      </c>
      <c r="AC8" s="1" t="str">
        <f t="shared" si="27"/>
        <v>NO</v>
      </c>
      <c r="AD8" s="1" t="str">
        <f t="shared" si="19"/>
        <v xml:space="preserve"> </v>
      </c>
      <c r="AE8" s="1" t="str">
        <f t="shared" si="20"/>
        <v xml:space="preserve"> </v>
      </c>
      <c r="AF8" s="7">
        <f t="shared" si="15"/>
        <v>6.1306011137653842</v>
      </c>
      <c r="AG8" s="7">
        <f t="shared" si="16"/>
        <v>3.0601113765384547E-2</v>
      </c>
      <c r="AH8" s="4" t="str">
        <f t="shared" si="21"/>
        <v>NO</v>
      </c>
      <c r="AI8" s="7" t="str">
        <f t="shared" si="17"/>
        <v xml:space="preserve"> </v>
      </c>
      <c r="AJ8">
        <v>12.2171</v>
      </c>
      <c r="AK8">
        <v>0</v>
      </c>
      <c r="AL8">
        <v>3.9485000000000001</v>
      </c>
      <c r="AM8">
        <v>0.35781548757170101</v>
      </c>
      <c r="AN8">
        <v>-21.052103250478002</v>
      </c>
      <c r="AO8">
        <v>-18.461304971319301</v>
      </c>
    </row>
    <row r="9" spans="1:41" ht="18" customHeight="1" x14ac:dyDescent="0.3">
      <c r="A9" s="1" t="s">
        <v>54</v>
      </c>
      <c r="B9" s="1">
        <v>8</v>
      </c>
      <c r="C9" s="1" t="s">
        <v>55</v>
      </c>
      <c r="D9" s="1" t="s">
        <v>42</v>
      </c>
      <c r="F9" s="1">
        <v>4.62</v>
      </c>
      <c r="G9" s="1">
        <f t="shared" si="0"/>
        <v>41686.938347033625</v>
      </c>
      <c r="H9" s="5">
        <v>7.4</v>
      </c>
      <c r="I9" s="1">
        <v>9.4</v>
      </c>
      <c r="J9" s="1" t="s">
        <v>38</v>
      </c>
      <c r="K9" s="1" t="s">
        <v>43</v>
      </c>
      <c r="L9" s="1">
        <v>0.16</v>
      </c>
      <c r="M9" s="1">
        <f t="shared" si="1"/>
        <v>1.4454397707459274</v>
      </c>
      <c r="N9" s="5">
        <f t="shared" si="2"/>
        <v>2</v>
      </c>
      <c r="O9" s="1">
        <f t="shared" si="3"/>
        <v>9.9009900990099011E-3</v>
      </c>
      <c r="P9" s="1">
        <f t="shared" si="4"/>
        <v>2.6156786262173575</v>
      </c>
      <c r="Q9" s="1">
        <f t="shared" si="5"/>
        <v>2.6171818805607026</v>
      </c>
      <c r="R9" s="1">
        <v>2.8</v>
      </c>
      <c r="S9" s="1">
        <f t="shared" si="6"/>
        <v>630.95734448019323</v>
      </c>
      <c r="T9" s="1">
        <f t="shared" si="7"/>
        <v>2.3432067318370717</v>
      </c>
      <c r="U9" s="1">
        <f t="shared" si="8"/>
        <v>2.1832067318370716</v>
      </c>
      <c r="V9" s="2">
        <f t="shared" si="9"/>
        <v>0.18432137378264235</v>
      </c>
      <c r="W9" s="2">
        <f t="shared" si="10"/>
        <v>0.18281811943929727</v>
      </c>
      <c r="X9" s="1">
        <f t="shared" si="11"/>
        <v>1.503254343345084E-3</v>
      </c>
      <c r="Y9" s="7">
        <f t="shared" si="22"/>
        <v>1</v>
      </c>
      <c r="Z9" s="7">
        <f t="shared" si="12"/>
        <v>1</v>
      </c>
      <c r="AA9" s="7">
        <f t="shared" si="13"/>
        <v>0</v>
      </c>
      <c r="AB9" s="1" t="str">
        <f t="shared" ref="AB9:AC9" si="28">IF(V9&gt;1.5,"YES","NO")</f>
        <v>NO</v>
      </c>
      <c r="AC9" s="1" t="str">
        <f t="shared" si="28"/>
        <v>NO</v>
      </c>
      <c r="AD9" s="1" t="str">
        <f t="shared" si="19"/>
        <v xml:space="preserve"> </v>
      </c>
      <c r="AE9" s="1" t="str">
        <f t="shared" si="20"/>
        <v xml:space="preserve"> </v>
      </c>
      <c r="AF9" s="7">
        <f t="shared" si="15"/>
        <v>2.6171818805607026</v>
      </c>
      <c r="AG9" s="7">
        <f t="shared" si="16"/>
        <v>0.18281811943929727</v>
      </c>
      <c r="AH9" s="4" t="str">
        <f t="shared" si="21"/>
        <v>NO</v>
      </c>
      <c r="AI9" s="7" t="str">
        <f t="shared" si="17"/>
        <v xml:space="preserve"> </v>
      </c>
      <c r="AJ9">
        <v>7.1025999999999998</v>
      </c>
      <c r="AK9">
        <v>0</v>
      </c>
      <c r="AL9">
        <v>0.92269999999999996</v>
      </c>
      <c r="AM9">
        <v>-1.4518881453154799</v>
      </c>
      <c r="AN9">
        <v>-4.8103250478011397</v>
      </c>
      <c r="AO9">
        <v>-6.2622370936902403</v>
      </c>
    </row>
    <row r="10" spans="1:41" ht="18" customHeight="1" x14ac:dyDescent="0.3">
      <c r="A10" s="1" t="s">
        <v>56</v>
      </c>
      <c r="B10" s="1">
        <v>9</v>
      </c>
      <c r="C10" s="1" t="s">
        <v>57</v>
      </c>
      <c r="D10" s="1" t="s">
        <v>42</v>
      </c>
      <c r="F10" s="1">
        <v>3.74</v>
      </c>
      <c r="G10" s="1">
        <f t="shared" si="0"/>
        <v>5495.4087385762541</v>
      </c>
      <c r="H10" s="5">
        <v>7.4</v>
      </c>
      <c r="I10" s="1">
        <v>9.4</v>
      </c>
      <c r="J10" s="1" t="s">
        <v>38</v>
      </c>
      <c r="K10" s="1" t="s">
        <v>43</v>
      </c>
      <c r="L10" s="1">
        <v>1.0900000000000001</v>
      </c>
      <c r="M10" s="1">
        <f t="shared" si="1"/>
        <v>12.302687708123818</v>
      </c>
      <c r="N10" s="5">
        <f t="shared" si="2"/>
        <v>2</v>
      </c>
      <c r="O10" s="1">
        <f t="shared" si="3"/>
        <v>9.9009900990099011E-3</v>
      </c>
      <c r="P10" s="1">
        <f t="shared" si="4"/>
        <v>1.7356786262173576</v>
      </c>
      <c r="Q10" s="1">
        <f t="shared" si="5"/>
        <v>1.8234146656380337</v>
      </c>
      <c r="R10" s="1">
        <v>2.25</v>
      </c>
      <c r="S10" s="1">
        <f t="shared" si="6"/>
        <v>177.82794100389242</v>
      </c>
      <c r="T10" s="1">
        <f t="shared" si="7"/>
        <v>2.0956997144838958</v>
      </c>
      <c r="U10" s="1">
        <f t="shared" si="8"/>
        <v>1.0056997144838957</v>
      </c>
      <c r="V10" s="2">
        <f t="shared" si="9"/>
        <v>0.51432137378264242</v>
      </c>
      <c r="W10" s="2">
        <f t="shared" si="10"/>
        <v>0.42658533436196633</v>
      </c>
      <c r="X10" s="1">
        <f t="shared" si="11"/>
        <v>8.7736039420676093E-2</v>
      </c>
      <c r="Y10" s="7">
        <f t="shared" si="22"/>
        <v>1</v>
      </c>
      <c r="Z10" s="7">
        <f t="shared" si="12"/>
        <v>1</v>
      </c>
      <c r="AA10" s="7">
        <f t="shared" si="13"/>
        <v>0</v>
      </c>
      <c r="AB10" s="1" t="str">
        <f t="shared" ref="AB10:AC10" si="29">IF(V10&gt;1.5,"YES","NO")</f>
        <v>NO</v>
      </c>
      <c r="AC10" s="1" t="str">
        <f t="shared" si="29"/>
        <v>NO</v>
      </c>
      <c r="AD10" s="1" t="str">
        <f t="shared" si="19"/>
        <v xml:space="preserve"> </v>
      </c>
      <c r="AE10" s="1" t="str">
        <f t="shared" si="20"/>
        <v xml:space="preserve"> </v>
      </c>
      <c r="AF10" s="7">
        <f t="shared" si="15"/>
        <v>1.8234146656380337</v>
      </c>
      <c r="AG10" s="7">
        <f t="shared" si="16"/>
        <v>0.42658533436196633</v>
      </c>
      <c r="AH10" s="4" t="str">
        <f t="shared" si="21"/>
        <v>NO</v>
      </c>
      <c r="AI10" s="7" t="str">
        <f t="shared" si="17"/>
        <v xml:space="preserve"> </v>
      </c>
      <c r="AJ10">
        <v>11.6004</v>
      </c>
      <c r="AK10">
        <v>2.032</v>
      </c>
      <c r="AL10">
        <v>6.0494000000000003</v>
      </c>
      <c r="AM10">
        <v>0.49175430210325</v>
      </c>
      <c r="AN10">
        <v>-29.9152246653919</v>
      </c>
      <c r="AO10">
        <v>-24.901505736137601</v>
      </c>
    </row>
    <row r="11" spans="1:41" ht="18" customHeight="1" x14ac:dyDescent="0.3">
      <c r="A11" s="1" t="s">
        <v>58</v>
      </c>
      <c r="B11" s="1">
        <v>10</v>
      </c>
      <c r="C11" s="1" t="s">
        <v>59</v>
      </c>
      <c r="D11" s="1" t="s">
        <v>42</v>
      </c>
      <c r="F11" s="1">
        <v>1.89</v>
      </c>
      <c r="G11" s="1">
        <f t="shared" si="0"/>
        <v>77.624711662869217</v>
      </c>
      <c r="H11" s="5">
        <v>7.4</v>
      </c>
      <c r="I11" s="1">
        <v>9.6999999999999993</v>
      </c>
      <c r="J11" s="1" t="s">
        <v>38</v>
      </c>
      <c r="K11" s="1" t="s">
        <v>43</v>
      </c>
      <c r="L11" s="1">
        <v>-1.99</v>
      </c>
      <c r="M11" s="1">
        <f t="shared" si="1"/>
        <v>1.0232929922807535E-2</v>
      </c>
      <c r="N11" s="5">
        <f t="shared" si="2"/>
        <v>2.2999999999999989</v>
      </c>
      <c r="O11" s="1">
        <f t="shared" si="3"/>
        <v>4.9868787366879773E-3</v>
      </c>
      <c r="P11" s="1">
        <f t="shared" si="4"/>
        <v>-0.41217119216414466</v>
      </c>
      <c r="Q11" s="1">
        <f t="shared" si="5"/>
        <v>-0.40089572921236294</v>
      </c>
      <c r="R11" s="1">
        <v>-0.66</v>
      </c>
      <c r="S11" s="1">
        <f t="shared" si="6"/>
        <v>0.21877616239495523</v>
      </c>
      <c r="T11" s="1" t="e">
        <f t="shared" si="7"/>
        <v>#NUM!</v>
      </c>
      <c r="U11" s="1" t="e">
        <f t="shared" si="8"/>
        <v>#NUM!</v>
      </c>
      <c r="V11" s="2">
        <f t="shared" si="9"/>
        <v>0.24782880783585537</v>
      </c>
      <c r="W11" s="2">
        <f t="shared" si="10"/>
        <v>0.25910427078763709</v>
      </c>
      <c r="X11" s="1">
        <f t="shared" si="11"/>
        <v>-1.1275462951781723E-2</v>
      </c>
      <c r="Y11" s="7">
        <f t="shared" si="22"/>
        <v>1</v>
      </c>
      <c r="Z11" s="7">
        <f t="shared" si="12"/>
        <v>1</v>
      </c>
      <c r="AA11" s="7">
        <f t="shared" si="13"/>
        <v>1</v>
      </c>
      <c r="AB11" s="1" t="str">
        <f t="shared" ref="AB11:AC11" si="30">IF(V11&gt;1.5,"YES","NO")</f>
        <v>NO</v>
      </c>
      <c r="AC11" s="1" t="str">
        <f t="shared" si="30"/>
        <v>NO</v>
      </c>
      <c r="AD11" s="1" t="str">
        <f t="shared" si="19"/>
        <v xml:space="preserve"> </v>
      </c>
      <c r="AE11" s="1" t="str">
        <f t="shared" si="20"/>
        <v xml:space="preserve"> </v>
      </c>
      <c r="AF11" s="7">
        <f t="shared" si="15"/>
        <v>-0.41217119216414466</v>
      </c>
      <c r="AG11" s="7">
        <f t="shared" si="16"/>
        <v>0.24782880783585537</v>
      </c>
      <c r="AH11" s="4" t="str">
        <f t="shared" si="21"/>
        <v>NO</v>
      </c>
      <c r="AI11" s="7" t="str">
        <f t="shared" si="17"/>
        <v xml:space="preserve"> </v>
      </c>
      <c r="AJ11">
        <v>9.1944999999999997</v>
      </c>
      <c r="AK11">
        <v>0.76980000000000004</v>
      </c>
      <c r="AL11">
        <v>3.4192</v>
      </c>
      <c r="AM11">
        <v>0.13659177820267601</v>
      </c>
      <c r="AN11">
        <v>-17.652007648183499</v>
      </c>
      <c r="AO11">
        <v>-14.9814292543021</v>
      </c>
    </row>
    <row r="12" spans="1:41" ht="18" customHeight="1" x14ac:dyDescent="0.3">
      <c r="A12" s="1" t="s">
        <v>60</v>
      </c>
      <c r="B12" s="1">
        <v>11</v>
      </c>
      <c r="C12" s="1" t="s">
        <v>61</v>
      </c>
      <c r="D12" s="1" t="s">
        <v>42</v>
      </c>
      <c r="F12" s="1">
        <v>4.82</v>
      </c>
      <c r="G12" s="1">
        <f t="shared" si="0"/>
        <v>66069.344800759733</v>
      </c>
      <c r="H12" s="5">
        <v>7.4</v>
      </c>
      <c r="I12" s="1">
        <v>8.31</v>
      </c>
      <c r="J12" s="1" t="s">
        <v>38</v>
      </c>
      <c r="K12" s="1" t="s">
        <v>43</v>
      </c>
      <c r="L12" s="1">
        <v>0.09</v>
      </c>
      <c r="M12" s="1">
        <f t="shared" si="1"/>
        <v>1.2302687708123816</v>
      </c>
      <c r="N12" s="5">
        <f t="shared" si="2"/>
        <v>0.91000000000000014</v>
      </c>
      <c r="O12" s="1">
        <f t="shared" si="3"/>
        <v>0.10954936127707519</v>
      </c>
      <c r="P12" s="1">
        <f t="shared" si="4"/>
        <v>3.8596098497684692</v>
      </c>
      <c r="Q12" s="1">
        <f t="shared" si="5"/>
        <v>3.859675577924238</v>
      </c>
      <c r="R12" s="1">
        <v>3.75</v>
      </c>
      <c r="S12" s="1">
        <f t="shared" si="6"/>
        <v>5623.4132519034993</v>
      </c>
      <c r="T12" s="1" t="e">
        <f t="shared" si="7"/>
        <v>#NUM!</v>
      </c>
      <c r="U12" s="1" t="e">
        <f t="shared" si="8"/>
        <v>#NUM!</v>
      </c>
      <c r="V12" s="2">
        <f t="shared" si="9"/>
        <v>0.10960984976846921</v>
      </c>
      <c r="W12" s="2">
        <f t="shared" si="10"/>
        <v>0.10967557792423799</v>
      </c>
      <c r="X12" s="1">
        <f t="shared" si="11"/>
        <v>-6.5728155768773888E-5</v>
      </c>
      <c r="Y12" s="7">
        <f t="shared" si="22"/>
        <v>1</v>
      </c>
      <c r="Z12" s="7">
        <f t="shared" si="12"/>
        <v>1</v>
      </c>
      <c r="AA12" s="7">
        <f t="shared" si="13"/>
        <v>1</v>
      </c>
      <c r="AB12" s="1" t="str">
        <f t="shared" ref="AB12:AC12" si="31">IF(V12&gt;1.5,"YES","NO")</f>
        <v>NO</v>
      </c>
      <c r="AC12" s="1" t="str">
        <f t="shared" si="31"/>
        <v>NO</v>
      </c>
      <c r="AD12" s="1" t="str">
        <f t="shared" si="19"/>
        <v xml:space="preserve"> </v>
      </c>
      <c r="AE12" s="1" t="str">
        <f t="shared" si="20"/>
        <v xml:space="preserve"> </v>
      </c>
      <c r="AF12" s="7">
        <f t="shared" si="15"/>
        <v>3.8596098497684692</v>
      </c>
      <c r="AG12" s="7">
        <f t="shared" si="16"/>
        <v>0.10960984976846921</v>
      </c>
      <c r="AH12" s="4" t="str">
        <f t="shared" si="21"/>
        <v>NO</v>
      </c>
      <c r="AI12" s="7" t="str">
        <f t="shared" si="17"/>
        <v xml:space="preserve"> </v>
      </c>
      <c r="AJ12">
        <v>12.1091</v>
      </c>
      <c r="AK12">
        <v>1.5157</v>
      </c>
      <c r="AL12">
        <v>4.4303999999999997</v>
      </c>
      <c r="AM12">
        <v>-1.23448852772466</v>
      </c>
      <c r="AN12">
        <v>-22.959799235181599</v>
      </c>
      <c r="AO12">
        <v>-22.9216778202676</v>
      </c>
    </row>
    <row r="13" spans="1:41" ht="18" customHeight="1" x14ac:dyDescent="0.3">
      <c r="A13" s="1" t="s">
        <v>62</v>
      </c>
      <c r="B13" s="1">
        <v>12</v>
      </c>
      <c r="C13" s="1" t="s">
        <v>63</v>
      </c>
      <c r="D13" s="1" t="s">
        <v>42</v>
      </c>
      <c r="F13" s="1">
        <v>3.73</v>
      </c>
      <c r="G13" s="1">
        <f t="shared" si="0"/>
        <v>5370.3179637025269</v>
      </c>
      <c r="H13" s="5">
        <v>7.4</v>
      </c>
      <c r="I13" s="1">
        <v>9.67</v>
      </c>
      <c r="J13" s="1">
        <v>14.03</v>
      </c>
      <c r="K13" s="1" t="s">
        <v>43</v>
      </c>
      <c r="L13" s="1">
        <v>0.77</v>
      </c>
      <c r="M13" s="1">
        <f t="shared" si="1"/>
        <v>5.8884365535558905</v>
      </c>
      <c r="N13" s="5">
        <f t="shared" si="2"/>
        <v>2.2699999999999996</v>
      </c>
      <c r="O13" s="1">
        <f t="shared" si="3"/>
        <v>5.3416317030123587E-3</v>
      </c>
      <c r="P13" s="1">
        <f t="shared" si="4"/>
        <v>1.4576739408056398</v>
      </c>
      <c r="Q13" s="1">
        <f t="shared" si="5"/>
        <v>1.5383631125538377</v>
      </c>
      <c r="R13" s="1">
        <v>1.58</v>
      </c>
      <c r="S13" s="1">
        <f t="shared" si="6"/>
        <v>38.018939632056139</v>
      </c>
      <c r="T13" s="1">
        <f t="shared" si="7"/>
        <v>0.97233238489997464</v>
      </c>
      <c r="U13" s="1">
        <f t="shared" si="8"/>
        <v>0.20233238489997463</v>
      </c>
      <c r="V13" s="2">
        <f t="shared" si="9"/>
        <v>0.12232605919436024</v>
      </c>
      <c r="W13" s="2">
        <f t="shared" si="10"/>
        <v>4.1636887446162341E-2</v>
      </c>
      <c r="X13" s="1">
        <f t="shared" si="11"/>
        <v>8.0689171748197897E-2</v>
      </c>
      <c r="Y13" s="7">
        <f t="shared" si="22"/>
        <v>1</v>
      </c>
      <c r="Z13" s="7">
        <f t="shared" si="12"/>
        <v>1</v>
      </c>
      <c r="AA13" s="7">
        <f t="shared" si="13"/>
        <v>0</v>
      </c>
      <c r="AB13" s="1" t="str">
        <f t="shared" ref="AB13:AC13" si="32">IF(V13&gt;1.5,"YES","NO")</f>
        <v>NO</v>
      </c>
      <c r="AC13" s="1" t="str">
        <f t="shared" si="32"/>
        <v>NO</v>
      </c>
      <c r="AD13" s="1" t="str">
        <f t="shared" si="19"/>
        <v xml:space="preserve"> </v>
      </c>
      <c r="AE13" s="1" t="str">
        <f t="shared" si="20"/>
        <v xml:space="preserve"> </v>
      </c>
      <c r="AF13" s="7">
        <f t="shared" si="15"/>
        <v>1.5383631125538377</v>
      </c>
      <c r="AG13" s="7">
        <f t="shared" si="16"/>
        <v>4.1636887446162341E-2</v>
      </c>
      <c r="AH13" s="4" t="str">
        <f t="shared" si="21"/>
        <v>NO</v>
      </c>
      <c r="AI13" s="7" t="str">
        <f t="shared" si="17"/>
        <v xml:space="preserve"> </v>
      </c>
      <c r="AJ13">
        <v>6.9611999999999998</v>
      </c>
      <c r="AK13">
        <v>2.0731999999999999</v>
      </c>
      <c r="AL13">
        <v>3.5348999999999999</v>
      </c>
      <c r="AM13">
        <v>-1.2239961759082201</v>
      </c>
      <c r="AN13">
        <v>-17.008604206500902</v>
      </c>
      <c r="AO13">
        <v>-18.2326003824091</v>
      </c>
    </row>
    <row r="14" spans="1:41" ht="18" customHeight="1" x14ac:dyDescent="0.3">
      <c r="A14" s="1" t="s">
        <v>64</v>
      </c>
      <c r="B14" s="1">
        <v>13</v>
      </c>
      <c r="C14" s="1" t="s">
        <v>65</v>
      </c>
      <c r="D14" s="1" t="s">
        <v>42</v>
      </c>
      <c r="F14" s="1">
        <v>4.1399999999999997</v>
      </c>
      <c r="G14" s="1">
        <f t="shared" si="0"/>
        <v>13803.842646028841</v>
      </c>
      <c r="H14" s="5">
        <v>7.4</v>
      </c>
      <c r="I14" s="1">
        <v>7.8</v>
      </c>
      <c r="J14" s="1" t="s">
        <v>38</v>
      </c>
      <c r="K14" s="1" t="s">
        <v>43</v>
      </c>
      <c r="L14" s="1">
        <v>1.95</v>
      </c>
      <c r="M14" s="1">
        <f t="shared" si="1"/>
        <v>89.125093813374562</v>
      </c>
      <c r="N14" s="5">
        <f t="shared" si="2"/>
        <v>0.39999999999999947</v>
      </c>
      <c r="O14" s="1">
        <f t="shared" si="3"/>
        <v>0.28474724895080167</v>
      </c>
      <c r="P14" s="1">
        <f t="shared" si="4"/>
        <v>3.5944595368907066</v>
      </c>
      <c r="Q14" s="1">
        <f t="shared" si="5"/>
        <v>3.6014464632285481</v>
      </c>
      <c r="R14" s="1">
        <v>3.53</v>
      </c>
      <c r="S14" s="1">
        <f t="shared" si="6"/>
        <v>3388.4415613920255</v>
      </c>
      <c r="T14" s="1" t="e">
        <f t="shared" si="7"/>
        <v>#NUM!</v>
      </c>
      <c r="U14" s="1" t="e">
        <f t="shared" si="8"/>
        <v>#NUM!</v>
      </c>
      <c r="V14" s="2">
        <f t="shared" si="9"/>
        <v>6.4459536890706826E-2</v>
      </c>
      <c r="W14" s="2">
        <f t="shared" si="10"/>
        <v>7.1446463228548307E-2</v>
      </c>
      <c r="X14" s="1">
        <f t="shared" si="11"/>
        <v>-6.9869263378414814E-3</v>
      </c>
      <c r="Y14" s="7">
        <f t="shared" si="22"/>
        <v>1</v>
      </c>
      <c r="Z14" s="7">
        <f t="shared" si="12"/>
        <v>1</v>
      </c>
      <c r="AA14" s="7">
        <f t="shared" si="13"/>
        <v>1</v>
      </c>
      <c r="AB14" s="1" t="str">
        <f t="shared" ref="AB14:AC14" si="33">IF(V14&gt;1.5,"YES","NO")</f>
        <v>NO</v>
      </c>
      <c r="AC14" s="1" t="str">
        <f t="shared" si="33"/>
        <v>NO</v>
      </c>
      <c r="AD14" s="1" t="str">
        <f t="shared" si="19"/>
        <v xml:space="preserve"> </v>
      </c>
      <c r="AE14" s="1" t="str">
        <f t="shared" si="20"/>
        <v xml:space="preserve"> </v>
      </c>
      <c r="AF14" s="7">
        <f t="shared" si="15"/>
        <v>3.5944595368907066</v>
      </c>
      <c r="AG14" s="7">
        <f t="shared" si="16"/>
        <v>6.4459536890706826E-2</v>
      </c>
      <c r="AH14" s="4" t="str">
        <f t="shared" si="21"/>
        <v>NO</v>
      </c>
      <c r="AI14" s="7" t="str">
        <f t="shared" si="17"/>
        <v xml:space="preserve"> </v>
      </c>
      <c r="AJ14">
        <v>10.589600000000001</v>
      </c>
      <c r="AK14">
        <v>2.4460999999999999</v>
      </c>
      <c r="AL14">
        <v>4.9766000000000004</v>
      </c>
      <c r="AM14">
        <v>-2.7572896749521898</v>
      </c>
      <c r="AN14">
        <v>-24.892590822179699</v>
      </c>
      <c r="AO14">
        <v>-26.642495219885198</v>
      </c>
    </row>
    <row r="15" spans="1:41" ht="18" customHeight="1" x14ac:dyDescent="0.3">
      <c r="A15" s="1" t="s">
        <v>66</v>
      </c>
      <c r="B15" s="1">
        <v>14</v>
      </c>
      <c r="C15" s="1" t="s">
        <v>67</v>
      </c>
      <c r="D15" s="1" t="s">
        <v>42</v>
      </c>
      <c r="F15" s="1">
        <v>5.4</v>
      </c>
      <c r="G15" s="1">
        <f t="shared" si="0"/>
        <v>251188.64315095844</v>
      </c>
      <c r="H15" s="5">
        <v>7.4</v>
      </c>
      <c r="I15" s="1">
        <v>9.3000000000000007</v>
      </c>
      <c r="J15" s="1" t="s">
        <v>38</v>
      </c>
      <c r="K15" s="1" t="s">
        <v>43</v>
      </c>
      <c r="L15" s="1">
        <v>1.67</v>
      </c>
      <c r="M15" s="1">
        <f t="shared" si="1"/>
        <v>46.773514128719818</v>
      </c>
      <c r="N15" s="5">
        <f t="shared" si="2"/>
        <v>1.9000000000000004</v>
      </c>
      <c r="O15" s="1">
        <f t="shared" si="3"/>
        <v>1.2432735254442388E-2</v>
      </c>
      <c r="P15" s="1">
        <f t="shared" si="4"/>
        <v>3.494566685779954</v>
      </c>
      <c r="Q15" s="1">
        <f t="shared" si="5"/>
        <v>3.500943328564968</v>
      </c>
      <c r="R15" s="1">
        <v>3.45</v>
      </c>
      <c r="S15" s="1">
        <f t="shared" si="6"/>
        <v>2818.3829312644561</v>
      </c>
      <c r="T15" s="1" t="e">
        <f t="shared" si="7"/>
        <v>#NUM!</v>
      </c>
      <c r="U15" s="1" t="e">
        <f t="shared" si="8"/>
        <v>#NUM!</v>
      </c>
      <c r="V15" s="2">
        <f t="shared" si="9"/>
        <v>4.4566685779953819E-2</v>
      </c>
      <c r="W15" s="2">
        <f t="shared" si="10"/>
        <v>5.094332856496786E-2</v>
      </c>
      <c r="X15" s="1">
        <f t="shared" si="11"/>
        <v>-6.3766427850140417E-3</v>
      </c>
      <c r="Y15" s="7">
        <f t="shared" si="22"/>
        <v>1</v>
      </c>
      <c r="Z15" s="7">
        <f t="shared" si="12"/>
        <v>1</v>
      </c>
      <c r="AA15" s="7">
        <f t="shared" si="13"/>
        <v>1</v>
      </c>
      <c r="AB15" s="1" t="str">
        <f t="shared" ref="AB15:AC15" si="34">IF(V15&gt;1.5,"YES","NO")</f>
        <v>NO</v>
      </c>
      <c r="AC15" s="1" t="str">
        <f t="shared" si="34"/>
        <v>NO</v>
      </c>
      <c r="AD15" s="1" t="str">
        <f t="shared" si="19"/>
        <v xml:space="preserve"> </v>
      </c>
      <c r="AE15" s="1" t="str">
        <f t="shared" si="20"/>
        <v xml:space="preserve"> </v>
      </c>
      <c r="AF15" s="7">
        <f t="shared" si="15"/>
        <v>3.494566685779954</v>
      </c>
      <c r="AG15" s="7">
        <f t="shared" si="16"/>
        <v>4.4566685779953819E-2</v>
      </c>
      <c r="AH15" s="4" t="str">
        <f t="shared" si="21"/>
        <v>NO</v>
      </c>
      <c r="AI15" s="7" t="str">
        <f t="shared" si="17"/>
        <v xml:space="preserve"> </v>
      </c>
      <c r="AJ15">
        <v>7.1412000000000004</v>
      </c>
      <c r="AK15">
        <v>0</v>
      </c>
      <c r="AL15">
        <v>2.1785000000000001</v>
      </c>
      <c r="AM15">
        <v>-0.92488049713193099</v>
      </c>
      <c r="AN15">
        <v>-10.463025812619501</v>
      </c>
      <c r="AO15">
        <v>-11.1209369024856</v>
      </c>
    </row>
    <row r="16" spans="1:41" ht="18" customHeight="1" x14ac:dyDescent="0.3">
      <c r="A16" s="1" t="s">
        <v>68</v>
      </c>
      <c r="B16" s="1">
        <v>15</v>
      </c>
      <c r="C16" s="1" t="s">
        <v>69</v>
      </c>
      <c r="D16" s="1" t="s">
        <v>37</v>
      </c>
      <c r="E16" s="1" t="s">
        <v>70</v>
      </c>
      <c r="F16" s="1">
        <v>-1.08</v>
      </c>
      <c r="G16" s="1">
        <f t="shared" si="0"/>
        <v>8.3176377110267083E-2</v>
      </c>
      <c r="H16" s="5">
        <v>7.4</v>
      </c>
      <c r="I16" s="1">
        <v>6.09</v>
      </c>
      <c r="J16" s="1" t="s">
        <v>38</v>
      </c>
      <c r="K16" s="1" t="s">
        <v>43</v>
      </c>
      <c r="L16" s="1">
        <v>-1.69</v>
      </c>
      <c r="M16" s="1">
        <f t="shared" si="1"/>
        <v>2.0417379446695288E-2</v>
      </c>
      <c r="N16" s="5">
        <f t="shared" si="2"/>
        <v>1.3100000000000005</v>
      </c>
      <c r="O16" s="1">
        <f t="shared" si="3"/>
        <v>4.6691053052912088E-2</v>
      </c>
      <c r="P16" s="1">
        <f t="shared" si="4"/>
        <v>-2.4107663310400329</v>
      </c>
      <c r="Q16" s="1">
        <f t="shared" si="5"/>
        <v>-1.6317565813874659</v>
      </c>
      <c r="R16" s="1">
        <v>-1.1200000000000001</v>
      </c>
      <c r="S16" s="1">
        <f t="shared" si="6"/>
        <v>7.5857757502918358E-2</v>
      </c>
      <c r="T16" s="1">
        <f t="shared" si="7"/>
        <v>-1.1220570346035805</v>
      </c>
      <c r="U16" s="1">
        <f t="shared" si="8"/>
        <v>0.56794296539641942</v>
      </c>
      <c r="V16" s="2">
        <f t="shared" si="9"/>
        <v>1.2907663310400328</v>
      </c>
      <c r="W16" s="2">
        <f t="shared" si="10"/>
        <v>0.51175658138746583</v>
      </c>
      <c r="X16" s="1">
        <f t="shared" si="11"/>
        <v>0.77900974965256697</v>
      </c>
      <c r="Y16" s="7">
        <f t="shared" si="22"/>
        <v>0</v>
      </c>
      <c r="Z16" s="7">
        <f t="shared" si="12"/>
        <v>0</v>
      </c>
      <c r="AA16" s="7">
        <f t="shared" si="13"/>
        <v>0</v>
      </c>
      <c r="AB16" s="1" t="str">
        <f t="shared" ref="AB16:AC16" si="35">IF(V16&gt;1.5,"YES","NO")</f>
        <v>NO</v>
      </c>
      <c r="AC16" s="1" t="str">
        <f t="shared" si="35"/>
        <v>NO</v>
      </c>
      <c r="AD16" s="1" t="str">
        <f t="shared" si="19"/>
        <v xml:space="preserve"> </v>
      </c>
      <c r="AE16" s="1" t="str">
        <f t="shared" si="20"/>
        <v xml:space="preserve"> </v>
      </c>
      <c r="AF16" s="7">
        <f t="shared" si="15"/>
        <v>-1.6317565813874659</v>
      </c>
      <c r="AG16" s="7">
        <f t="shared" si="16"/>
        <v>0.51175658138746583</v>
      </c>
      <c r="AH16" s="4" t="str">
        <f t="shared" si="21"/>
        <v>NO</v>
      </c>
      <c r="AI16" s="7" t="str">
        <f t="shared" si="17"/>
        <v xml:space="preserve"> </v>
      </c>
      <c r="AJ16">
        <v>8.3956</v>
      </c>
      <c r="AK16">
        <v>1.7773000000000001</v>
      </c>
      <c r="AL16">
        <v>5.0026999999999999</v>
      </c>
      <c r="AM16">
        <v>-2.2283460803059199</v>
      </c>
      <c r="AN16">
        <v>-24.325693116634699</v>
      </c>
      <c r="AO16">
        <v>-25.827031548757098</v>
      </c>
    </row>
    <row r="17" spans="1:41" ht="18" customHeight="1" x14ac:dyDescent="0.3">
      <c r="A17" s="1" t="s">
        <v>71</v>
      </c>
      <c r="B17" s="1">
        <v>16</v>
      </c>
      <c r="C17" s="1" t="s">
        <v>72</v>
      </c>
      <c r="D17" s="1" t="s">
        <v>42</v>
      </c>
      <c r="F17" s="1">
        <v>0.85</v>
      </c>
      <c r="G17" s="1">
        <f t="shared" si="0"/>
        <v>7.0794578438413795</v>
      </c>
      <c r="H17" s="5">
        <v>7.4</v>
      </c>
      <c r="I17" s="1">
        <v>11.9</v>
      </c>
      <c r="J17" s="1" t="s">
        <v>38</v>
      </c>
      <c r="K17" s="1" t="s">
        <v>43</v>
      </c>
      <c r="L17" s="1">
        <v>-0.87</v>
      </c>
      <c r="M17" s="1">
        <f t="shared" si="1"/>
        <v>0.13489628825916533</v>
      </c>
      <c r="N17" s="5">
        <f t="shared" si="2"/>
        <v>4.5</v>
      </c>
      <c r="O17" s="1">
        <f t="shared" si="3"/>
        <v>3.1621776633305525E-5</v>
      </c>
      <c r="P17" s="1">
        <f t="shared" si="4"/>
        <v>-3.6500137333802383</v>
      </c>
      <c r="Q17" s="1">
        <f t="shared" si="5"/>
        <v>-0.86929358135638246</v>
      </c>
      <c r="R17" s="1">
        <v>-0.87</v>
      </c>
      <c r="S17" s="1">
        <f t="shared" si="6"/>
        <v>0.13489628825916533</v>
      </c>
      <c r="T17" s="1">
        <f t="shared" si="7"/>
        <v>-0.8707075919623285</v>
      </c>
      <c r="U17" s="1">
        <f t="shared" si="8"/>
        <v>-7.0759196232850208E-4</v>
      </c>
      <c r="V17" s="2">
        <f t="shared" si="9"/>
        <v>2.7800137333802382</v>
      </c>
      <c r="W17" s="2">
        <f t="shared" si="10"/>
        <v>7.0641864361753459E-4</v>
      </c>
      <c r="X17" s="1">
        <f t="shared" si="11"/>
        <v>2.7793073147366205</v>
      </c>
      <c r="Y17" s="7">
        <f t="shared" si="22"/>
        <v>0</v>
      </c>
      <c r="Z17" s="7">
        <f t="shared" si="12"/>
        <v>0</v>
      </c>
      <c r="AA17" s="7">
        <f t="shared" si="13"/>
        <v>0</v>
      </c>
      <c r="AB17" s="1" t="str">
        <f t="shared" ref="AB17:AC17" si="36">IF(V17&gt;1.5,"YES","NO")</f>
        <v>YES</v>
      </c>
      <c r="AC17" s="1" t="str">
        <f t="shared" si="36"/>
        <v>NO</v>
      </c>
      <c r="AD17" s="1">
        <f t="shared" si="19"/>
        <v>16</v>
      </c>
      <c r="AE17" s="1" t="str">
        <f t="shared" si="20"/>
        <v xml:space="preserve"> </v>
      </c>
      <c r="AF17" s="7">
        <f t="shared" si="15"/>
        <v>-0.86929358135638246</v>
      </c>
      <c r="AG17" s="7">
        <f t="shared" si="16"/>
        <v>7.0641864361753459E-4</v>
      </c>
      <c r="AH17" s="4" t="str">
        <f t="shared" si="21"/>
        <v>NO</v>
      </c>
      <c r="AI17" s="7" t="str">
        <f t="shared" si="17"/>
        <v xml:space="preserve"> </v>
      </c>
      <c r="AJ17">
        <v>4.4435000000000002</v>
      </c>
      <c r="AK17">
        <v>2.1406999999999998</v>
      </c>
      <c r="AL17">
        <v>2.7823000000000002</v>
      </c>
      <c r="AM17">
        <v>-1.2045650095602201</v>
      </c>
      <c r="AN17">
        <v>-11.884464627151001</v>
      </c>
      <c r="AO17">
        <v>-13.089005736137601</v>
      </c>
    </row>
    <row r="18" spans="1:41" ht="18" customHeight="1" x14ac:dyDescent="0.3">
      <c r="A18" s="1" t="s">
        <v>73</v>
      </c>
      <c r="B18" s="1">
        <v>17</v>
      </c>
      <c r="C18" s="1" t="s">
        <v>74</v>
      </c>
      <c r="D18" s="1" t="s">
        <v>42</v>
      </c>
      <c r="F18" s="1">
        <v>2.9</v>
      </c>
      <c r="G18" s="1">
        <f t="shared" si="0"/>
        <v>794.32823472428208</v>
      </c>
      <c r="H18" s="5">
        <v>7.4</v>
      </c>
      <c r="I18" s="1">
        <v>7.47</v>
      </c>
      <c r="J18" s="1" t="s">
        <v>38</v>
      </c>
      <c r="K18" s="1" t="s">
        <v>43</v>
      </c>
      <c r="L18" s="1">
        <v>-0.95</v>
      </c>
      <c r="M18" s="1">
        <f t="shared" si="1"/>
        <v>0.11220184543019632</v>
      </c>
      <c r="N18" s="5">
        <f t="shared" si="2"/>
        <v>6.9999999999999396E-2</v>
      </c>
      <c r="O18" s="1">
        <f t="shared" si="3"/>
        <v>0.45979177167625473</v>
      </c>
      <c r="P18" s="1">
        <f t="shared" si="4"/>
        <v>2.5625611949724663</v>
      </c>
      <c r="Q18" s="1">
        <f t="shared" si="5"/>
        <v>2.5626332639360103</v>
      </c>
      <c r="R18" s="1">
        <v>2.4900000000000002</v>
      </c>
      <c r="S18" s="1">
        <f t="shared" si="6"/>
        <v>309.02954325135937</v>
      </c>
      <c r="T18" s="1" t="e">
        <f t="shared" si="7"/>
        <v>#NUM!</v>
      </c>
      <c r="U18" s="1" t="e">
        <f t="shared" si="8"/>
        <v>#NUM!</v>
      </c>
      <c r="V18" s="2">
        <f t="shared" si="9"/>
        <v>7.2561194972466048E-2</v>
      </c>
      <c r="W18" s="2">
        <f t="shared" si="10"/>
        <v>7.2633263936010106E-2</v>
      </c>
      <c r="X18" s="1">
        <f t="shared" si="11"/>
        <v>-7.2068963544058562E-5</v>
      </c>
      <c r="Y18" s="7">
        <f t="shared" si="22"/>
        <v>1</v>
      </c>
      <c r="Z18" s="7">
        <f t="shared" si="12"/>
        <v>1</v>
      </c>
      <c r="AA18" s="7">
        <f t="shared" si="13"/>
        <v>1</v>
      </c>
      <c r="AB18" s="1" t="str">
        <f t="shared" ref="AB18:AC18" si="37">IF(V18&gt;1.5,"YES","NO")</f>
        <v>NO</v>
      </c>
      <c r="AC18" s="1" t="str">
        <f t="shared" si="37"/>
        <v>NO</v>
      </c>
      <c r="AD18" s="1" t="str">
        <f t="shared" si="19"/>
        <v xml:space="preserve"> </v>
      </c>
      <c r="AE18" s="1" t="str">
        <f t="shared" si="20"/>
        <v xml:space="preserve"> </v>
      </c>
      <c r="AF18" s="7">
        <f t="shared" si="15"/>
        <v>2.5625611949724663</v>
      </c>
      <c r="AG18" s="7">
        <f t="shared" si="16"/>
        <v>7.2561194972466048E-2</v>
      </c>
      <c r="AH18" s="4" t="str">
        <f t="shared" si="21"/>
        <v>NO</v>
      </c>
      <c r="AI18" s="7" t="str">
        <f t="shared" si="17"/>
        <v xml:space="preserve"> </v>
      </c>
      <c r="AJ18">
        <v>5.5228999999999999</v>
      </c>
      <c r="AK18">
        <v>0</v>
      </c>
      <c r="AL18">
        <v>0.83609999999999995</v>
      </c>
      <c r="AM18">
        <v>-0.28164435946462701</v>
      </c>
      <c r="AN18">
        <v>-4.1905353728489398</v>
      </c>
      <c r="AO18">
        <v>-4.4721797323135704</v>
      </c>
    </row>
    <row r="19" spans="1:41" ht="18" customHeight="1" x14ac:dyDescent="0.3">
      <c r="A19" s="1" t="s">
        <v>75</v>
      </c>
      <c r="B19" s="1">
        <v>18</v>
      </c>
      <c r="C19" s="1" t="s">
        <v>76</v>
      </c>
      <c r="D19" s="1" t="s">
        <v>42</v>
      </c>
      <c r="F19" s="1">
        <v>3.79</v>
      </c>
      <c r="G19" s="1">
        <f t="shared" si="0"/>
        <v>6165.9500186148289</v>
      </c>
      <c r="H19" s="5">
        <v>7.4</v>
      </c>
      <c r="I19" s="1">
        <v>10.42</v>
      </c>
      <c r="J19" s="1" t="s">
        <v>38</v>
      </c>
      <c r="K19" s="1" t="s">
        <v>43</v>
      </c>
      <c r="L19" s="1">
        <v>0.34</v>
      </c>
      <c r="M19" s="1">
        <f t="shared" si="1"/>
        <v>2.1877616239495525</v>
      </c>
      <c r="N19" s="5">
        <f t="shared" si="2"/>
        <v>3.0199999999999996</v>
      </c>
      <c r="O19" s="1">
        <f t="shared" si="3"/>
        <v>9.5408144531470022E-4</v>
      </c>
      <c r="P19" s="1">
        <f t="shared" si="4"/>
        <v>0.76958544990427535</v>
      </c>
      <c r="Q19" s="1">
        <f t="shared" si="5"/>
        <v>0.9067924172265287</v>
      </c>
      <c r="R19" s="1">
        <v>1.38</v>
      </c>
      <c r="S19" s="1">
        <f t="shared" si="6"/>
        <v>23.988329190194907</v>
      </c>
      <c r="T19" s="1">
        <f t="shared" si="7"/>
        <v>1.2582253291475596</v>
      </c>
      <c r="U19" s="1">
        <f t="shared" si="8"/>
        <v>0.9182253291475595</v>
      </c>
      <c r="V19" s="2">
        <f t="shared" si="9"/>
        <v>0.61041455009572454</v>
      </c>
      <c r="W19" s="2">
        <f t="shared" si="10"/>
        <v>0.47320758277347119</v>
      </c>
      <c r="X19" s="1">
        <f t="shared" si="11"/>
        <v>0.13720696732225335</v>
      </c>
      <c r="Y19" s="7">
        <f t="shared" si="22"/>
        <v>1</v>
      </c>
      <c r="Z19" s="7">
        <f t="shared" si="12"/>
        <v>1</v>
      </c>
      <c r="AA19" s="7">
        <f t="shared" si="13"/>
        <v>0</v>
      </c>
      <c r="AB19" s="1" t="str">
        <f t="shared" ref="AB19:AC19" si="38">IF(V19&gt;1.5,"YES","NO")</f>
        <v>NO</v>
      </c>
      <c r="AC19" s="1" t="str">
        <f t="shared" si="38"/>
        <v>NO</v>
      </c>
      <c r="AD19" s="1" t="str">
        <f t="shared" si="19"/>
        <v xml:space="preserve"> </v>
      </c>
      <c r="AE19" s="1" t="str">
        <f t="shared" si="20"/>
        <v xml:space="preserve"> </v>
      </c>
      <c r="AF19" s="7">
        <f t="shared" si="15"/>
        <v>0.9067924172265287</v>
      </c>
      <c r="AG19" s="7">
        <f t="shared" si="16"/>
        <v>0.47320758277347119</v>
      </c>
      <c r="AH19" s="4" t="str">
        <f t="shared" si="21"/>
        <v>NO</v>
      </c>
      <c r="AI19" s="7" t="str">
        <f t="shared" si="17"/>
        <v xml:space="preserve"> </v>
      </c>
      <c r="AJ19">
        <v>6.9355000000000002</v>
      </c>
      <c r="AK19">
        <v>0.46250000000000002</v>
      </c>
      <c r="AL19">
        <v>1.8354999999999999</v>
      </c>
      <c r="AM19">
        <v>-1.4067399617590799</v>
      </c>
      <c r="AN19">
        <v>-8.4101577437858506</v>
      </c>
      <c r="AO19">
        <v>-9.8169216061185391</v>
      </c>
    </row>
    <row r="20" spans="1:41" ht="18" customHeight="1" x14ac:dyDescent="0.3">
      <c r="A20" s="1" t="s">
        <v>77</v>
      </c>
      <c r="B20" s="1">
        <v>19</v>
      </c>
      <c r="C20" s="1" t="s">
        <v>78</v>
      </c>
      <c r="D20" s="1" t="s">
        <v>37</v>
      </c>
      <c r="F20" s="1">
        <v>4.51</v>
      </c>
      <c r="G20" s="1">
        <f t="shared" si="0"/>
        <v>32359.365692962871</v>
      </c>
      <c r="H20" s="5">
        <v>7.4</v>
      </c>
      <c r="I20" s="1">
        <v>4.1500000000000004</v>
      </c>
      <c r="J20" s="1" t="s">
        <v>38</v>
      </c>
      <c r="K20" s="1" t="s">
        <v>39</v>
      </c>
      <c r="L20" s="1">
        <v>0.68</v>
      </c>
      <c r="M20" s="1">
        <f t="shared" si="1"/>
        <v>4.786300923226384</v>
      </c>
      <c r="N20" s="5">
        <f t="shared" si="2"/>
        <v>3.25</v>
      </c>
      <c r="O20" s="1">
        <f t="shared" si="3"/>
        <v>5.6202527515232894E-4</v>
      </c>
      <c r="P20" s="1">
        <f t="shared" si="4"/>
        <v>1.2597558469077774</v>
      </c>
      <c r="Q20" s="1">
        <f t="shared" si="5"/>
        <v>1.3611684125198455</v>
      </c>
      <c r="R20" s="1">
        <v>1.3</v>
      </c>
      <c r="S20" s="1">
        <f t="shared" si="6"/>
        <v>19.952623149688804</v>
      </c>
      <c r="T20" s="1">
        <f t="shared" si="7"/>
        <v>0.24719593188903571</v>
      </c>
      <c r="U20" s="1">
        <f t="shared" si="8"/>
        <v>-0.43280406811096434</v>
      </c>
      <c r="V20" s="2">
        <f t="shared" si="9"/>
        <v>4.0244153092222623E-2</v>
      </c>
      <c r="W20" s="2">
        <f t="shared" si="10"/>
        <v>6.1168412519845505E-2</v>
      </c>
      <c r="X20" s="1">
        <f t="shared" si="11"/>
        <v>-2.0924259427622882E-2</v>
      </c>
      <c r="Y20" s="7">
        <f t="shared" si="22"/>
        <v>1</v>
      </c>
      <c r="Z20" s="7">
        <f t="shared" si="12"/>
        <v>1</v>
      </c>
      <c r="AA20" s="7">
        <f t="shared" si="13"/>
        <v>1</v>
      </c>
      <c r="AB20" s="1" t="str">
        <f t="shared" ref="AB20:AC20" si="39">IF(V20&gt;1.5,"YES","NO")</f>
        <v>NO</v>
      </c>
      <c r="AC20" s="1" t="str">
        <f t="shared" si="39"/>
        <v>NO</v>
      </c>
      <c r="AD20" s="1" t="str">
        <f t="shared" si="19"/>
        <v xml:space="preserve"> </v>
      </c>
      <c r="AE20" s="1" t="str">
        <f t="shared" si="20"/>
        <v xml:space="preserve"> </v>
      </c>
      <c r="AF20" s="7">
        <f t="shared" si="15"/>
        <v>1.2597558469077774</v>
      </c>
      <c r="AG20" s="7">
        <f t="shared" si="16"/>
        <v>4.0244153092222623E-2</v>
      </c>
      <c r="AH20" s="4" t="str">
        <f t="shared" si="21"/>
        <v>NO</v>
      </c>
      <c r="AI20" s="7" t="str">
        <f t="shared" si="17"/>
        <v xml:space="preserve"> </v>
      </c>
      <c r="AJ20">
        <v>5.4626999999999999</v>
      </c>
      <c r="AK20">
        <v>2.1938</v>
      </c>
      <c r="AL20">
        <v>2.8012000000000001</v>
      </c>
      <c r="AM20">
        <v>-1.3412523900573601</v>
      </c>
      <c r="AN20">
        <v>-14.796558317399599</v>
      </c>
      <c r="AO20">
        <v>-16.1378107074569</v>
      </c>
    </row>
    <row r="21" spans="1:41" ht="18" customHeight="1" x14ac:dyDescent="0.3">
      <c r="A21" s="1" t="s">
        <v>79</v>
      </c>
      <c r="B21" s="1">
        <v>20</v>
      </c>
      <c r="C21" s="1" t="s">
        <v>80</v>
      </c>
      <c r="D21" s="1" t="s">
        <v>42</v>
      </c>
      <c r="F21" s="1">
        <v>3.18</v>
      </c>
      <c r="G21" s="1">
        <f t="shared" si="0"/>
        <v>1513.5612484362093</v>
      </c>
      <c r="H21" s="5">
        <v>7.4</v>
      </c>
      <c r="I21" s="1">
        <v>8.98</v>
      </c>
      <c r="J21" s="1" t="s">
        <v>38</v>
      </c>
      <c r="K21" s="1" t="s">
        <v>43</v>
      </c>
      <c r="L21" s="1">
        <v>-0.52</v>
      </c>
      <c r="M21" s="1">
        <f t="shared" si="1"/>
        <v>0.30199517204020154</v>
      </c>
      <c r="N21" s="5">
        <f t="shared" si="2"/>
        <v>1.58</v>
      </c>
      <c r="O21" s="1">
        <f t="shared" si="3"/>
        <v>2.5628579593138065E-2</v>
      </c>
      <c r="P21" s="1">
        <f t="shared" si="4"/>
        <v>1.5887245370482186</v>
      </c>
      <c r="Q21" s="1">
        <f t="shared" si="5"/>
        <v>1.5920065649128394</v>
      </c>
      <c r="R21" s="1">
        <v>1.39</v>
      </c>
      <c r="S21" s="1">
        <f t="shared" si="6"/>
        <v>24.547089156850305</v>
      </c>
      <c r="T21" s="1" t="e">
        <f t="shared" si="7"/>
        <v>#NUM!</v>
      </c>
      <c r="U21" s="1" t="e">
        <f t="shared" si="8"/>
        <v>#NUM!</v>
      </c>
      <c r="V21" s="2">
        <f t="shared" si="9"/>
        <v>0.19872453704821869</v>
      </c>
      <c r="W21" s="2">
        <f t="shared" si="10"/>
        <v>0.20200656491283953</v>
      </c>
      <c r="X21" s="1">
        <f t="shared" si="11"/>
        <v>-3.2820278646208401E-3</v>
      </c>
      <c r="Y21" s="7">
        <f t="shared" si="22"/>
        <v>1</v>
      </c>
      <c r="Z21" s="7">
        <f t="shared" si="12"/>
        <v>1</v>
      </c>
      <c r="AA21" s="7">
        <f t="shared" si="13"/>
        <v>1</v>
      </c>
      <c r="AB21" s="1" t="str">
        <f t="shared" ref="AB21:AC21" si="40">IF(V21&gt;1.5,"YES","NO")</f>
        <v>NO</v>
      </c>
      <c r="AC21" s="1" t="str">
        <f t="shared" si="40"/>
        <v>NO</v>
      </c>
      <c r="AD21" s="1" t="str">
        <f t="shared" si="19"/>
        <v xml:space="preserve"> </v>
      </c>
      <c r="AE21" s="1" t="str">
        <f t="shared" si="20"/>
        <v xml:space="preserve"> </v>
      </c>
      <c r="AF21" s="7">
        <f t="shared" si="15"/>
        <v>1.5887245370482186</v>
      </c>
      <c r="AG21" s="7">
        <f t="shared" si="16"/>
        <v>0.19872453704821869</v>
      </c>
      <c r="AH21" s="4" t="str">
        <f t="shared" si="21"/>
        <v>NO</v>
      </c>
      <c r="AI21" s="7" t="str">
        <f t="shared" si="17"/>
        <v xml:space="preserve"> </v>
      </c>
      <c r="AJ21">
        <v>7.4069000000000003</v>
      </c>
      <c r="AK21">
        <v>0</v>
      </c>
      <c r="AL21">
        <v>1.7097</v>
      </c>
      <c r="AM21">
        <v>-0.240917782026768</v>
      </c>
      <c r="AN21">
        <v>-8.7967256214149092</v>
      </c>
      <c r="AO21">
        <v>-7.9026768642447403</v>
      </c>
    </row>
    <row r="22" spans="1:41" ht="18" customHeight="1" x14ac:dyDescent="0.3">
      <c r="A22" s="1" t="s">
        <v>81</v>
      </c>
      <c r="B22" s="1">
        <v>21</v>
      </c>
      <c r="C22" s="1" t="s">
        <v>82</v>
      </c>
      <c r="D22" s="1" t="s">
        <v>42</v>
      </c>
      <c r="F22" s="1">
        <v>1.1299999999999999</v>
      </c>
      <c r="G22" s="1">
        <f t="shared" si="0"/>
        <v>13.489628825916535</v>
      </c>
      <c r="H22" s="5">
        <v>7.4</v>
      </c>
      <c r="I22" s="1">
        <v>10.25</v>
      </c>
      <c r="J22" s="1" t="s">
        <v>38</v>
      </c>
      <c r="K22" s="1" t="s">
        <v>43</v>
      </c>
      <c r="L22" s="1">
        <v>-0.96</v>
      </c>
      <c r="M22" s="1">
        <f t="shared" si="1"/>
        <v>0.10964781961431849</v>
      </c>
      <c r="N22" s="5">
        <f t="shared" si="2"/>
        <v>2.8499999999999996</v>
      </c>
      <c r="O22" s="1">
        <f t="shared" si="3"/>
        <v>1.4105450967152613E-3</v>
      </c>
      <c r="P22" s="1">
        <f t="shared" si="4"/>
        <v>-1.7206130244029749</v>
      </c>
      <c r="Q22" s="1">
        <f t="shared" si="5"/>
        <v>-0.89102628842877429</v>
      </c>
      <c r="R22" s="1">
        <v>-0.77</v>
      </c>
      <c r="S22" s="1">
        <f t="shared" si="6"/>
        <v>0.16982436524617442</v>
      </c>
      <c r="T22" s="1">
        <f t="shared" si="7"/>
        <v>-0.82099532386510998</v>
      </c>
      <c r="U22" s="1">
        <f t="shared" si="8"/>
        <v>0.13900467613488998</v>
      </c>
      <c r="V22" s="2">
        <f t="shared" si="9"/>
        <v>0.9506130244029749</v>
      </c>
      <c r="W22" s="2">
        <f t="shared" si="10"/>
        <v>0.12102628842877428</v>
      </c>
      <c r="X22" s="1">
        <f t="shared" si="11"/>
        <v>0.82958673597420063</v>
      </c>
      <c r="Y22" s="7">
        <f t="shared" si="22"/>
        <v>0</v>
      </c>
      <c r="Z22" s="7">
        <f t="shared" si="12"/>
        <v>0</v>
      </c>
      <c r="AA22" s="7">
        <f t="shared" si="13"/>
        <v>0</v>
      </c>
      <c r="AB22" s="1" t="str">
        <f t="shared" ref="AB22:AC22" si="41">IF(V22&gt;1.5,"YES","NO")</f>
        <v>NO</v>
      </c>
      <c r="AC22" s="1" t="str">
        <f t="shared" si="41"/>
        <v>NO</v>
      </c>
      <c r="AD22" s="1" t="str">
        <f t="shared" si="19"/>
        <v xml:space="preserve"> </v>
      </c>
      <c r="AE22" s="1" t="str">
        <f t="shared" si="20"/>
        <v xml:space="preserve"> </v>
      </c>
      <c r="AF22" s="7">
        <f t="shared" si="15"/>
        <v>-0.89102628842877429</v>
      </c>
      <c r="AG22" s="7">
        <f t="shared" si="16"/>
        <v>0.12102628842877428</v>
      </c>
      <c r="AH22" s="4" t="str">
        <f t="shared" si="21"/>
        <v>NO</v>
      </c>
      <c r="AI22" s="7" t="str">
        <f t="shared" si="17"/>
        <v xml:space="preserve"> </v>
      </c>
      <c r="AJ22">
        <v>4.6948999999999996</v>
      </c>
      <c r="AK22">
        <v>1.2464999999999999</v>
      </c>
      <c r="AL22">
        <v>2.0499000000000001</v>
      </c>
      <c r="AM22">
        <v>0.86498565965583096</v>
      </c>
      <c r="AN22">
        <v>-10.07784416826</v>
      </c>
      <c r="AO22">
        <v>-9.2128824091778192</v>
      </c>
    </row>
    <row r="23" spans="1:41" ht="18" customHeight="1" x14ac:dyDescent="0.3">
      <c r="A23" s="1" t="s">
        <v>83</v>
      </c>
      <c r="B23" s="1">
        <v>22</v>
      </c>
      <c r="C23" s="1" t="s">
        <v>84</v>
      </c>
      <c r="D23" s="8" t="s">
        <v>42</v>
      </c>
      <c r="F23" s="1">
        <v>1.67</v>
      </c>
      <c r="G23" s="1">
        <f t="shared" si="0"/>
        <v>46.773514128719818</v>
      </c>
      <c r="H23" s="5">
        <v>7.4</v>
      </c>
      <c r="I23" s="1">
        <v>6.8</v>
      </c>
      <c r="J23" s="1" t="s">
        <v>38</v>
      </c>
      <c r="K23" s="1" t="s">
        <v>43</v>
      </c>
      <c r="L23" s="1">
        <v>-0.51</v>
      </c>
      <c r="M23" s="1">
        <f t="shared" si="1"/>
        <v>0.30902954325135895</v>
      </c>
      <c r="N23" s="5">
        <f t="shared" si="2"/>
        <v>-0.60000000000000053</v>
      </c>
      <c r="O23" s="1">
        <f t="shared" si="3"/>
        <v>0.79923999108689836</v>
      </c>
      <c r="P23" s="1">
        <f t="shared" si="4"/>
        <v>1.5726772062913046</v>
      </c>
      <c r="Q23" s="1">
        <f t="shared" si="5"/>
        <v>1.5733973583151601</v>
      </c>
      <c r="R23" s="1">
        <v>1.54</v>
      </c>
      <c r="S23" s="1">
        <f t="shared" si="6"/>
        <v>34.67368504525318</v>
      </c>
      <c r="T23" s="1" t="e">
        <f t="shared" si="7"/>
        <v>#NUM!</v>
      </c>
      <c r="U23" s="1" t="e">
        <f t="shared" si="8"/>
        <v>#NUM!</v>
      </c>
      <c r="V23" s="2">
        <f t="shared" si="9"/>
        <v>3.267720629130455E-2</v>
      </c>
      <c r="W23" s="2">
        <f t="shared" si="10"/>
        <v>3.3397358315160108E-2</v>
      </c>
      <c r="X23" s="1">
        <f t="shared" si="11"/>
        <v>-7.201520238555581E-4</v>
      </c>
      <c r="Y23" s="7">
        <f t="shared" si="22"/>
        <v>1</v>
      </c>
      <c r="Z23" s="7">
        <f t="shared" si="12"/>
        <v>1</v>
      </c>
      <c r="AA23" s="7">
        <f t="shared" si="13"/>
        <v>1</v>
      </c>
      <c r="AB23" s="1" t="str">
        <f t="shared" ref="AB23:AC23" si="42">IF(V23&gt;1.5,"YES","NO")</f>
        <v>NO</v>
      </c>
      <c r="AC23" s="1" t="str">
        <f t="shared" si="42"/>
        <v>NO</v>
      </c>
      <c r="AD23" s="1" t="str">
        <f t="shared" si="19"/>
        <v xml:space="preserve"> </v>
      </c>
      <c r="AE23" s="1" t="str">
        <f t="shared" si="20"/>
        <v xml:space="preserve"> </v>
      </c>
      <c r="AF23" s="7">
        <f t="shared" si="15"/>
        <v>1.5726772062913046</v>
      </c>
      <c r="AG23" s="7">
        <f t="shared" si="16"/>
        <v>3.267720629130455E-2</v>
      </c>
      <c r="AH23" s="4" t="str">
        <f t="shared" si="21"/>
        <v>NO</v>
      </c>
      <c r="AI23" s="7" t="str">
        <f t="shared" si="17"/>
        <v xml:space="preserve"> </v>
      </c>
      <c r="AJ23">
        <v>9.0335999999999999</v>
      </c>
      <c r="AK23">
        <v>1.9592000000000001</v>
      </c>
      <c r="AL23">
        <v>4.5305999999999997</v>
      </c>
      <c r="AM23">
        <v>-1.7711281070745599</v>
      </c>
      <c r="AN23">
        <v>-21.4135277246653</v>
      </c>
      <c r="AO23">
        <v>-23.184655831739899</v>
      </c>
    </row>
    <row r="24" spans="1:41" ht="18" customHeight="1" x14ac:dyDescent="0.3">
      <c r="A24" s="1" t="s">
        <v>85</v>
      </c>
      <c r="B24" s="1">
        <v>23</v>
      </c>
      <c r="C24" s="1" t="s">
        <v>86</v>
      </c>
      <c r="D24" s="1" t="s">
        <v>42</v>
      </c>
      <c r="F24" s="1">
        <v>2.54</v>
      </c>
      <c r="G24" s="1">
        <f t="shared" si="0"/>
        <v>346.73685045253183</v>
      </c>
      <c r="H24" s="5">
        <v>7.4</v>
      </c>
      <c r="I24" s="1">
        <v>8.8800000000000008</v>
      </c>
      <c r="J24" s="1" t="s">
        <v>38</v>
      </c>
      <c r="K24" s="1" t="s">
        <v>43</v>
      </c>
      <c r="L24" s="1">
        <v>-0.43</v>
      </c>
      <c r="M24" s="1">
        <f t="shared" si="1"/>
        <v>0.37153522909717251</v>
      </c>
      <c r="N24" s="5">
        <f t="shared" si="2"/>
        <v>1.4800000000000004</v>
      </c>
      <c r="O24" s="1">
        <f t="shared" si="3"/>
        <v>3.2051778027871063E-2</v>
      </c>
      <c r="P24" s="1">
        <f t="shared" si="4"/>
        <v>1.0458521264063076</v>
      </c>
      <c r="Q24" s="1">
        <f t="shared" si="5"/>
        <v>1.0596830285134926</v>
      </c>
      <c r="R24" s="1">
        <v>1.1399999999999999</v>
      </c>
      <c r="S24" s="1">
        <f t="shared" si="6"/>
        <v>13.803842646028851</v>
      </c>
      <c r="T24" s="1">
        <f t="shared" si="7"/>
        <v>0.44395021263362749</v>
      </c>
      <c r="U24" s="1">
        <f t="shared" si="8"/>
        <v>0.87395021263362749</v>
      </c>
      <c r="V24" s="2">
        <f t="shared" si="9"/>
        <v>9.4147873593692255E-2</v>
      </c>
      <c r="W24" s="2">
        <f t="shared" si="10"/>
        <v>8.0316971486507294E-2</v>
      </c>
      <c r="X24" s="1">
        <f t="shared" si="11"/>
        <v>1.3830902107184961E-2</v>
      </c>
      <c r="Y24" s="7">
        <f t="shared" si="22"/>
        <v>1</v>
      </c>
      <c r="Z24" s="7">
        <f t="shared" si="12"/>
        <v>1</v>
      </c>
      <c r="AA24" s="7">
        <f t="shared" si="13"/>
        <v>0</v>
      </c>
      <c r="AB24" s="1" t="str">
        <f t="shared" ref="AB24:AC24" si="43">IF(V24&gt;1.5,"YES","NO")</f>
        <v>NO</v>
      </c>
      <c r="AC24" s="1" t="str">
        <f t="shared" si="43"/>
        <v>NO</v>
      </c>
      <c r="AD24" s="1" t="str">
        <f t="shared" si="19"/>
        <v xml:space="preserve"> </v>
      </c>
      <c r="AE24" s="1" t="str">
        <f t="shared" si="20"/>
        <v xml:space="preserve"> </v>
      </c>
      <c r="AF24" s="7">
        <f t="shared" si="15"/>
        <v>1.0596830285134926</v>
      </c>
      <c r="AG24" s="7">
        <f t="shared" si="16"/>
        <v>8.0316971486507294E-2</v>
      </c>
      <c r="AH24" s="4" t="str">
        <f t="shared" si="21"/>
        <v>NO</v>
      </c>
      <c r="AI24" s="7" t="str">
        <f t="shared" si="17"/>
        <v xml:space="preserve"> </v>
      </c>
      <c r="AJ24">
        <v>25.4985</v>
      </c>
      <c r="AK24">
        <v>3.9359000000000002</v>
      </c>
      <c r="AL24">
        <v>12.107100000000001</v>
      </c>
      <c r="AM24">
        <v>9.2213432122370893</v>
      </c>
      <c r="AN24">
        <v>-63.077366156787697</v>
      </c>
      <c r="AO24">
        <v>-47.139340344168197</v>
      </c>
    </row>
    <row r="25" spans="1:41" ht="18" customHeight="1" x14ac:dyDescent="0.3">
      <c r="A25" s="1" t="s">
        <v>87</v>
      </c>
      <c r="B25" s="1">
        <v>24</v>
      </c>
      <c r="C25" s="1" t="s">
        <v>88</v>
      </c>
      <c r="D25" s="1" t="s">
        <v>37</v>
      </c>
      <c r="F25" s="1">
        <v>3.42</v>
      </c>
      <c r="G25" s="1">
        <f t="shared" si="0"/>
        <v>2630.2679918953822</v>
      </c>
      <c r="H25" s="5">
        <v>7.4</v>
      </c>
      <c r="I25" s="1">
        <v>10.199999999999999</v>
      </c>
      <c r="K25" s="1" t="s">
        <v>39</v>
      </c>
      <c r="L25" s="1">
        <v>1.29</v>
      </c>
      <c r="M25" s="1">
        <f t="shared" si="1"/>
        <v>19.498445997580465</v>
      </c>
      <c r="N25" s="5">
        <f t="shared" si="2"/>
        <v>-2.7999999999999989</v>
      </c>
      <c r="O25" s="1">
        <f t="shared" si="3"/>
        <v>0.99841761471919821</v>
      </c>
      <c r="P25" s="1">
        <f t="shared" si="4"/>
        <v>3.4193122345056812</v>
      </c>
      <c r="Q25" s="1">
        <f t="shared" si="5"/>
        <v>3.419317336990956</v>
      </c>
      <c r="R25" s="1">
        <v>3.42</v>
      </c>
      <c r="S25" s="1">
        <f t="shared" si="6"/>
        <v>2630.2679918953822</v>
      </c>
      <c r="T25" s="1">
        <f t="shared" si="7"/>
        <v>3.420000000000003</v>
      </c>
      <c r="U25" s="1">
        <f t="shared" si="8"/>
        <v>2.130000000000003</v>
      </c>
      <c r="V25" s="2">
        <f t="shared" si="9"/>
        <v>6.8776549431870393E-4</v>
      </c>
      <c r="W25" s="2">
        <f t="shared" si="10"/>
        <v>6.8266300904396005E-4</v>
      </c>
      <c r="X25" s="1">
        <f t="shared" si="11"/>
        <v>5.1024852747438842E-6</v>
      </c>
      <c r="Y25" s="7">
        <f t="shared" si="22"/>
        <v>1</v>
      </c>
      <c r="Z25" s="7">
        <f t="shared" si="12"/>
        <v>1</v>
      </c>
      <c r="AA25" s="7">
        <f t="shared" si="13"/>
        <v>0</v>
      </c>
      <c r="AB25" s="1" t="str">
        <f t="shared" ref="AB25:AC25" si="44">IF(V25&gt;1.5,"YES","NO")</f>
        <v>NO</v>
      </c>
      <c r="AC25" s="1" t="str">
        <f t="shared" si="44"/>
        <v>NO</v>
      </c>
      <c r="AD25" s="1" t="str">
        <f t="shared" si="19"/>
        <v xml:space="preserve"> </v>
      </c>
      <c r="AE25" s="1" t="str">
        <f t="shared" si="20"/>
        <v xml:space="preserve"> </v>
      </c>
      <c r="AF25" s="7">
        <f t="shared" si="15"/>
        <v>3.419317336990956</v>
      </c>
      <c r="AG25" s="7">
        <f t="shared" si="16"/>
        <v>6.8266300904396005E-4</v>
      </c>
      <c r="AH25" s="4" t="str">
        <f t="shared" si="21"/>
        <v>NO</v>
      </c>
      <c r="AI25" s="7" t="str">
        <f t="shared" si="17"/>
        <v xml:space="preserve"> </v>
      </c>
      <c r="AJ25">
        <v>7.7022000000000004</v>
      </c>
      <c r="AK25">
        <v>1.4774</v>
      </c>
      <c r="AL25">
        <v>1.9257</v>
      </c>
      <c r="AM25">
        <v>-1.69672562141491</v>
      </c>
      <c r="AN25">
        <v>-11.050119502868</v>
      </c>
      <c r="AO25">
        <v>-12.746845124282901</v>
      </c>
    </row>
    <row r="26" spans="1:41" ht="18" customHeight="1" x14ac:dyDescent="0.3">
      <c r="A26" s="1" t="s">
        <v>89</v>
      </c>
      <c r="B26" s="1">
        <v>25</v>
      </c>
      <c r="C26" s="1" t="s">
        <v>90</v>
      </c>
      <c r="D26" s="1" t="s">
        <v>37</v>
      </c>
      <c r="E26" s="1" t="s">
        <v>70</v>
      </c>
      <c r="F26" s="1">
        <v>-0.81</v>
      </c>
      <c r="G26" s="1">
        <f t="shared" si="0"/>
        <v>0.15488166189124808</v>
      </c>
      <c r="H26" s="5">
        <v>7.4</v>
      </c>
      <c r="I26" s="1">
        <v>6.76</v>
      </c>
      <c r="J26" s="1" t="s">
        <v>38</v>
      </c>
      <c r="K26" s="1" t="s">
        <v>43</v>
      </c>
      <c r="L26" s="1">
        <v>-0.54</v>
      </c>
      <c r="M26" s="1">
        <f t="shared" si="1"/>
        <v>0.28840315031266056</v>
      </c>
      <c r="N26" s="5">
        <f t="shared" si="2"/>
        <v>0.64000000000000057</v>
      </c>
      <c r="O26" s="1">
        <f t="shared" si="3"/>
        <v>0.18638778949441304</v>
      </c>
      <c r="P26" s="1">
        <f t="shared" si="4"/>
        <v>-1.539582542244353</v>
      </c>
      <c r="Q26" s="1">
        <f t="shared" si="5"/>
        <v>-0.57919239201282147</v>
      </c>
      <c r="R26" s="1">
        <v>-0.62</v>
      </c>
      <c r="S26" s="1">
        <f t="shared" si="6"/>
        <v>0.23988329190194901</v>
      </c>
      <c r="T26" s="1">
        <f t="shared" si="7"/>
        <v>-0.58610363289746681</v>
      </c>
      <c r="U26" s="1">
        <f t="shared" si="8"/>
        <v>-4.6103632897466773E-2</v>
      </c>
      <c r="V26" s="2">
        <f t="shared" si="9"/>
        <v>0.91958254224435299</v>
      </c>
      <c r="W26" s="2">
        <f t="shared" si="10"/>
        <v>4.0807607987178529E-2</v>
      </c>
      <c r="X26" s="1">
        <f t="shared" si="11"/>
        <v>0.87877493425717446</v>
      </c>
      <c r="Y26" s="7">
        <f t="shared" si="22"/>
        <v>0</v>
      </c>
      <c r="Z26" s="7">
        <f t="shared" si="12"/>
        <v>0</v>
      </c>
      <c r="AA26" s="7">
        <f t="shared" si="13"/>
        <v>0</v>
      </c>
      <c r="AB26" s="1" t="str">
        <f t="shared" ref="AB26:AC26" si="45">IF(V26&gt;1.5,"YES","NO")</f>
        <v>NO</v>
      </c>
      <c r="AC26" s="1" t="str">
        <f t="shared" si="45"/>
        <v>NO</v>
      </c>
      <c r="AD26" s="1" t="str">
        <f t="shared" si="19"/>
        <v xml:space="preserve"> </v>
      </c>
      <c r="AE26" s="1" t="str">
        <f t="shared" si="20"/>
        <v xml:space="preserve"> </v>
      </c>
      <c r="AF26" s="7">
        <f t="shared" si="15"/>
        <v>-0.57919239201282147</v>
      </c>
      <c r="AG26" s="7">
        <f t="shared" si="16"/>
        <v>4.0807607987178529E-2</v>
      </c>
      <c r="AH26" s="4" t="str">
        <f t="shared" si="21"/>
        <v>NO</v>
      </c>
      <c r="AI26" s="7" t="str">
        <f t="shared" si="17"/>
        <v xml:space="preserve"> </v>
      </c>
      <c r="AJ26">
        <v>4.2652999999999999</v>
      </c>
      <c r="AK26">
        <v>7.6044</v>
      </c>
      <c r="AL26">
        <v>7.0267999999999997</v>
      </c>
      <c r="AM26">
        <v>0.73642447418738</v>
      </c>
      <c r="AN26">
        <v>-30.464196940726499</v>
      </c>
      <c r="AO26">
        <v>-24.753346080305899</v>
      </c>
    </row>
    <row r="27" spans="1:41" ht="18" customHeight="1" x14ac:dyDescent="0.3">
      <c r="A27" s="1" t="s">
        <v>91</v>
      </c>
      <c r="B27" s="1">
        <v>26</v>
      </c>
      <c r="C27" s="1" t="s">
        <v>92</v>
      </c>
      <c r="D27" s="1" t="s">
        <v>37</v>
      </c>
      <c r="F27" s="1">
        <v>5.25</v>
      </c>
      <c r="G27" s="1">
        <f t="shared" si="0"/>
        <v>177827.94100389251</v>
      </c>
      <c r="H27" s="5">
        <v>7.4</v>
      </c>
      <c r="I27" s="1">
        <v>3.97</v>
      </c>
      <c r="J27" s="1" t="s">
        <v>38</v>
      </c>
      <c r="K27" s="1" t="s">
        <v>39</v>
      </c>
      <c r="L27" s="1">
        <v>1.77</v>
      </c>
      <c r="M27" s="1">
        <f t="shared" si="1"/>
        <v>58.884365535558949</v>
      </c>
      <c r="N27" s="5">
        <f t="shared" si="2"/>
        <v>3.43</v>
      </c>
      <c r="O27" s="1">
        <f t="shared" si="3"/>
        <v>3.7139724193780278E-4</v>
      </c>
      <c r="P27" s="1">
        <f t="shared" si="4"/>
        <v>1.8198386742674111</v>
      </c>
      <c r="Q27" s="1">
        <f t="shared" si="5"/>
        <v>2.0965878307255985</v>
      </c>
      <c r="R27" s="1">
        <v>2.4500000000000002</v>
      </c>
      <c r="S27" s="1">
        <f t="shared" si="6"/>
        <v>281.83829312644554</v>
      </c>
      <c r="T27" s="1">
        <f t="shared" si="7"/>
        <v>2.3341996571477073</v>
      </c>
      <c r="U27" s="1">
        <f t="shared" si="8"/>
        <v>0.56419965714770726</v>
      </c>
      <c r="V27" s="2">
        <f t="shared" si="9"/>
        <v>0.63016132573258909</v>
      </c>
      <c r="W27" s="2">
        <f t="shared" si="10"/>
        <v>0.35341216927440167</v>
      </c>
      <c r="X27" s="1">
        <f t="shared" si="11"/>
        <v>0.27674915645818743</v>
      </c>
      <c r="Y27" s="7">
        <f t="shared" si="22"/>
        <v>0</v>
      </c>
      <c r="Z27" s="7">
        <f t="shared" si="12"/>
        <v>0</v>
      </c>
      <c r="AA27" s="7">
        <f t="shared" si="13"/>
        <v>0</v>
      </c>
      <c r="AB27" s="1" t="str">
        <f t="shared" ref="AB27:AC27" si="46">IF(V27&gt;1.5,"YES","NO")</f>
        <v>NO</v>
      </c>
      <c r="AC27" s="1" t="str">
        <f t="shared" si="46"/>
        <v>NO</v>
      </c>
      <c r="AD27" s="1" t="str">
        <f t="shared" si="19"/>
        <v xml:space="preserve"> </v>
      </c>
      <c r="AE27" s="1" t="str">
        <f t="shared" si="20"/>
        <v xml:space="preserve"> </v>
      </c>
      <c r="AF27" s="7">
        <f t="shared" si="15"/>
        <v>2.0965878307255985</v>
      </c>
      <c r="AG27" s="7">
        <f t="shared" si="16"/>
        <v>0.35341216927440167</v>
      </c>
      <c r="AH27" s="4" t="str">
        <f t="shared" si="21"/>
        <v>NO</v>
      </c>
      <c r="AI27" s="7" t="str">
        <f t="shared" si="17"/>
        <v xml:space="preserve"> </v>
      </c>
      <c r="AJ27">
        <v>5.8917000000000002</v>
      </c>
      <c r="AK27">
        <v>2.2709999999999999</v>
      </c>
      <c r="AL27">
        <v>3.4561000000000002</v>
      </c>
      <c r="AM27">
        <v>-1.4773900573613701</v>
      </c>
      <c r="AN27">
        <v>-18.705114722753301</v>
      </c>
      <c r="AO27">
        <v>-17.974641491395701</v>
      </c>
    </row>
    <row r="28" spans="1:41" ht="18" customHeight="1" x14ac:dyDescent="0.3">
      <c r="A28" s="1" t="s">
        <v>93</v>
      </c>
      <c r="B28" s="1">
        <v>27</v>
      </c>
      <c r="C28" s="1" t="s">
        <v>94</v>
      </c>
      <c r="D28" s="1" t="s">
        <v>37</v>
      </c>
      <c r="F28" s="1">
        <v>4.17</v>
      </c>
      <c r="G28" s="1">
        <f t="shared" si="0"/>
        <v>14791.083881682089</v>
      </c>
      <c r="H28" s="5">
        <v>7.4</v>
      </c>
      <c r="I28" s="1">
        <v>4.5</v>
      </c>
      <c r="J28" s="1" t="s">
        <v>38</v>
      </c>
      <c r="K28" s="1" t="s">
        <v>39</v>
      </c>
      <c r="L28" s="1">
        <v>1.1200000000000001</v>
      </c>
      <c r="M28" s="1">
        <f t="shared" si="1"/>
        <v>13.182567385564075</v>
      </c>
      <c r="N28" s="5">
        <f t="shared" si="2"/>
        <v>2.9000000000000004</v>
      </c>
      <c r="O28" s="1">
        <f t="shared" si="3"/>
        <v>1.2573425113552908E-3</v>
      </c>
      <c r="P28" s="1">
        <f t="shared" si="4"/>
        <v>1.2694535995071417</v>
      </c>
      <c r="Q28" s="1">
        <f t="shared" si="5"/>
        <v>1.5019276801947288</v>
      </c>
      <c r="R28" s="1">
        <v>1.1399999999999999</v>
      </c>
      <c r="S28" s="1">
        <f t="shared" si="6"/>
        <v>13.803842646028851</v>
      </c>
      <c r="T28" s="1" t="e">
        <f t="shared" si="7"/>
        <v>#NUM!</v>
      </c>
      <c r="U28" s="1" t="e">
        <f t="shared" si="8"/>
        <v>#NUM!</v>
      </c>
      <c r="V28" s="2">
        <f t="shared" si="9"/>
        <v>0.12945359950714175</v>
      </c>
      <c r="W28" s="2">
        <f t="shared" si="10"/>
        <v>0.36192768019472887</v>
      </c>
      <c r="X28" s="1">
        <f t="shared" si="11"/>
        <v>-0.23247408068758713</v>
      </c>
      <c r="Y28" s="7">
        <f t="shared" si="22"/>
        <v>1</v>
      </c>
      <c r="Z28" s="7">
        <f t="shared" si="12"/>
        <v>2</v>
      </c>
      <c r="AA28" s="7">
        <f t="shared" si="13"/>
        <v>1</v>
      </c>
      <c r="AB28" s="1" t="str">
        <f t="shared" ref="AB28:AC28" si="47">IF(V28&gt;1.5,"YES","NO")</f>
        <v>NO</v>
      </c>
      <c r="AC28" s="1" t="str">
        <f t="shared" si="47"/>
        <v>NO</v>
      </c>
      <c r="AD28" s="1" t="str">
        <f t="shared" si="19"/>
        <v xml:space="preserve"> </v>
      </c>
      <c r="AE28" s="1" t="str">
        <f t="shared" si="20"/>
        <v xml:space="preserve"> </v>
      </c>
      <c r="AF28" s="7">
        <f t="shared" si="15"/>
        <v>1.2694535995071417</v>
      </c>
      <c r="AG28" s="7">
        <f t="shared" si="16"/>
        <v>0.12945359950714175</v>
      </c>
      <c r="AH28" s="4" t="str">
        <f t="shared" si="21"/>
        <v>NO</v>
      </c>
      <c r="AI28" s="7" t="str">
        <f t="shared" si="17"/>
        <v xml:space="preserve"> </v>
      </c>
      <c r="AJ28">
        <v>11.213699999999999</v>
      </c>
      <c r="AK28">
        <v>2.6457999999999999</v>
      </c>
      <c r="AL28">
        <v>4.6757999999999997</v>
      </c>
      <c r="AM28">
        <v>-1.1217256214149101</v>
      </c>
      <c r="AN28">
        <v>-25.192495219885199</v>
      </c>
      <c r="AO28">
        <v>-26.3141969407265</v>
      </c>
    </row>
    <row r="29" spans="1:41" ht="18" customHeight="1" x14ac:dyDescent="0.3">
      <c r="A29" s="1" t="s">
        <v>95</v>
      </c>
      <c r="B29" s="1">
        <v>28</v>
      </c>
      <c r="C29" s="1" t="s">
        <v>96</v>
      </c>
      <c r="D29" s="1" t="s">
        <v>42</v>
      </c>
      <c r="F29" s="1">
        <v>3.67</v>
      </c>
      <c r="G29" s="1">
        <f t="shared" si="0"/>
        <v>4677.3514128719844</v>
      </c>
      <c r="H29" s="5">
        <v>7.4</v>
      </c>
      <c r="I29" s="1">
        <v>8.66</v>
      </c>
      <c r="J29" s="1" t="s">
        <v>38</v>
      </c>
      <c r="K29" s="1" t="s">
        <v>43</v>
      </c>
      <c r="L29" s="1">
        <v>1.32</v>
      </c>
      <c r="M29" s="1">
        <f t="shared" si="1"/>
        <v>20.8929613085404</v>
      </c>
      <c r="N29" s="5">
        <f t="shared" si="2"/>
        <v>1.2599999999999998</v>
      </c>
      <c r="O29" s="1">
        <f t="shared" si="3"/>
        <v>5.2091449327374882E-2</v>
      </c>
      <c r="P29" s="1">
        <f t="shared" si="4"/>
        <v>2.3867664408676177</v>
      </c>
      <c r="Q29" s="1">
        <f t="shared" si="5"/>
        <v>2.4207058366378211</v>
      </c>
      <c r="R29" s="1">
        <v>3.18</v>
      </c>
      <c r="S29" s="1">
        <f t="shared" si="6"/>
        <v>1513.5612484362093</v>
      </c>
      <c r="T29" s="1">
        <f t="shared" si="7"/>
        <v>3.1270069243485157</v>
      </c>
      <c r="U29" s="1">
        <f t="shared" si="8"/>
        <v>1.8070069243485156</v>
      </c>
      <c r="V29" s="2">
        <f t="shared" si="9"/>
        <v>0.79323355913238247</v>
      </c>
      <c r="W29" s="2">
        <f t="shared" si="10"/>
        <v>0.75929416336217903</v>
      </c>
      <c r="X29" s="1">
        <f t="shared" si="11"/>
        <v>3.393939577020344E-2</v>
      </c>
      <c r="Y29" s="7">
        <f t="shared" si="22"/>
        <v>1</v>
      </c>
      <c r="Z29" s="7">
        <f t="shared" si="12"/>
        <v>1</v>
      </c>
      <c r="AA29" s="7">
        <f t="shared" si="13"/>
        <v>0</v>
      </c>
      <c r="AB29" s="1" t="str">
        <f t="shared" ref="AB29:AC29" si="48">IF(V29&gt;1.5,"YES","NO")</f>
        <v>NO</v>
      </c>
      <c r="AC29" s="1" t="str">
        <f t="shared" si="48"/>
        <v>NO</v>
      </c>
      <c r="AD29" s="1" t="str">
        <f t="shared" si="19"/>
        <v xml:space="preserve"> </v>
      </c>
      <c r="AE29" s="1" t="str">
        <f t="shared" si="20"/>
        <v xml:space="preserve"> </v>
      </c>
      <c r="AF29" s="7">
        <f t="shared" si="15"/>
        <v>2.4207058366378211</v>
      </c>
      <c r="AG29" s="7">
        <f t="shared" si="16"/>
        <v>0.75929416336217903</v>
      </c>
      <c r="AH29" s="4" t="str">
        <f t="shared" si="21"/>
        <v>NO</v>
      </c>
      <c r="AI29" s="7" t="str">
        <f t="shared" si="17"/>
        <v xml:space="preserve"> </v>
      </c>
      <c r="AJ29">
        <v>10.5684</v>
      </c>
      <c r="AK29">
        <v>0.78029999999999999</v>
      </c>
      <c r="AL29">
        <v>3.5261</v>
      </c>
      <c r="AM29">
        <v>-7.6840344168259994E-2</v>
      </c>
      <c r="AN29">
        <v>-19.068929254302098</v>
      </c>
      <c r="AO29">
        <v>-19.145769598470299</v>
      </c>
    </row>
    <row r="30" spans="1:41" ht="18" customHeight="1" x14ac:dyDescent="0.3">
      <c r="A30" s="1" t="s">
        <v>97</v>
      </c>
      <c r="B30" s="1">
        <v>29</v>
      </c>
      <c r="C30" s="1" t="s">
        <v>98</v>
      </c>
      <c r="D30" s="8" t="s">
        <v>37</v>
      </c>
      <c r="F30" s="1">
        <v>-0.03</v>
      </c>
      <c r="G30" s="1">
        <f t="shared" si="0"/>
        <v>0.93325430079699101</v>
      </c>
      <c r="H30" s="5">
        <v>7.4</v>
      </c>
      <c r="I30" s="1">
        <v>7.9</v>
      </c>
      <c r="J30" s="1" t="s">
        <v>38</v>
      </c>
      <c r="K30" s="1" t="s">
        <v>39</v>
      </c>
      <c r="L30" s="1">
        <v>-1.59</v>
      </c>
      <c r="M30" s="1">
        <f t="shared" si="1"/>
        <v>2.5703957827688629E-2</v>
      </c>
      <c r="N30" s="5">
        <f t="shared" si="2"/>
        <v>-0.5</v>
      </c>
      <c r="O30" s="1">
        <f t="shared" si="3"/>
        <v>0.75974692664795784</v>
      </c>
      <c r="P30" s="1">
        <f t="shared" si="4"/>
        <v>-0.1493310480660946</v>
      </c>
      <c r="Q30" s="1">
        <f t="shared" si="5"/>
        <v>-0.1455648785335566</v>
      </c>
      <c r="R30" s="1">
        <v>-0.18</v>
      </c>
      <c r="S30" s="1">
        <f t="shared" si="6"/>
        <v>0.660693448007596</v>
      </c>
      <c r="T30" s="1" t="e">
        <f t="shared" si="7"/>
        <v>#NUM!</v>
      </c>
      <c r="U30" s="1" t="e">
        <f t="shared" si="8"/>
        <v>#NUM!</v>
      </c>
      <c r="V30" s="2">
        <f t="shared" si="9"/>
        <v>3.0668951933905397E-2</v>
      </c>
      <c r="W30" s="2">
        <f t="shared" si="10"/>
        <v>3.4435121466443397E-2</v>
      </c>
      <c r="X30" s="1">
        <f t="shared" si="11"/>
        <v>-3.7661695325379996E-3</v>
      </c>
      <c r="Y30" s="7">
        <f t="shared" si="22"/>
        <v>1</v>
      </c>
      <c r="Z30" s="7">
        <f t="shared" si="12"/>
        <v>1</v>
      </c>
      <c r="AA30" s="7">
        <f t="shared" si="13"/>
        <v>1</v>
      </c>
      <c r="AB30" s="1" t="str">
        <f t="shared" ref="AB30:AC30" si="49">IF(V30&gt;1.5,"YES","NO")</f>
        <v>NO</v>
      </c>
      <c r="AC30" s="1" t="str">
        <f t="shared" si="49"/>
        <v>NO</v>
      </c>
      <c r="AD30" s="1" t="str">
        <f t="shared" si="19"/>
        <v xml:space="preserve"> </v>
      </c>
      <c r="AE30" s="1" t="str">
        <f t="shared" si="20"/>
        <v xml:space="preserve"> </v>
      </c>
      <c r="AF30" s="7">
        <f t="shared" si="15"/>
        <v>-0.1493310480660946</v>
      </c>
      <c r="AG30" s="7">
        <f t="shared" si="16"/>
        <v>3.0668951933905397E-2</v>
      </c>
      <c r="AH30" s="4" t="str">
        <f t="shared" si="21"/>
        <v>NO</v>
      </c>
      <c r="AI30" s="7" t="str">
        <f t="shared" si="17"/>
        <v xml:space="preserve"> </v>
      </c>
      <c r="AJ30">
        <v>3.5884999999999998</v>
      </c>
      <c r="AK30">
        <v>4.1391999999999998</v>
      </c>
      <c r="AL30">
        <v>4.556</v>
      </c>
      <c r="AM30">
        <v>-0.29098948374760902</v>
      </c>
      <c r="AN30">
        <v>-21.498613766730401</v>
      </c>
      <c r="AO30">
        <v>-19.0931405353728</v>
      </c>
    </row>
    <row r="31" spans="1:41" ht="18" customHeight="1" x14ac:dyDescent="0.3">
      <c r="A31" s="1" t="s">
        <v>99</v>
      </c>
      <c r="B31" s="1">
        <v>30</v>
      </c>
      <c r="C31" s="1" t="s">
        <v>100</v>
      </c>
      <c r="D31" s="1" t="s">
        <v>37</v>
      </c>
      <c r="F31" s="1">
        <v>4.13</v>
      </c>
      <c r="G31" s="1">
        <f t="shared" si="0"/>
        <v>13489.628825916556</v>
      </c>
      <c r="H31" s="5">
        <v>7.4</v>
      </c>
      <c r="I31" s="1">
        <v>4.91</v>
      </c>
      <c r="J31" s="1" t="s">
        <v>38</v>
      </c>
      <c r="K31" s="1" t="s">
        <v>39</v>
      </c>
      <c r="L31" s="1">
        <v>-0.41</v>
      </c>
      <c r="M31" s="1">
        <f t="shared" si="1"/>
        <v>0.38904514499428056</v>
      </c>
      <c r="N31" s="5">
        <f t="shared" si="2"/>
        <v>2.4900000000000002</v>
      </c>
      <c r="O31" s="1">
        <f t="shared" si="3"/>
        <v>3.2254990589372337E-3</v>
      </c>
      <c r="P31" s="1">
        <f t="shared" si="4"/>
        <v>1.6385969195215191</v>
      </c>
      <c r="Q31" s="1">
        <f t="shared" si="5"/>
        <v>1.642450426352732</v>
      </c>
      <c r="R31" s="1">
        <v>1.44</v>
      </c>
      <c r="S31" s="1">
        <f t="shared" si="6"/>
        <v>27.542287033381665</v>
      </c>
      <c r="T31" s="1" t="e">
        <f t="shared" si="7"/>
        <v>#NUM!</v>
      </c>
      <c r="U31" s="1" t="e">
        <f t="shared" si="8"/>
        <v>#NUM!</v>
      </c>
      <c r="V31" s="2">
        <f t="shared" si="9"/>
        <v>0.19859691952151914</v>
      </c>
      <c r="W31" s="2">
        <f t="shared" si="10"/>
        <v>0.20245042635273203</v>
      </c>
      <c r="X31" s="1">
        <f t="shared" si="11"/>
        <v>-3.8535068312128828E-3</v>
      </c>
      <c r="Y31" s="7">
        <f t="shared" si="22"/>
        <v>1</v>
      </c>
      <c r="Z31" s="7">
        <f t="shared" si="12"/>
        <v>1</v>
      </c>
      <c r="AA31" s="7">
        <f t="shared" si="13"/>
        <v>1</v>
      </c>
      <c r="AB31" s="1" t="str">
        <f t="shared" ref="AB31:AC31" si="50">IF(V31&gt;1.5,"YES","NO")</f>
        <v>NO</v>
      </c>
      <c r="AC31" s="1" t="str">
        <f t="shared" si="50"/>
        <v>NO</v>
      </c>
      <c r="AD31" s="1" t="str">
        <f t="shared" si="19"/>
        <v xml:space="preserve"> </v>
      </c>
      <c r="AE31" s="1" t="str">
        <f t="shared" si="20"/>
        <v xml:space="preserve"> </v>
      </c>
      <c r="AF31" s="7">
        <f t="shared" si="15"/>
        <v>1.6385969195215191</v>
      </c>
      <c r="AG31" s="7">
        <f t="shared" si="16"/>
        <v>0.19859691952151914</v>
      </c>
      <c r="AH31" s="4" t="str">
        <f t="shared" si="21"/>
        <v>NO</v>
      </c>
      <c r="AI31" s="7" t="str">
        <f t="shared" si="17"/>
        <v xml:space="preserve"> </v>
      </c>
      <c r="AJ31">
        <v>5.9249999999999998</v>
      </c>
      <c r="AK31">
        <v>0.96789999999999998</v>
      </c>
      <c r="AL31">
        <v>1.752</v>
      </c>
      <c r="AM31">
        <v>0.66333652007648103</v>
      </c>
      <c r="AN31">
        <v>-9.7540869980879492</v>
      </c>
      <c r="AO31">
        <v>-9.0907265774378505</v>
      </c>
    </row>
    <row r="32" spans="1:41" ht="18" customHeight="1" x14ac:dyDescent="0.3">
      <c r="A32" s="1" t="s">
        <v>101</v>
      </c>
      <c r="B32" s="1">
        <v>31</v>
      </c>
      <c r="C32" s="1" t="s">
        <v>102</v>
      </c>
      <c r="D32" s="1" t="s">
        <v>42</v>
      </c>
      <c r="F32" s="1">
        <v>4.3899999999999997</v>
      </c>
      <c r="G32" s="1">
        <f t="shared" si="0"/>
        <v>24547.089156850321</v>
      </c>
      <c r="H32" s="5">
        <v>7.4</v>
      </c>
      <c r="I32" s="1">
        <v>9.4</v>
      </c>
      <c r="J32" s="1" t="s">
        <v>38</v>
      </c>
      <c r="K32" s="1" t="s">
        <v>43</v>
      </c>
      <c r="L32" s="1">
        <v>0.47</v>
      </c>
      <c r="M32" s="1">
        <f t="shared" si="1"/>
        <v>2.9512092266663856</v>
      </c>
      <c r="N32" s="5">
        <f t="shared" si="2"/>
        <v>2</v>
      </c>
      <c r="O32" s="1">
        <f t="shared" si="3"/>
        <v>9.9009900990099011E-3</v>
      </c>
      <c r="P32" s="1">
        <f t="shared" si="4"/>
        <v>2.385678626217357</v>
      </c>
      <c r="Q32" s="1">
        <f t="shared" si="5"/>
        <v>2.3908688563145826</v>
      </c>
      <c r="R32" s="1">
        <v>2.17</v>
      </c>
      <c r="S32" s="1">
        <f t="shared" si="6"/>
        <v>147.91083881682084</v>
      </c>
      <c r="T32" s="1" t="e">
        <f t="shared" si="7"/>
        <v>#NUM!</v>
      </c>
      <c r="U32" s="1" t="e">
        <f t="shared" si="8"/>
        <v>#NUM!</v>
      </c>
      <c r="V32" s="2">
        <f t="shared" si="9"/>
        <v>0.21567862621735712</v>
      </c>
      <c r="W32" s="2">
        <f t="shared" si="10"/>
        <v>0.22086885631458264</v>
      </c>
      <c r="X32" s="1">
        <f t="shared" si="11"/>
        <v>-5.1902300972255233E-3</v>
      </c>
      <c r="Y32" s="7">
        <f t="shared" si="22"/>
        <v>1</v>
      </c>
      <c r="Z32" s="7">
        <f t="shared" si="12"/>
        <v>1</v>
      </c>
      <c r="AA32" s="7">
        <f t="shared" si="13"/>
        <v>1</v>
      </c>
      <c r="AB32" s="1" t="str">
        <f t="shared" ref="AB32:AC32" si="51">IF(V32&gt;1.5,"YES","NO")</f>
        <v>NO</v>
      </c>
      <c r="AC32" s="1" t="str">
        <f t="shared" si="51"/>
        <v>NO</v>
      </c>
      <c r="AD32" s="1" t="str">
        <f t="shared" si="19"/>
        <v xml:space="preserve"> </v>
      </c>
      <c r="AE32" s="1" t="str">
        <f t="shared" si="20"/>
        <v xml:space="preserve"> </v>
      </c>
      <c r="AF32" s="7">
        <f t="shared" si="15"/>
        <v>2.385678626217357</v>
      </c>
      <c r="AG32" s="7">
        <f t="shared" si="16"/>
        <v>0.21567862621735712</v>
      </c>
      <c r="AH32" s="4" t="str">
        <f t="shared" si="21"/>
        <v>NO</v>
      </c>
      <c r="AI32" s="7" t="str">
        <f t="shared" si="17"/>
        <v xml:space="preserve"> </v>
      </c>
      <c r="AJ32">
        <v>7.3769999999999998</v>
      </c>
      <c r="AK32">
        <v>0</v>
      </c>
      <c r="AL32">
        <v>1.6953</v>
      </c>
      <c r="AM32">
        <v>-1.1500239005736099</v>
      </c>
      <c r="AN32">
        <v>-7.8100143403441598</v>
      </c>
      <c r="AO32">
        <v>-8.9600382409177808</v>
      </c>
    </row>
    <row r="33" spans="1:41" ht="18" customHeight="1" x14ac:dyDescent="0.3">
      <c r="A33" s="1" t="s">
        <v>103</v>
      </c>
      <c r="B33" s="1">
        <v>32</v>
      </c>
      <c r="C33" s="1" t="s">
        <v>104</v>
      </c>
      <c r="D33" s="1" t="s">
        <v>37</v>
      </c>
      <c r="F33" s="1">
        <v>4.2699999999999996</v>
      </c>
      <c r="G33" s="1">
        <f t="shared" si="0"/>
        <v>18620.871366628675</v>
      </c>
      <c r="H33" s="5">
        <v>7.4</v>
      </c>
      <c r="I33" s="1">
        <v>4.5</v>
      </c>
      <c r="J33" s="1" t="s">
        <v>38</v>
      </c>
      <c r="K33" s="1" t="s">
        <v>39</v>
      </c>
      <c r="L33" s="1">
        <v>-2</v>
      </c>
      <c r="M33" s="1">
        <f t="shared" si="1"/>
        <v>0.01</v>
      </c>
      <c r="N33" s="5">
        <f t="shared" si="2"/>
        <v>2.9000000000000004</v>
      </c>
      <c r="O33" s="1">
        <f t="shared" si="3"/>
        <v>1.2573425113552908E-3</v>
      </c>
      <c r="P33" s="1">
        <f t="shared" si="4"/>
        <v>1.3694535995071413</v>
      </c>
      <c r="Q33" s="1">
        <f t="shared" si="5"/>
        <v>1.3696388211351818</v>
      </c>
      <c r="R33" s="1">
        <v>0.68</v>
      </c>
      <c r="S33" s="1">
        <f t="shared" si="6"/>
        <v>4.786300923226384</v>
      </c>
      <c r="T33" s="1" t="e">
        <f t="shared" si="7"/>
        <v>#NUM!</v>
      </c>
      <c r="U33" s="1" t="e">
        <f t="shared" si="8"/>
        <v>#NUM!</v>
      </c>
      <c r="V33" s="2">
        <f t="shared" si="9"/>
        <v>0.68945359950714125</v>
      </c>
      <c r="W33" s="2">
        <f t="shared" si="10"/>
        <v>0.68963882113518171</v>
      </c>
      <c r="X33" s="1">
        <f t="shared" si="11"/>
        <v>-1.8522162804046616E-4</v>
      </c>
      <c r="Y33" s="7">
        <f t="shared" si="22"/>
        <v>1</v>
      </c>
      <c r="Z33" s="7">
        <f t="shared" si="12"/>
        <v>1</v>
      </c>
      <c r="AA33" s="7">
        <f t="shared" si="13"/>
        <v>1</v>
      </c>
      <c r="AB33" s="1" t="str">
        <f t="shared" ref="AB33:AC33" si="52">IF(V33&gt;1.5,"YES","NO")</f>
        <v>NO</v>
      </c>
      <c r="AC33" s="1" t="str">
        <f t="shared" si="52"/>
        <v>NO</v>
      </c>
      <c r="AD33" s="1" t="str">
        <f t="shared" si="19"/>
        <v xml:space="preserve"> </v>
      </c>
      <c r="AE33" s="1" t="str">
        <f t="shared" si="20"/>
        <v xml:space="preserve"> </v>
      </c>
      <c r="AF33" s="7">
        <f t="shared" si="15"/>
        <v>1.3694535995071413</v>
      </c>
      <c r="AG33" s="7">
        <f t="shared" si="16"/>
        <v>0.68945359950714125</v>
      </c>
      <c r="AH33" s="4" t="str">
        <f t="shared" si="21"/>
        <v>NO</v>
      </c>
      <c r="AI33" s="7" t="str">
        <f t="shared" si="17"/>
        <v xml:space="preserve"> </v>
      </c>
      <c r="AJ33">
        <v>9.2901000000000007</v>
      </c>
      <c r="AK33">
        <v>1.0609</v>
      </c>
      <c r="AL33">
        <v>3.9390999999999998</v>
      </c>
      <c r="AM33">
        <v>-2.6380975143403398</v>
      </c>
      <c r="AN33">
        <v>-20.688336520076401</v>
      </c>
      <c r="AO33">
        <v>-21.951027724665298</v>
      </c>
    </row>
    <row r="34" spans="1:41" ht="18" customHeight="1" x14ac:dyDescent="0.3">
      <c r="A34" s="1" t="s">
        <v>105</v>
      </c>
      <c r="B34" s="1">
        <v>33</v>
      </c>
      <c r="C34" s="1" t="s">
        <v>106</v>
      </c>
      <c r="D34" s="1" t="s">
        <v>37</v>
      </c>
      <c r="F34" s="1">
        <v>3.12</v>
      </c>
      <c r="G34" s="1">
        <f t="shared" si="0"/>
        <v>1318.2567385564089</v>
      </c>
      <c r="H34" s="5">
        <v>7.4</v>
      </c>
      <c r="I34" s="1">
        <v>4.45</v>
      </c>
      <c r="J34" s="1" t="s">
        <v>38</v>
      </c>
      <c r="K34" s="1" t="s">
        <v>39</v>
      </c>
      <c r="L34" s="1">
        <v>-0.95</v>
      </c>
      <c r="M34" s="1">
        <f t="shared" si="1"/>
        <v>0.11220184543019632</v>
      </c>
      <c r="N34" s="5">
        <f t="shared" si="2"/>
        <v>2.95</v>
      </c>
      <c r="O34" s="1">
        <f t="shared" si="3"/>
        <v>1.1207609398445958E-3</v>
      </c>
      <c r="P34" s="1">
        <f t="shared" si="4"/>
        <v>0.16951298674456838</v>
      </c>
      <c r="Q34" s="1">
        <f t="shared" si="5"/>
        <v>0.20126784244748963</v>
      </c>
      <c r="R34" s="1">
        <v>-0.11</v>
      </c>
      <c r="S34" s="1">
        <f t="shared" si="6"/>
        <v>0.77624711662869172</v>
      </c>
      <c r="T34" s="1" t="e">
        <f t="shared" si="7"/>
        <v>#NUM!</v>
      </c>
      <c r="U34" s="1" t="e">
        <f t="shared" si="8"/>
        <v>#NUM!</v>
      </c>
      <c r="V34" s="2">
        <f t="shared" si="9"/>
        <v>0.27951298674456837</v>
      </c>
      <c r="W34" s="2">
        <f t="shared" si="10"/>
        <v>0.31126784244748962</v>
      </c>
      <c r="X34" s="1">
        <f t="shared" si="11"/>
        <v>-3.1754855702921247E-2</v>
      </c>
      <c r="Y34" s="7">
        <f t="shared" si="22"/>
        <v>1</v>
      </c>
      <c r="Z34" s="7">
        <f t="shared" si="12"/>
        <v>1</v>
      </c>
      <c r="AA34" s="7">
        <f t="shared" si="13"/>
        <v>1</v>
      </c>
      <c r="AB34" s="1" t="str">
        <f t="shared" ref="AB34:AC34" si="53">IF(V34&gt;1.5,"YES","NO")</f>
        <v>NO</v>
      </c>
      <c r="AC34" s="1" t="str">
        <f t="shared" si="53"/>
        <v>NO</v>
      </c>
      <c r="AD34" s="1" t="str">
        <f t="shared" si="19"/>
        <v xml:space="preserve"> </v>
      </c>
      <c r="AE34" s="1" t="str">
        <f t="shared" si="20"/>
        <v xml:space="preserve"> </v>
      </c>
      <c r="AF34" s="7">
        <f t="shared" si="15"/>
        <v>0.16951298674456838</v>
      </c>
      <c r="AG34" s="7">
        <f t="shared" si="16"/>
        <v>0.27951298674456837</v>
      </c>
      <c r="AH34" s="4" t="str">
        <f t="shared" si="21"/>
        <v>NO</v>
      </c>
      <c r="AI34" s="7" t="str">
        <f t="shared" si="17"/>
        <v xml:space="preserve"> </v>
      </c>
      <c r="AJ34">
        <v>7.4657999999999998</v>
      </c>
      <c r="AK34">
        <v>1.0492999999999999</v>
      </c>
      <c r="AL34">
        <v>2.4763000000000002</v>
      </c>
      <c r="AM34">
        <v>-1.8859703632887099</v>
      </c>
      <c r="AN34">
        <v>-13.7833652007648</v>
      </c>
      <c r="AO34">
        <v>-15.669359464627099</v>
      </c>
    </row>
    <row r="35" spans="1:41" ht="18" customHeight="1" x14ac:dyDescent="0.3">
      <c r="A35" s="1" t="s">
        <v>107</v>
      </c>
      <c r="B35" s="1">
        <v>34</v>
      </c>
      <c r="C35" s="1" t="s">
        <v>108</v>
      </c>
      <c r="D35" s="1" t="s">
        <v>42</v>
      </c>
      <c r="F35" s="1">
        <v>2.44</v>
      </c>
      <c r="G35" s="1">
        <f t="shared" si="0"/>
        <v>275.42287033381683</v>
      </c>
      <c r="H35" s="5">
        <v>7.4</v>
      </c>
      <c r="I35" s="1">
        <v>7.96</v>
      </c>
      <c r="J35" s="1" t="s">
        <v>38</v>
      </c>
      <c r="K35" s="1" t="s">
        <v>43</v>
      </c>
      <c r="L35" s="1">
        <v>-0.52</v>
      </c>
      <c r="M35" s="1">
        <f t="shared" si="1"/>
        <v>0.30199517204020154</v>
      </c>
      <c r="N35" s="5">
        <f t="shared" si="2"/>
        <v>0.55999999999999961</v>
      </c>
      <c r="O35" s="1">
        <f t="shared" si="3"/>
        <v>0.21594631611218504</v>
      </c>
      <c r="P35" s="1">
        <f t="shared" si="4"/>
        <v>1.7743457996972638</v>
      </c>
      <c r="Q35" s="1">
        <f t="shared" si="5"/>
        <v>1.7760713247260571</v>
      </c>
      <c r="R35" s="1">
        <v>1.72</v>
      </c>
      <c r="S35" s="1">
        <f t="shared" si="6"/>
        <v>52.480746024977286</v>
      </c>
      <c r="T35" s="1" t="e">
        <f t="shared" si="7"/>
        <v>#NUM!</v>
      </c>
      <c r="U35" s="1" t="e">
        <f t="shared" si="8"/>
        <v>#NUM!</v>
      </c>
      <c r="V35" s="2">
        <f t="shared" si="9"/>
        <v>5.434579969726383E-2</v>
      </c>
      <c r="W35" s="2">
        <f t="shared" si="10"/>
        <v>5.6071324726057137E-2</v>
      </c>
      <c r="X35" s="1">
        <f t="shared" si="11"/>
        <v>-1.7255250287933066E-3</v>
      </c>
      <c r="Y35" s="7">
        <f t="shared" si="22"/>
        <v>1</v>
      </c>
      <c r="Z35" s="7">
        <f t="shared" si="12"/>
        <v>1</v>
      </c>
      <c r="AA35" s="7">
        <f t="shared" si="13"/>
        <v>1</v>
      </c>
      <c r="AB35" s="1" t="str">
        <f t="shared" ref="AB35:AC35" si="54">IF(V35&gt;1.5,"YES","NO")</f>
        <v>NO</v>
      </c>
      <c r="AC35" s="1" t="str">
        <f t="shared" si="54"/>
        <v>NO</v>
      </c>
      <c r="AD35" s="1" t="str">
        <f t="shared" si="19"/>
        <v xml:space="preserve"> </v>
      </c>
      <c r="AE35" s="1" t="str">
        <f t="shared" si="20"/>
        <v xml:space="preserve"> </v>
      </c>
      <c r="AF35" s="7">
        <f t="shared" si="15"/>
        <v>1.7743457996972638</v>
      </c>
      <c r="AG35" s="7">
        <f t="shared" si="16"/>
        <v>5.434579969726383E-2</v>
      </c>
      <c r="AH35" s="4" t="str">
        <f t="shared" si="21"/>
        <v>NO</v>
      </c>
      <c r="AI35" s="7" t="str">
        <f t="shared" si="17"/>
        <v xml:space="preserve"> </v>
      </c>
      <c r="AJ35">
        <v>6.8665000000000003</v>
      </c>
      <c r="AK35">
        <v>0.60419999999999996</v>
      </c>
      <c r="AL35">
        <v>2.5884999999999998</v>
      </c>
      <c r="AM35">
        <v>1.1626434034416799</v>
      </c>
      <c r="AN35">
        <v>-12.0377868068833</v>
      </c>
      <c r="AO35">
        <v>-9.7475860420650005</v>
      </c>
    </row>
    <row r="36" spans="1:41" ht="18" customHeight="1" x14ac:dyDescent="0.3">
      <c r="A36" s="1" t="s">
        <v>109</v>
      </c>
      <c r="B36" s="1">
        <v>35</v>
      </c>
      <c r="C36" s="1" t="s">
        <v>110</v>
      </c>
      <c r="D36" s="1" t="s">
        <v>37</v>
      </c>
      <c r="F36" s="1">
        <v>3.01</v>
      </c>
      <c r="G36" s="1">
        <f t="shared" si="0"/>
        <v>1023.2929922807547</v>
      </c>
      <c r="H36" s="5">
        <v>7.4</v>
      </c>
      <c r="I36" s="1">
        <v>4.08</v>
      </c>
      <c r="J36" s="1" t="s">
        <v>38</v>
      </c>
      <c r="K36" s="1" t="s">
        <v>39</v>
      </c>
      <c r="L36" s="1">
        <v>-0.03</v>
      </c>
      <c r="M36" s="1">
        <f t="shared" si="1"/>
        <v>0.93325430079699101</v>
      </c>
      <c r="N36" s="5">
        <f t="shared" si="2"/>
        <v>3.3200000000000003</v>
      </c>
      <c r="O36" s="1">
        <f t="shared" si="3"/>
        <v>4.7840111515272496E-4</v>
      </c>
      <c r="P36" s="1">
        <f t="shared" si="4"/>
        <v>-0.31020781667827757</v>
      </c>
      <c r="Q36" s="1">
        <f t="shared" si="5"/>
        <v>0.15300719144374453</v>
      </c>
      <c r="R36" s="1">
        <v>0.12</v>
      </c>
      <c r="S36" s="1">
        <f t="shared" si="6"/>
        <v>1.3182567385564072</v>
      </c>
      <c r="T36" s="1">
        <f t="shared" si="7"/>
        <v>-8.1388435224790709E-2</v>
      </c>
      <c r="U36" s="1">
        <f t="shared" si="8"/>
        <v>-5.138843522479071E-2</v>
      </c>
      <c r="V36" s="2">
        <f t="shared" si="9"/>
        <v>0.43020781667827757</v>
      </c>
      <c r="W36" s="2">
        <f t="shared" si="10"/>
        <v>3.3007191443744532E-2</v>
      </c>
      <c r="X36" s="1">
        <f t="shared" si="11"/>
        <v>0.39720062523453303</v>
      </c>
      <c r="Y36" s="7">
        <f t="shared" si="22"/>
        <v>0</v>
      </c>
      <c r="Z36" s="7">
        <f t="shared" si="12"/>
        <v>0</v>
      </c>
      <c r="AA36" s="7">
        <f t="shared" si="13"/>
        <v>0</v>
      </c>
      <c r="AB36" s="1" t="str">
        <f t="shared" ref="AB36:AC36" si="55">IF(V36&gt;1.5,"YES","NO")</f>
        <v>NO</v>
      </c>
      <c r="AC36" s="1" t="str">
        <f t="shared" si="55"/>
        <v>NO</v>
      </c>
      <c r="AD36" s="1" t="str">
        <f t="shared" si="19"/>
        <v xml:space="preserve"> </v>
      </c>
      <c r="AE36" s="1" t="str">
        <f t="shared" si="20"/>
        <v xml:space="preserve"> </v>
      </c>
      <c r="AF36" s="7">
        <f t="shared" si="15"/>
        <v>0.15300719144374453</v>
      </c>
      <c r="AG36" s="7">
        <f t="shared" si="16"/>
        <v>3.3007191443744532E-2</v>
      </c>
      <c r="AH36" s="4" t="str">
        <f t="shared" si="21"/>
        <v>NO</v>
      </c>
      <c r="AI36" s="7" t="str">
        <f t="shared" si="17"/>
        <v xml:space="preserve"> </v>
      </c>
      <c r="AJ36">
        <v>7.3357999999999999</v>
      </c>
      <c r="AK36">
        <v>2.2061000000000002</v>
      </c>
      <c r="AL36">
        <v>4.5846</v>
      </c>
      <c r="AM36">
        <v>-2.7943594646271501</v>
      </c>
      <c r="AN36">
        <v>-22.2964627151051</v>
      </c>
      <c r="AO36">
        <v>-21.310826959846999</v>
      </c>
    </row>
    <row r="37" spans="1:41" ht="18" customHeight="1" x14ac:dyDescent="0.3">
      <c r="A37" s="1" t="s">
        <v>111</v>
      </c>
      <c r="B37" s="1">
        <v>36</v>
      </c>
      <c r="C37" s="1" t="s">
        <v>112</v>
      </c>
      <c r="D37" s="1" t="s">
        <v>42</v>
      </c>
      <c r="F37" s="1">
        <v>2.59</v>
      </c>
      <c r="G37" s="1">
        <f t="shared" si="0"/>
        <v>389.04514499428063</v>
      </c>
      <c r="H37" s="5">
        <v>7.4</v>
      </c>
      <c r="I37" s="1">
        <v>9.18</v>
      </c>
      <c r="J37" s="1" t="s">
        <v>38</v>
      </c>
      <c r="K37" s="1" t="s">
        <v>43</v>
      </c>
      <c r="L37" s="1">
        <v>-2.13</v>
      </c>
      <c r="M37" s="1">
        <f t="shared" si="1"/>
        <v>7.4131024130091741E-3</v>
      </c>
      <c r="N37" s="5">
        <f t="shared" si="2"/>
        <v>1.7799999999999994</v>
      </c>
      <c r="O37" s="1">
        <f t="shared" si="3"/>
        <v>1.6324942466553978E-2</v>
      </c>
      <c r="P37" s="1">
        <f t="shared" si="4"/>
        <v>0.8028516593803634</v>
      </c>
      <c r="Q37" s="1">
        <f t="shared" si="5"/>
        <v>0.80335001012566543</v>
      </c>
      <c r="R37" s="1">
        <v>0.55000000000000004</v>
      </c>
      <c r="S37" s="1">
        <f t="shared" si="6"/>
        <v>3.5481338923357555</v>
      </c>
      <c r="T37" s="1" t="e">
        <f t="shared" si="7"/>
        <v>#NUM!</v>
      </c>
      <c r="U37" s="1" t="e">
        <f t="shared" si="8"/>
        <v>#NUM!</v>
      </c>
      <c r="V37" s="2">
        <f t="shared" si="9"/>
        <v>0.25285165938036336</v>
      </c>
      <c r="W37" s="2">
        <f t="shared" si="10"/>
        <v>0.25335001012566538</v>
      </c>
      <c r="X37" s="1">
        <f t="shared" si="11"/>
        <v>-4.9835074530202306E-4</v>
      </c>
      <c r="Y37" s="7">
        <f t="shared" si="22"/>
        <v>1</v>
      </c>
      <c r="Z37" s="7">
        <f t="shared" si="12"/>
        <v>1</v>
      </c>
      <c r="AA37" s="7">
        <f t="shared" si="13"/>
        <v>1</v>
      </c>
      <c r="AB37" s="1" t="str">
        <f t="shared" ref="AB37:AC37" si="56">IF(V37&gt;1.5,"YES","NO")</f>
        <v>NO</v>
      </c>
      <c r="AC37" s="1" t="str">
        <f t="shared" si="56"/>
        <v>NO</v>
      </c>
      <c r="AD37" s="1" t="str">
        <f t="shared" si="19"/>
        <v xml:space="preserve"> </v>
      </c>
      <c r="AE37" s="1" t="str">
        <f t="shared" si="20"/>
        <v xml:space="preserve"> </v>
      </c>
      <c r="AF37" s="7">
        <f t="shared" si="15"/>
        <v>0.8028516593803634</v>
      </c>
      <c r="AG37" s="7">
        <f t="shared" si="16"/>
        <v>0.25285165938036336</v>
      </c>
      <c r="AH37" s="4" t="str">
        <f t="shared" si="21"/>
        <v>NO</v>
      </c>
      <c r="AI37" s="7" t="str">
        <f t="shared" si="17"/>
        <v xml:space="preserve"> </v>
      </c>
      <c r="AJ37">
        <v>9.4015000000000004</v>
      </c>
      <c r="AK37">
        <v>1.3836999999999999</v>
      </c>
      <c r="AL37">
        <v>4.2499000000000002</v>
      </c>
      <c r="AM37">
        <v>2.0660850860420599</v>
      </c>
      <c r="AN37">
        <v>-21.304278202676802</v>
      </c>
      <c r="AO37">
        <v>-16.941873804971301</v>
      </c>
    </row>
    <row r="38" spans="1:41" ht="18" customHeight="1" x14ac:dyDescent="0.3">
      <c r="A38" s="1" t="s">
        <v>113</v>
      </c>
      <c r="B38" s="1">
        <v>37</v>
      </c>
      <c r="C38" s="1" t="s">
        <v>114</v>
      </c>
      <c r="D38" s="1" t="s">
        <v>42</v>
      </c>
      <c r="F38" s="1">
        <v>1.88</v>
      </c>
      <c r="G38" s="1">
        <f t="shared" si="0"/>
        <v>75.857757502918361</v>
      </c>
      <c r="H38" s="5">
        <v>7.4</v>
      </c>
      <c r="I38" s="1">
        <v>9.67</v>
      </c>
      <c r="J38" s="1">
        <v>14.09</v>
      </c>
      <c r="K38" s="1" t="s">
        <v>43</v>
      </c>
      <c r="L38" s="1">
        <v>-2.08</v>
      </c>
      <c r="M38" s="1">
        <f t="shared" si="1"/>
        <v>8.3176377110267055E-3</v>
      </c>
      <c r="N38" s="5">
        <f t="shared" si="2"/>
        <v>2.2699999999999996</v>
      </c>
      <c r="O38" s="1">
        <f t="shared" si="3"/>
        <v>5.3416317030123587E-3</v>
      </c>
      <c r="P38" s="1">
        <f t="shared" si="4"/>
        <v>-0.39232605919436025</v>
      </c>
      <c r="Q38" s="1">
        <f t="shared" si="5"/>
        <v>-0.38354821241858161</v>
      </c>
      <c r="R38" s="1">
        <v>-0.24</v>
      </c>
      <c r="S38" s="1">
        <f t="shared" si="6"/>
        <v>0.57543993733715693</v>
      </c>
      <c r="T38" s="1">
        <f t="shared" si="7"/>
        <v>-0.76662321080137341</v>
      </c>
      <c r="U38" s="1">
        <f t="shared" si="8"/>
        <v>1.3133767891986268</v>
      </c>
      <c r="V38" s="2">
        <f t="shared" si="9"/>
        <v>0.15232605919436026</v>
      </c>
      <c r="W38" s="2">
        <f t="shared" si="10"/>
        <v>0.14354821241858162</v>
      </c>
      <c r="X38" s="1">
        <f t="shared" si="11"/>
        <v>8.7778467757786416E-3</v>
      </c>
      <c r="Y38" s="7">
        <f t="shared" si="22"/>
        <v>1</v>
      </c>
      <c r="Z38" s="7">
        <f t="shared" si="12"/>
        <v>1</v>
      </c>
      <c r="AA38" s="7">
        <f t="shared" si="13"/>
        <v>0</v>
      </c>
      <c r="AB38" s="1" t="str">
        <f t="shared" ref="AB38:AC38" si="57">IF(V38&gt;1.5,"YES","NO")</f>
        <v>NO</v>
      </c>
      <c r="AC38" s="1" t="str">
        <f t="shared" si="57"/>
        <v>NO</v>
      </c>
      <c r="AD38" s="1" t="str">
        <f t="shared" si="19"/>
        <v xml:space="preserve"> </v>
      </c>
      <c r="AE38" s="1" t="str">
        <f t="shared" si="20"/>
        <v xml:space="preserve"> </v>
      </c>
      <c r="AF38" s="7">
        <f t="shared" si="15"/>
        <v>-0.38354821241858161</v>
      </c>
      <c r="AG38" s="7">
        <f t="shared" si="16"/>
        <v>0.14354821241858162</v>
      </c>
      <c r="AH38" s="4" t="str">
        <f t="shared" si="21"/>
        <v>NO</v>
      </c>
      <c r="AI38" s="7" t="str">
        <f t="shared" si="17"/>
        <v xml:space="preserve"> </v>
      </c>
      <c r="AJ38">
        <v>8.2889999999999997</v>
      </c>
      <c r="AK38">
        <v>1.2864</v>
      </c>
      <c r="AL38">
        <v>3.6555</v>
      </c>
      <c r="AM38">
        <v>2.3367112810707402</v>
      </c>
      <c r="AN38">
        <v>-18.430544933078298</v>
      </c>
      <c r="AO38">
        <v>-16.093857552581198</v>
      </c>
    </row>
    <row r="39" spans="1:41" ht="18" customHeight="1" x14ac:dyDescent="0.3">
      <c r="A39" s="1" t="s">
        <v>115</v>
      </c>
      <c r="B39" s="1">
        <v>38</v>
      </c>
      <c r="C39" s="1" t="s">
        <v>116</v>
      </c>
      <c r="D39" s="1" t="s">
        <v>42</v>
      </c>
      <c r="F39" s="1">
        <v>0.89</v>
      </c>
      <c r="G39" s="1">
        <f t="shared" si="0"/>
        <v>7.7624711662869199</v>
      </c>
      <c r="H39" s="5">
        <v>7.4</v>
      </c>
      <c r="I39" s="1">
        <v>8.2100000000000009</v>
      </c>
      <c r="J39" s="1" t="s">
        <v>38</v>
      </c>
      <c r="K39" s="1" t="s">
        <v>43</v>
      </c>
      <c r="L39" s="1">
        <v>-2.0499999999999998</v>
      </c>
      <c r="M39" s="1">
        <f t="shared" si="1"/>
        <v>8.9125093813374554E-3</v>
      </c>
      <c r="N39" s="5">
        <f t="shared" si="2"/>
        <v>0.8100000000000005</v>
      </c>
      <c r="O39" s="1">
        <f t="shared" si="3"/>
        <v>0.13411041754495595</v>
      </c>
      <c r="P39" s="1">
        <f t="shared" si="4"/>
        <v>1.7462514664158602E-2</v>
      </c>
      <c r="Q39" s="1">
        <f t="shared" si="5"/>
        <v>2.0670109655838487E-2</v>
      </c>
      <c r="R39" s="1">
        <v>-0.06</v>
      </c>
      <c r="S39" s="1">
        <f t="shared" si="6"/>
        <v>0.87096358995608059</v>
      </c>
      <c r="T39" s="1" t="e">
        <f t="shared" si="7"/>
        <v>#NUM!</v>
      </c>
      <c r="U39" s="1" t="e">
        <f t="shared" si="8"/>
        <v>#NUM!</v>
      </c>
      <c r="V39" s="2">
        <f t="shared" si="9"/>
        <v>7.7462514664158599E-2</v>
      </c>
      <c r="W39" s="2">
        <f t="shared" si="10"/>
        <v>8.0670109655838484E-2</v>
      </c>
      <c r="X39" s="1">
        <f t="shared" si="11"/>
        <v>-3.2075949916798852E-3</v>
      </c>
      <c r="Y39" s="7">
        <f t="shared" si="22"/>
        <v>1</v>
      </c>
      <c r="Z39" s="7">
        <f t="shared" si="12"/>
        <v>1</v>
      </c>
      <c r="AA39" s="7">
        <f t="shared" si="13"/>
        <v>1</v>
      </c>
      <c r="AB39" s="1" t="str">
        <f t="shared" ref="AB39:AC39" si="58">IF(V39&gt;1.5,"YES","NO")</f>
        <v>NO</v>
      </c>
      <c r="AC39" s="1" t="str">
        <f t="shared" si="58"/>
        <v>NO</v>
      </c>
      <c r="AD39" s="1" t="str">
        <f t="shared" si="19"/>
        <v xml:space="preserve"> </v>
      </c>
      <c r="AE39" s="1" t="str">
        <f t="shared" si="20"/>
        <v xml:space="preserve"> </v>
      </c>
      <c r="AF39" s="7">
        <f t="shared" si="15"/>
        <v>1.7462514664158602E-2</v>
      </c>
      <c r="AG39" s="7">
        <f t="shared" si="16"/>
        <v>7.7462514664158599E-2</v>
      </c>
      <c r="AH39" s="4" t="str">
        <f t="shared" si="21"/>
        <v>NO</v>
      </c>
      <c r="AI39" s="7" t="str">
        <f t="shared" si="17"/>
        <v xml:space="preserve"> </v>
      </c>
      <c r="AJ39">
        <v>6.8108000000000004</v>
      </c>
      <c r="AK39">
        <v>1.994</v>
      </c>
      <c r="AL39">
        <v>3.3315000000000001</v>
      </c>
      <c r="AM39">
        <v>-2.32741395793499</v>
      </c>
      <c r="AN39">
        <v>-17.083795411089799</v>
      </c>
      <c r="AO39">
        <v>-19.4112093690248</v>
      </c>
    </row>
    <row r="40" spans="1:41" ht="18" customHeight="1" x14ac:dyDescent="0.3">
      <c r="A40" s="1" t="s">
        <v>117</v>
      </c>
      <c r="B40" s="1">
        <v>39</v>
      </c>
      <c r="C40" s="1" t="s">
        <v>118</v>
      </c>
      <c r="D40" s="1" t="s">
        <v>37</v>
      </c>
      <c r="F40" s="1">
        <v>3.24</v>
      </c>
      <c r="G40" s="1">
        <f t="shared" si="0"/>
        <v>1737.8008287493772</v>
      </c>
      <c r="H40" s="5">
        <v>7.4</v>
      </c>
      <c r="I40" s="1">
        <v>4.1500000000000004</v>
      </c>
      <c r="J40" s="1" t="s">
        <v>38</v>
      </c>
      <c r="K40" s="1" t="s">
        <v>39</v>
      </c>
      <c r="L40" s="1">
        <v>0.2</v>
      </c>
      <c r="M40" s="1">
        <f t="shared" si="1"/>
        <v>1.5848931924611136</v>
      </c>
      <c r="N40" s="5">
        <f t="shared" si="2"/>
        <v>3.25</v>
      </c>
      <c r="O40" s="1">
        <f t="shared" si="3"/>
        <v>5.6202527515232894E-4</v>
      </c>
      <c r="P40" s="1">
        <f t="shared" si="4"/>
        <v>-1.0244153092222152E-2</v>
      </c>
      <c r="Q40" s="1">
        <f t="shared" si="5"/>
        <v>0.40835707863411486</v>
      </c>
      <c r="R40" s="1">
        <v>0.09</v>
      </c>
      <c r="S40" s="1">
        <f t="shared" si="6"/>
        <v>1.2302687708123816</v>
      </c>
      <c r="T40" s="1">
        <f t="shared" si="7"/>
        <v>-0.59563951032462603</v>
      </c>
      <c r="U40" s="1">
        <f t="shared" si="8"/>
        <v>-0.7956395103246261</v>
      </c>
      <c r="V40" s="2">
        <f t="shared" si="9"/>
        <v>0.10024415309222215</v>
      </c>
      <c r="W40" s="2">
        <f t="shared" si="10"/>
        <v>0.31835707863411489</v>
      </c>
      <c r="X40" s="1">
        <f t="shared" si="11"/>
        <v>-0.21811292554189274</v>
      </c>
      <c r="Y40" s="7">
        <f t="shared" si="22"/>
        <v>1</v>
      </c>
      <c r="Z40" s="7">
        <f t="shared" si="12"/>
        <v>2</v>
      </c>
      <c r="AA40" s="7">
        <f t="shared" si="13"/>
        <v>1</v>
      </c>
      <c r="AB40" s="1" t="str">
        <f t="shared" ref="AB40:AC40" si="59">IF(V40&gt;1.5,"YES","NO")</f>
        <v>NO</v>
      </c>
      <c r="AC40" s="1" t="str">
        <f t="shared" si="59"/>
        <v>NO</v>
      </c>
      <c r="AD40" s="1" t="str">
        <f t="shared" si="19"/>
        <v xml:space="preserve"> </v>
      </c>
      <c r="AE40" s="1" t="str">
        <f t="shared" si="20"/>
        <v xml:space="preserve"> </v>
      </c>
      <c r="AF40" s="7">
        <f t="shared" si="15"/>
        <v>-1.0244153092222152E-2</v>
      </c>
      <c r="AG40" s="7">
        <f t="shared" si="16"/>
        <v>0.10024415309222215</v>
      </c>
      <c r="AH40" s="4" t="str">
        <f t="shared" si="21"/>
        <v>NO</v>
      </c>
      <c r="AI40" s="7" t="str">
        <f t="shared" si="17"/>
        <v xml:space="preserve"> </v>
      </c>
      <c r="AJ40">
        <v>6.7294</v>
      </c>
      <c r="AK40">
        <v>1.03</v>
      </c>
      <c r="AL40">
        <v>2.4197000000000002</v>
      </c>
      <c r="AM40">
        <v>-1.50057361376673</v>
      </c>
      <c r="AN40">
        <v>-13.229588910133799</v>
      </c>
      <c r="AO40">
        <v>-14.7301625239005</v>
      </c>
    </row>
    <row r="41" spans="1:41" ht="18" customHeight="1" x14ac:dyDescent="0.3">
      <c r="A41" s="1" t="s">
        <v>119</v>
      </c>
      <c r="B41" s="1">
        <v>40</v>
      </c>
      <c r="C41" s="1" t="s">
        <v>120</v>
      </c>
      <c r="D41" s="1" t="s">
        <v>42</v>
      </c>
      <c r="F41" s="1">
        <v>4.3899999999999997</v>
      </c>
      <c r="G41" s="1">
        <f t="shared" si="0"/>
        <v>24547.089156850321</v>
      </c>
      <c r="H41" s="5">
        <v>7.4</v>
      </c>
      <c r="I41" s="1">
        <v>9.6999999999999993</v>
      </c>
      <c r="J41" s="1" t="s">
        <v>38</v>
      </c>
      <c r="K41" s="1" t="s">
        <v>43</v>
      </c>
      <c r="L41" s="1">
        <v>1.17</v>
      </c>
      <c r="M41" s="1">
        <f t="shared" si="1"/>
        <v>14.791083881682074</v>
      </c>
      <c r="N41" s="5">
        <f t="shared" si="2"/>
        <v>2.2999999999999989</v>
      </c>
      <c r="O41" s="1">
        <f t="shared" si="3"/>
        <v>4.9868787366879773E-3</v>
      </c>
      <c r="P41" s="1">
        <f t="shared" si="4"/>
        <v>2.0878288078358551</v>
      </c>
      <c r="Q41" s="1">
        <f t="shared" si="5"/>
        <v>2.1371346280110792</v>
      </c>
      <c r="R41" s="1">
        <v>1.79</v>
      </c>
      <c r="S41" s="1">
        <f t="shared" si="6"/>
        <v>61.659500186148257</v>
      </c>
      <c r="T41" s="1" t="e">
        <f t="shared" si="7"/>
        <v>#NUM!</v>
      </c>
      <c r="U41" s="1" t="e">
        <f t="shared" si="8"/>
        <v>#NUM!</v>
      </c>
      <c r="V41" s="2">
        <f t="shared" si="9"/>
        <v>0.29782880783585508</v>
      </c>
      <c r="W41" s="2">
        <f t="shared" si="10"/>
        <v>0.34713462801107919</v>
      </c>
      <c r="X41" s="1">
        <f t="shared" si="11"/>
        <v>-4.9305820175224113E-2</v>
      </c>
      <c r="Y41" s="7">
        <f t="shared" si="22"/>
        <v>1</v>
      </c>
      <c r="Z41" s="7">
        <f t="shared" si="12"/>
        <v>1</v>
      </c>
      <c r="AA41" s="7">
        <f t="shared" si="13"/>
        <v>1</v>
      </c>
      <c r="AB41" s="1" t="str">
        <f t="shared" ref="AB41:AC41" si="60">IF(V41&gt;1.5,"YES","NO")</f>
        <v>NO</v>
      </c>
      <c r="AC41" s="1" t="str">
        <f t="shared" si="60"/>
        <v>NO</v>
      </c>
      <c r="AD41" s="1" t="str">
        <f t="shared" si="19"/>
        <v xml:space="preserve"> </v>
      </c>
      <c r="AE41" s="1" t="str">
        <f t="shared" si="20"/>
        <v xml:space="preserve"> </v>
      </c>
      <c r="AF41" s="7">
        <f t="shared" si="15"/>
        <v>2.0878288078358551</v>
      </c>
      <c r="AG41" s="7">
        <f t="shared" si="16"/>
        <v>0.29782880783585508</v>
      </c>
      <c r="AH41" s="4" t="str">
        <f t="shared" si="21"/>
        <v>NO</v>
      </c>
      <c r="AI41" s="7" t="str">
        <f t="shared" si="17"/>
        <v xml:space="preserve"> </v>
      </c>
      <c r="AJ41">
        <v>6.5236000000000001</v>
      </c>
      <c r="AK41">
        <v>0.46879999999999999</v>
      </c>
      <c r="AL41">
        <v>1.0581</v>
      </c>
      <c r="AM41">
        <v>-1.7094168260038201</v>
      </c>
      <c r="AN41">
        <v>-5.3782265774378502</v>
      </c>
      <c r="AO41">
        <v>-7.08764340344168</v>
      </c>
    </row>
    <row r="42" spans="1:41" ht="18" customHeight="1" x14ac:dyDescent="0.3">
      <c r="A42" s="1" t="s">
        <v>121</v>
      </c>
      <c r="B42" s="1">
        <v>41</v>
      </c>
      <c r="C42" s="1" t="s">
        <v>122</v>
      </c>
      <c r="D42" s="8" t="s">
        <v>37</v>
      </c>
      <c r="E42" s="1" t="s">
        <v>70</v>
      </c>
      <c r="F42" s="1">
        <v>-0.39</v>
      </c>
      <c r="G42" s="1">
        <f t="shared" si="0"/>
        <v>0.40738027780411268</v>
      </c>
      <c r="H42" s="5">
        <v>7.4</v>
      </c>
      <c r="I42" s="1">
        <v>6.05</v>
      </c>
      <c r="J42" s="1">
        <v>8.11</v>
      </c>
      <c r="K42" s="1" t="s">
        <v>39</v>
      </c>
      <c r="L42" s="1">
        <v>-2.1</v>
      </c>
      <c r="M42" s="1">
        <f t="shared" si="1"/>
        <v>7.9432823472428121E-3</v>
      </c>
      <c r="N42" s="5">
        <f t="shared" si="2"/>
        <v>1.3500000000000005</v>
      </c>
      <c r="O42" s="1">
        <f t="shared" si="3"/>
        <v>4.2758411146536009E-2</v>
      </c>
      <c r="P42" s="1">
        <f t="shared" si="4"/>
        <v>-1.7589784410477352</v>
      </c>
      <c r="Q42" s="1">
        <f t="shared" si="5"/>
        <v>-1.6016680242132253</v>
      </c>
      <c r="R42" s="1">
        <v>-0.34</v>
      </c>
      <c r="S42" s="1">
        <f t="shared" si="6"/>
        <v>0.45708818961487502</v>
      </c>
      <c r="T42" s="1">
        <f t="shared" si="7"/>
        <v>-0.33789546023717409</v>
      </c>
      <c r="U42" s="1">
        <f t="shared" si="8"/>
        <v>1.7621045397628259</v>
      </c>
      <c r="V42" s="2">
        <f t="shared" si="9"/>
        <v>1.4189784410477351</v>
      </c>
      <c r="W42" s="2">
        <f t="shared" si="10"/>
        <v>1.2616680242132252</v>
      </c>
      <c r="X42" s="1">
        <f t="shared" si="11"/>
        <v>0.15731041683450986</v>
      </c>
      <c r="Y42" s="7">
        <f t="shared" si="22"/>
        <v>1</v>
      </c>
      <c r="Z42" s="7">
        <f t="shared" si="12"/>
        <v>1</v>
      </c>
      <c r="AA42" s="7">
        <f t="shared" si="13"/>
        <v>0</v>
      </c>
      <c r="AB42" s="1" t="str">
        <f t="shared" ref="AB42:AC42" si="61">IF(V42&gt;1.5,"YES","NO")</f>
        <v>NO</v>
      </c>
      <c r="AC42" s="1" t="str">
        <f t="shared" si="61"/>
        <v>NO</v>
      </c>
      <c r="AD42" s="1" t="str">
        <f t="shared" si="19"/>
        <v xml:space="preserve"> </v>
      </c>
      <c r="AE42" s="1" t="str">
        <f t="shared" si="20"/>
        <v xml:space="preserve"> </v>
      </c>
      <c r="AF42" s="7">
        <f t="shared" si="15"/>
        <v>-1.6016680242132253</v>
      </c>
      <c r="AG42" s="7">
        <f t="shared" si="16"/>
        <v>1.2616680242132252</v>
      </c>
      <c r="AH42" s="4" t="str">
        <f t="shared" si="21"/>
        <v>NO</v>
      </c>
      <c r="AI42" s="7" t="str">
        <f t="shared" si="17"/>
        <v xml:space="preserve"> </v>
      </c>
      <c r="AJ42">
        <v>9.7188999999999997</v>
      </c>
      <c r="AK42">
        <v>1.1496</v>
      </c>
      <c r="AL42">
        <v>5.4505999999999997</v>
      </c>
      <c r="AM42">
        <v>-2.0735659655831702</v>
      </c>
      <c r="AN42">
        <v>-26.6907265774378</v>
      </c>
      <c r="AO42">
        <v>-26.118785850860402</v>
      </c>
    </row>
    <row r="43" spans="1:41" ht="18" customHeight="1" x14ac:dyDescent="0.3">
      <c r="A43" s="1" t="s">
        <v>123</v>
      </c>
      <c r="B43" s="1">
        <v>42</v>
      </c>
      <c r="C43" s="1" t="s">
        <v>124</v>
      </c>
      <c r="D43" s="1" t="s">
        <v>42</v>
      </c>
      <c r="F43" s="1">
        <v>2.2999999999999998</v>
      </c>
      <c r="G43" s="1">
        <f t="shared" si="0"/>
        <v>199.52623149688802</v>
      </c>
      <c r="H43" s="5">
        <v>7.4</v>
      </c>
      <c r="I43" s="1">
        <v>9.58</v>
      </c>
      <c r="J43" s="1" t="s">
        <v>38</v>
      </c>
      <c r="K43" s="1" t="s">
        <v>43</v>
      </c>
      <c r="L43" s="1">
        <v>-1.82</v>
      </c>
      <c r="M43" s="1">
        <f t="shared" si="1"/>
        <v>1.5135612484362076E-2</v>
      </c>
      <c r="N43" s="5">
        <f t="shared" si="2"/>
        <v>2.1799999999999997</v>
      </c>
      <c r="O43" s="1">
        <f t="shared" si="3"/>
        <v>6.5635694070481643E-3</v>
      </c>
      <c r="P43" s="1">
        <f t="shared" si="4"/>
        <v>0.11714008208902982</v>
      </c>
      <c r="Q43" s="1">
        <f t="shared" si="5"/>
        <v>0.12209804157040516</v>
      </c>
      <c r="R43" s="1">
        <v>0.18</v>
      </c>
      <c r="S43" s="1">
        <f t="shared" si="6"/>
        <v>1.5135612484362082</v>
      </c>
      <c r="T43" s="1">
        <f t="shared" si="7"/>
        <v>-0.68760151047159579</v>
      </c>
      <c r="U43" s="1">
        <f t="shared" si="8"/>
        <v>1.1323984895284043</v>
      </c>
      <c r="V43" s="2">
        <f t="shared" si="9"/>
        <v>6.2859917910970176E-2</v>
      </c>
      <c r="W43" s="2">
        <f t="shared" si="10"/>
        <v>5.7901958429594835E-2</v>
      </c>
      <c r="X43" s="1">
        <f t="shared" si="11"/>
        <v>4.9579594813753403E-3</v>
      </c>
      <c r="Y43" s="7">
        <f t="shared" si="22"/>
        <v>1</v>
      </c>
      <c r="Z43" s="7">
        <f t="shared" si="12"/>
        <v>1</v>
      </c>
      <c r="AA43" s="7">
        <f t="shared" si="13"/>
        <v>0</v>
      </c>
      <c r="AB43" s="1" t="str">
        <f t="shared" ref="AB43:AC43" si="62">IF(V43&gt;1.5,"YES","NO")</f>
        <v>NO</v>
      </c>
      <c r="AC43" s="1" t="str">
        <f t="shared" si="62"/>
        <v>NO</v>
      </c>
      <c r="AD43" s="1" t="str">
        <f t="shared" si="19"/>
        <v xml:space="preserve"> </v>
      </c>
      <c r="AE43" s="1" t="str">
        <f t="shared" si="20"/>
        <v xml:space="preserve"> </v>
      </c>
      <c r="AF43" s="7">
        <f t="shared" si="15"/>
        <v>0.12209804157040516</v>
      </c>
      <c r="AG43" s="7">
        <f t="shared" si="16"/>
        <v>5.7901958429594835E-2</v>
      </c>
      <c r="AH43" s="4" t="str">
        <f t="shared" si="21"/>
        <v>NO</v>
      </c>
      <c r="AI43" s="7" t="str">
        <f t="shared" si="17"/>
        <v xml:space="preserve"> </v>
      </c>
      <c r="AJ43">
        <v>7.9721000000000002</v>
      </c>
      <c r="AK43">
        <v>1.3622000000000001</v>
      </c>
      <c r="AL43">
        <v>3.4350000000000001</v>
      </c>
      <c r="AM43">
        <v>1.42191682600382</v>
      </c>
      <c r="AN43">
        <v>-17.372562141491301</v>
      </c>
      <c r="AO43">
        <v>-14.907194072657701</v>
      </c>
    </row>
    <row r="44" spans="1:41" ht="18" customHeight="1" x14ac:dyDescent="0.3">
      <c r="A44" s="1" t="s">
        <v>125</v>
      </c>
      <c r="B44" s="1">
        <v>43</v>
      </c>
      <c r="C44" s="1" t="s">
        <v>126</v>
      </c>
      <c r="D44" s="1" t="s">
        <v>42</v>
      </c>
      <c r="F44" s="1">
        <v>2.95</v>
      </c>
      <c r="G44" s="1">
        <f t="shared" si="0"/>
        <v>891.25093813374656</v>
      </c>
      <c r="H44" s="5">
        <v>7.4</v>
      </c>
      <c r="I44" s="1">
        <v>8.07</v>
      </c>
      <c r="J44" s="1" t="s">
        <v>38</v>
      </c>
      <c r="K44" s="1" t="s">
        <v>43</v>
      </c>
      <c r="L44" s="1">
        <v>-0.22</v>
      </c>
      <c r="M44" s="1">
        <f t="shared" si="1"/>
        <v>0.60255958607435778</v>
      </c>
      <c r="N44" s="5">
        <f t="shared" si="2"/>
        <v>0.66999999999999993</v>
      </c>
      <c r="O44" s="1">
        <f t="shared" si="3"/>
        <v>0.17613847149442763</v>
      </c>
      <c r="P44" s="1">
        <f t="shared" si="4"/>
        <v>2.1958542232754166</v>
      </c>
      <c r="Q44" s="1">
        <f t="shared" si="5"/>
        <v>2.1972254161081004</v>
      </c>
      <c r="R44" s="1">
        <v>2.89</v>
      </c>
      <c r="S44" s="1">
        <f t="shared" si="6"/>
        <v>776.24711662869231</v>
      </c>
      <c r="T44" s="1">
        <f t="shared" si="7"/>
        <v>2.8760212868624926</v>
      </c>
      <c r="U44" s="1">
        <f t="shared" si="8"/>
        <v>3.0960212868624928</v>
      </c>
      <c r="V44" s="2">
        <f t="shared" si="9"/>
        <v>0.69414577672458355</v>
      </c>
      <c r="W44" s="2">
        <f t="shared" si="10"/>
        <v>0.69277458389189972</v>
      </c>
      <c r="X44" s="1">
        <f t="shared" si="11"/>
        <v>1.3711928326838319E-3</v>
      </c>
      <c r="Y44" s="7">
        <f t="shared" si="22"/>
        <v>1</v>
      </c>
      <c r="Z44" s="7">
        <f t="shared" si="12"/>
        <v>1</v>
      </c>
      <c r="AA44" s="7">
        <f t="shared" si="13"/>
        <v>0</v>
      </c>
      <c r="AB44" s="1" t="str">
        <f t="shared" ref="AB44:AC44" si="63">IF(V44&gt;1.5,"YES","NO")</f>
        <v>NO</v>
      </c>
      <c r="AC44" s="1" t="str">
        <f t="shared" si="63"/>
        <v>NO</v>
      </c>
      <c r="AD44" s="1" t="str">
        <f t="shared" si="19"/>
        <v xml:space="preserve"> </v>
      </c>
      <c r="AE44" s="1" t="str">
        <f t="shared" si="20"/>
        <v xml:space="preserve"> </v>
      </c>
      <c r="AF44" s="7">
        <f t="shared" si="15"/>
        <v>2.1972254161081004</v>
      </c>
      <c r="AG44" s="7">
        <f t="shared" si="16"/>
        <v>0.69277458389189972</v>
      </c>
      <c r="AH44" s="4" t="str">
        <f t="shared" si="21"/>
        <v>NO</v>
      </c>
      <c r="AI44" s="7" t="str">
        <f t="shared" si="17"/>
        <v xml:space="preserve"> </v>
      </c>
      <c r="AJ44">
        <v>10.092000000000001</v>
      </c>
      <c r="AK44">
        <v>0</v>
      </c>
      <c r="AL44">
        <v>3.4981</v>
      </c>
      <c r="AM44">
        <v>-2.4636233269598402</v>
      </c>
      <c r="AN44">
        <v>-17.843953154875699</v>
      </c>
      <c r="AO44">
        <v>-18.5485898661567</v>
      </c>
    </row>
    <row r="45" spans="1:41" ht="18" customHeight="1" x14ac:dyDescent="0.3">
      <c r="A45" s="1" t="s">
        <v>127</v>
      </c>
      <c r="B45" s="1">
        <v>44</v>
      </c>
      <c r="C45" s="1" t="s">
        <v>128</v>
      </c>
      <c r="D45" s="1" t="s">
        <v>42</v>
      </c>
      <c r="F45" s="1">
        <v>3.61</v>
      </c>
      <c r="G45" s="1">
        <f t="shared" si="0"/>
        <v>4073.8027780411317</v>
      </c>
      <c r="H45" s="5">
        <v>7.4</v>
      </c>
      <c r="I45" s="1">
        <v>9.3000000000000007</v>
      </c>
      <c r="J45" s="1" t="s">
        <v>38</v>
      </c>
      <c r="K45" s="1" t="s">
        <v>43</v>
      </c>
      <c r="L45" s="1">
        <v>-0.28999999999999998</v>
      </c>
      <c r="M45" s="1">
        <f t="shared" si="1"/>
        <v>0.51286138399136483</v>
      </c>
      <c r="N45" s="5">
        <f t="shared" si="2"/>
        <v>1.9000000000000004</v>
      </c>
      <c r="O45" s="1">
        <f t="shared" si="3"/>
        <v>1.2432735254442388E-2</v>
      </c>
      <c r="P45" s="1">
        <f t="shared" si="4"/>
        <v>1.7045666857799535</v>
      </c>
      <c r="Q45" s="1">
        <f t="shared" si="5"/>
        <v>1.7088880595625966</v>
      </c>
      <c r="R45" s="1">
        <v>2.06</v>
      </c>
      <c r="S45" s="1">
        <f t="shared" si="6"/>
        <v>114.81536214968835</v>
      </c>
      <c r="T45" s="1">
        <f t="shared" si="7"/>
        <v>1.8127440391353893</v>
      </c>
      <c r="U45" s="1">
        <f t="shared" si="8"/>
        <v>2.1027440391353891</v>
      </c>
      <c r="V45" s="2">
        <f t="shared" si="9"/>
        <v>0.35543331422004654</v>
      </c>
      <c r="W45" s="2">
        <f t="shared" si="10"/>
        <v>0.35111194043740346</v>
      </c>
      <c r="X45" s="1">
        <f t="shared" si="11"/>
        <v>4.3213737826430787E-3</v>
      </c>
      <c r="Y45" s="7">
        <f t="shared" si="22"/>
        <v>1</v>
      </c>
      <c r="Z45" s="7">
        <f t="shared" si="12"/>
        <v>1</v>
      </c>
      <c r="AA45" s="7">
        <f t="shared" si="13"/>
        <v>0</v>
      </c>
      <c r="AB45" s="1" t="str">
        <f t="shared" ref="AB45:AC45" si="64">IF(V45&gt;1.5,"YES","NO")</f>
        <v>NO</v>
      </c>
      <c r="AC45" s="1" t="str">
        <f t="shared" si="64"/>
        <v>NO</v>
      </c>
      <c r="AD45" s="1" t="str">
        <f t="shared" si="19"/>
        <v xml:space="preserve"> </v>
      </c>
      <c r="AE45" s="1" t="str">
        <f t="shared" si="20"/>
        <v xml:space="preserve"> </v>
      </c>
      <c r="AF45" s="7">
        <f t="shared" si="15"/>
        <v>1.7088880595625966</v>
      </c>
      <c r="AG45" s="7">
        <f t="shared" si="16"/>
        <v>0.35111194043740346</v>
      </c>
      <c r="AH45" s="4" t="str">
        <f t="shared" si="21"/>
        <v>NO</v>
      </c>
      <c r="AI45" s="7" t="str">
        <f t="shared" si="17"/>
        <v xml:space="preserve"> </v>
      </c>
      <c r="AJ45">
        <v>7.2751000000000001</v>
      </c>
      <c r="AK45">
        <v>1.5005999999999999</v>
      </c>
      <c r="AL45">
        <v>2.8121999999999998</v>
      </c>
      <c r="AM45">
        <v>1.8330305927342201</v>
      </c>
      <c r="AN45">
        <v>-14.246821223709301</v>
      </c>
      <c r="AO45">
        <v>-12.4137906309751</v>
      </c>
    </row>
    <row r="46" spans="1:41" ht="18" customHeight="1" x14ac:dyDescent="0.3">
      <c r="A46" s="1" t="s">
        <v>129</v>
      </c>
      <c r="B46" s="1">
        <v>45</v>
      </c>
      <c r="C46" s="1" t="s">
        <v>130</v>
      </c>
      <c r="D46" s="1" t="s">
        <v>42</v>
      </c>
      <c r="F46" s="1">
        <v>3.06</v>
      </c>
      <c r="G46" s="1">
        <f t="shared" si="0"/>
        <v>1148.1536214968839</v>
      </c>
      <c r="H46" s="5">
        <v>7.4</v>
      </c>
      <c r="I46" s="1">
        <v>7.42</v>
      </c>
      <c r="J46" s="1" t="s">
        <v>38</v>
      </c>
      <c r="K46" s="1" t="s">
        <v>43</v>
      </c>
      <c r="L46" s="1">
        <v>-0.57999999999999996</v>
      </c>
      <c r="M46" s="1">
        <f t="shared" si="1"/>
        <v>0.2630267991895382</v>
      </c>
      <c r="N46" s="5">
        <f t="shared" si="2"/>
        <v>1.9999999999999574E-2</v>
      </c>
      <c r="O46" s="1">
        <f t="shared" si="3"/>
        <v>0.48848910878220847</v>
      </c>
      <c r="P46" s="1">
        <f t="shared" si="4"/>
        <v>2.7488548852533241</v>
      </c>
      <c r="Q46" s="1">
        <f t="shared" si="5"/>
        <v>2.7489590527497767</v>
      </c>
      <c r="R46" s="1">
        <v>2.7</v>
      </c>
      <c r="S46" s="1">
        <f t="shared" si="6"/>
        <v>501.18723362727269</v>
      </c>
      <c r="T46" s="1" t="e">
        <f t="shared" si="7"/>
        <v>#NUM!</v>
      </c>
      <c r="U46" s="1" t="e">
        <f t="shared" si="8"/>
        <v>#NUM!</v>
      </c>
      <c r="V46" s="2">
        <f t="shared" si="9"/>
        <v>4.8854885253323932E-2</v>
      </c>
      <c r="W46" s="2">
        <f t="shared" si="10"/>
        <v>4.8959052749776522E-2</v>
      </c>
      <c r="X46" s="1">
        <f t="shared" si="11"/>
        <v>-1.041674964525896E-4</v>
      </c>
      <c r="Y46" s="7">
        <f t="shared" si="22"/>
        <v>1</v>
      </c>
      <c r="Z46" s="7">
        <f t="shared" si="12"/>
        <v>1</v>
      </c>
      <c r="AA46" s="7">
        <f t="shared" si="13"/>
        <v>1</v>
      </c>
      <c r="AB46" s="1" t="str">
        <f t="shared" ref="AB46:AC46" si="65">IF(V46&gt;1.5,"YES","NO")</f>
        <v>NO</v>
      </c>
      <c r="AC46" s="1" t="str">
        <f t="shared" si="65"/>
        <v>NO</v>
      </c>
      <c r="AD46" s="1" t="str">
        <f t="shared" si="19"/>
        <v xml:space="preserve"> </v>
      </c>
      <c r="AE46" s="1" t="str">
        <f t="shared" si="20"/>
        <v xml:space="preserve"> </v>
      </c>
      <c r="AF46" s="7">
        <f t="shared" si="15"/>
        <v>2.7488548852533241</v>
      </c>
      <c r="AG46" s="7">
        <f t="shared" si="16"/>
        <v>4.8854885253323932E-2</v>
      </c>
      <c r="AH46" s="4" t="str">
        <f t="shared" si="21"/>
        <v>NO</v>
      </c>
      <c r="AI46" s="7" t="str">
        <f t="shared" si="17"/>
        <v xml:space="preserve"> </v>
      </c>
      <c r="AJ46">
        <v>6.1891999999999996</v>
      </c>
      <c r="AK46">
        <v>0</v>
      </c>
      <c r="AL46">
        <v>1.4389000000000001</v>
      </c>
      <c r="AM46">
        <v>-0.10339388145315399</v>
      </c>
      <c r="AN46">
        <v>-7.7002629063097503</v>
      </c>
      <c r="AO46">
        <v>-7.8036567877629004</v>
      </c>
    </row>
    <row r="47" spans="1:41" ht="18" customHeight="1" x14ac:dyDescent="0.3">
      <c r="A47" s="1" t="s">
        <v>131</v>
      </c>
      <c r="B47" s="1">
        <v>46</v>
      </c>
      <c r="C47" s="1" t="s">
        <v>132</v>
      </c>
      <c r="D47" s="1" t="s">
        <v>42</v>
      </c>
      <c r="F47" s="1">
        <v>3.31</v>
      </c>
      <c r="G47" s="1">
        <f t="shared" si="0"/>
        <v>2041.7379446695318</v>
      </c>
      <c r="H47" s="5">
        <v>7.4</v>
      </c>
      <c r="I47" s="1">
        <v>5.05</v>
      </c>
      <c r="K47" s="1" t="s">
        <v>43</v>
      </c>
      <c r="L47" s="1">
        <v>1.41</v>
      </c>
      <c r="M47" s="1">
        <f t="shared" si="1"/>
        <v>25.703957827688647</v>
      </c>
      <c r="N47" s="5">
        <f t="shared" si="2"/>
        <v>-2.3500000000000005</v>
      </c>
      <c r="O47" s="1">
        <f t="shared" si="3"/>
        <v>0.99555302797288303</v>
      </c>
      <c r="P47" s="1">
        <f t="shared" si="4"/>
        <v>3.3080643976056789</v>
      </c>
      <c r="Q47" s="1">
        <f t="shared" si="5"/>
        <v>3.3080888190924731</v>
      </c>
      <c r="R47" s="1">
        <v>3.31</v>
      </c>
      <c r="S47" s="1">
        <f t="shared" si="6"/>
        <v>2041.7379446695318</v>
      </c>
      <c r="T47" s="1">
        <f t="shared" si="7"/>
        <v>3.3100000000000125</v>
      </c>
      <c r="U47" s="1">
        <f t="shared" si="8"/>
        <v>1.9000000000000126</v>
      </c>
      <c r="V47" s="2">
        <f t="shared" si="9"/>
        <v>1.935602394321112E-3</v>
      </c>
      <c r="W47" s="2">
        <f t="shared" si="10"/>
        <v>1.9111809075269548E-3</v>
      </c>
      <c r="X47" s="1">
        <f t="shared" si="11"/>
        <v>2.4421486794157232E-5</v>
      </c>
      <c r="Y47" s="7">
        <f t="shared" si="22"/>
        <v>1</v>
      </c>
      <c r="Z47" s="7">
        <f t="shared" si="12"/>
        <v>1</v>
      </c>
      <c r="AA47" s="7">
        <f t="shared" si="13"/>
        <v>0</v>
      </c>
      <c r="AB47" s="1" t="str">
        <f t="shared" ref="AB47:AC47" si="66">IF(V47&gt;1.5,"YES","NO")</f>
        <v>NO</v>
      </c>
      <c r="AC47" s="1" t="str">
        <f t="shared" si="66"/>
        <v>NO</v>
      </c>
      <c r="AD47" s="1" t="str">
        <f t="shared" si="19"/>
        <v xml:space="preserve"> </v>
      </c>
      <c r="AE47" s="1" t="str">
        <f t="shared" si="20"/>
        <v xml:space="preserve"> </v>
      </c>
      <c r="AF47" s="7">
        <f t="shared" si="15"/>
        <v>3.3080888190924731</v>
      </c>
      <c r="AG47" s="7">
        <f t="shared" si="16"/>
        <v>1.9111809075269548E-3</v>
      </c>
      <c r="AH47" s="4" t="str">
        <f t="shared" si="21"/>
        <v>NO</v>
      </c>
      <c r="AI47" s="7" t="str">
        <f t="shared" si="17"/>
        <v xml:space="preserve"> </v>
      </c>
      <c r="AJ47">
        <v>4.1657000000000002</v>
      </c>
      <c r="AK47">
        <v>3.2441</v>
      </c>
      <c r="AL47">
        <v>3.7696999999999998</v>
      </c>
      <c r="AM47">
        <v>-2.2946223709368998</v>
      </c>
      <c r="AN47">
        <v>-15.935564053537201</v>
      </c>
      <c r="AO47">
        <v>-16.779302103250402</v>
      </c>
    </row>
    <row r="48" spans="1:41" ht="18" customHeight="1" x14ac:dyDescent="0.3">
      <c r="A48" s="1" t="s">
        <v>133</v>
      </c>
      <c r="B48" s="1">
        <v>47</v>
      </c>
      <c r="C48" s="1" t="s">
        <v>134</v>
      </c>
      <c r="D48" s="1" t="s">
        <v>42</v>
      </c>
      <c r="F48" s="1">
        <v>1.89</v>
      </c>
      <c r="G48" s="1">
        <f t="shared" si="0"/>
        <v>77.624711662869217</v>
      </c>
      <c r="H48" s="5">
        <v>7.4</v>
      </c>
      <c r="I48" s="1">
        <v>9.25</v>
      </c>
      <c r="J48" s="1" t="s">
        <v>38</v>
      </c>
      <c r="K48" s="1" t="s">
        <v>43</v>
      </c>
      <c r="L48" s="1">
        <v>-2</v>
      </c>
      <c r="M48" s="1">
        <f t="shared" si="1"/>
        <v>0.01</v>
      </c>
      <c r="N48" s="5">
        <f t="shared" si="2"/>
        <v>1.8499999999999996</v>
      </c>
      <c r="O48" s="1">
        <f t="shared" si="3"/>
        <v>1.3928628341453557E-2</v>
      </c>
      <c r="P48" s="1">
        <f t="shared" si="4"/>
        <v>3.3908350230958062E-2</v>
      </c>
      <c r="Q48" s="1">
        <f t="shared" si="5"/>
        <v>3.7851210529483703E-2</v>
      </c>
      <c r="R48" s="1">
        <v>-0.36</v>
      </c>
      <c r="S48" s="1">
        <f t="shared" si="6"/>
        <v>0.43651583224016594</v>
      </c>
      <c r="T48" s="1" t="e">
        <f t="shared" si="7"/>
        <v>#NUM!</v>
      </c>
      <c r="U48" s="1" t="e">
        <f t="shared" si="8"/>
        <v>#NUM!</v>
      </c>
      <c r="V48" s="2">
        <f t="shared" si="9"/>
        <v>0.39390835023095805</v>
      </c>
      <c r="W48" s="2">
        <f t="shared" si="10"/>
        <v>0.39785121052948369</v>
      </c>
      <c r="X48" s="1">
        <f t="shared" si="11"/>
        <v>-3.9428602985256411E-3</v>
      </c>
      <c r="Y48" s="7">
        <f t="shared" si="22"/>
        <v>1</v>
      </c>
      <c r="Z48" s="7">
        <f t="shared" si="12"/>
        <v>1</v>
      </c>
      <c r="AA48" s="7">
        <f t="shared" si="13"/>
        <v>1</v>
      </c>
      <c r="AB48" s="1" t="str">
        <f t="shared" ref="AB48:AC48" si="67">IF(V48&gt;1.5,"YES","NO")</f>
        <v>NO</v>
      </c>
      <c r="AC48" s="1" t="str">
        <f t="shared" si="67"/>
        <v>NO</v>
      </c>
      <c r="AD48" s="1" t="str">
        <f t="shared" si="19"/>
        <v xml:space="preserve"> </v>
      </c>
      <c r="AE48" s="1" t="str">
        <f t="shared" si="20"/>
        <v xml:space="preserve"> </v>
      </c>
      <c r="AF48" s="7">
        <f t="shared" si="15"/>
        <v>3.3908350230958062E-2</v>
      </c>
      <c r="AG48" s="7">
        <f t="shared" si="16"/>
        <v>0.39390835023095805</v>
      </c>
      <c r="AH48" s="4" t="str">
        <f t="shared" si="21"/>
        <v>NO</v>
      </c>
      <c r="AI48" s="7" t="str">
        <f t="shared" si="17"/>
        <v xml:space="preserve"> </v>
      </c>
      <c r="AJ48">
        <v>6.1737000000000002</v>
      </c>
      <c r="AK48">
        <v>2.0828000000000002</v>
      </c>
      <c r="AL48">
        <v>3.5407999999999999</v>
      </c>
      <c r="AM48">
        <v>6.4603250478011395E-2</v>
      </c>
      <c r="AN48">
        <v>-16.923733269598401</v>
      </c>
      <c r="AO48">
        <v>-16.8591300191204</v>
      </c>
    </row>
    <row r="49" spans="1:41" ht="18" customHeight="1" x14ac:dyDescent="0.3">
      <c r="A49" s="1" t="s">
        <v>135</v>
      </c>
      <c r="B49" s="1">
        <v>48</v>
      </c>
      <c r="C49" s="1" t="s">
        <v>136</v>
      </c>
      <c r="D49" s="1" t="s">
        <v>42</v>
      </c>
      <c r="F49" s="1">
        <v>3</v>
      </c>
      <c r="G49" s="1">
        <f t="shared" si="0"/>
        <v>1000</v>
      </c>
      <c r="H49" s="5">
        <v>7.4</v>
      </c>
      <c r="I49" s="1">
        <v>10.029999999999999</v>
      </c>
      <c r="J49" s="1">
        <v>3.55</v>
      </c>
      <c r="K49" s="1" t="s">
        <v>43</v>
      </c>
      <c r="L49" s="1">
        <v>1.1399999999999999</v>
      </c>
      <c r="M49" s="1">
        <f t="shared" si="1"/>
        <v>13.803842646028851</v>
      </c>
      <c r="N49" s="5">
        <f t="shared" si="2"/>
        <v>2.629999999999999</v>
      </c>
      <c r="O49" s="1">
        <f t="shared" si="3"/>
        <v>2.3387462589479794E-3</v>
      </c>
      <c r="P49" s="1">
        <f t="shared" si="4"/>
        <v>0.36898310581237492</v>
      </c>
      <c r="Q49" s="1">
        <f t="shared" si="5"/>
        <v>1.2071037684729182</v>
      </c>
      <c r="R49" s="1">
        <v>1.17</v>
      </c>
      <c r="S49" s="1">
        <f t="shared" si="6"/>
        <v>14.791083881682074</v>
      </c>
      <c r="T49" s="1">
        <f t="shared" si="7"/>
        <v>1.0962677814713604</v>
      </c>
      <c r="U49" s="1">
        <f t="shared" si="8"/>
        <v>-4.373221852863951E-2</v>
      </c>
      <c r="V49" s="2">
        <f t="shared" si="9"/>
        <v>0.80101689418762501</v>
      </c>
      <c r="W49" s="2">
        <f t="shared" si="10"/>
        <v>3.7103768472918297E-2</v>
      </c>
      <c r="X49" s="1">
        <f t="shared" si="11"/>
        <v>0.76391312571470671</v>
      </c>
      <c r="Y49" s="7">
        <f t="shared" si="22"/>
        <v>0</v>
      </c>
      <c r="Z49" s="7">
        <f t="shared" si="12"/>
        <v>0</v>
      </c>
      <c r="AA49" s="7">
        <f t="shared" si="13"/>
        <v>0</v>
      </c>
      <c r="AB49" s="1" t="str">
        <f t="shared" ref="AB49:AC49" si="68">IF(V49&gt;1.5,"YES","NO")</f>
        <v>NO</v>
      </c>
      <c r="AC49" s="1" t="str">
        <f t="shared" si="68"/>
        <v>NO</v>
      </c>
      <c r="AD49" s="1" t="str">
        <f t="shared" si="19"/>
        <v xml:space="preserve"> </v>
      </c>
      <c r="AE49" s="1" t="str">
        <f t="shared" si="20"/>
        <v xml:space="preserve"> </v>
      </c>
      <c r="AF49" s="7">
        <f t="shared" si="15"/>
        <v>1.2071037684729182</v>
      </c>
      <c r="AG49" s="7">
        <f t="shared" si="16"/>
        <v>3.7103768472918297E-2</v>
      </c>
      <c r="AH49" s="4" t="str">
        <f t="shared" si="21"/>
        <v>NO</v>
      </c>
      <c r="AI49" s="7" t="str">
        <f t="shared" si="17"/>
        <v xml:space="preserve"> </v>
      </c>
      <c r="AJ49">
        <v>6.8071000000000002</v>
      </c>
      <c r="AK49">
        <v>1.7653000000000001</v>
      </c>
      <c r="AL49">
        <v>3.7284999999999999</v>
      </c>
      <c r="AM49">
        <v>-0.301481835564053</v>
      </c>
      <c r="AN49">
        <v>-16.6553298279158</v>
      </c>
      <c r="AO49">
        <v>-16.9568116634799</v>
      </c>
    </row>
    <row r="50" spans="1:41" ht="18" customHeight="1" x14ac:dyDescent="0.3">
      <c r="A50" s="1" t="s">
        <v>137</v>
      </c>
      <c r="B50" s="1">
        <v>49</v>
      </c>
      <c r="C50" s="1" t="s">
        <v>138</v>
      </c>
      <c r="D50" s="1" t="s">
        <v>37</v>
      </c>
      <c r="F50" s="1">
        <v>3.7</v>
      </c>
      <c r="G50" s="1">
        <f t="shared" si="0"/>
        <v>5011.8723362727324</v>
      </c>
      <c r="H50" s="5">
        <v>7.4</v>
      </c>
      <c r="I50" s="1">
        <v>3.4</v>
      </c>
      <c r="J50" s="1" t="s">
        <v>38</v>
      </c>
      <c r="K50" s="1" t="s">
        <v>39</v>
      </c>
      <c r="L50" s="1">
        <v>-0.52</v>
      </c>
      <c r="M50" s="1">
        <f t="shared" si="1"/>
        <v>0.30199517204020154</v>
      </c>
      <c r="N50" s="5">
        <f t="shared" si="2"/>
        <v>4</v>
      </c>
      <c r="O50" s="1">
        <f t="shared" si="3"/>
        <v>9.9990000999900015E-5</v>
      </c>
      <c r="P50" s="1">
        <f t="shared" si="4"/>
        <v>-0.3000434272768624</v>
      </c>
      <c r="Q50" s="1">
        <f t="shared" si="5"/>
        <v>-9.522924092863283E-2</v>
      </c>
      <c r="R50" s="1">
        <v>-0.23</v>
      </c>
      <c r="S50" s="1">
        <f t="shared" si="6"/>
        <v>0.58884365535558891</v>
      </c>
      <c r="T50" s="1">
        <f t="shared" si="7"/>
        <v>-1.0569246167583324</v>
      </c>
      <c r="U50" s="1">
        <f t="shared" si="8"/>
        <v>-0.53692461675833236</v>
      </c>
      <c r="V50" s="2">
        <f t="shared" si="9"/>
        <v>7.0043427276862386E-2</v>
      </c>
      <c r="W50" s="2">
        <f t="shared" si="10"/>
        <v>0.13477075907136718</v>
      </c>
      <c r="X50" s="1">
        <f t="shared" si="11"/>
        <v>-6.4727331794504794E-2</v>
      </c>
      <c r="Y50" s="7">
        <f t="shared" si="22"/>
        <v>1</v>
      </c>
      <c r="Z50" s="7">
        <f t="shared" si="12"/>
        <v>1</v>
      </c>
      <c r="AA50" s="7">
        <f t="shared" si="13"/>
        <v>1</v>
      </c>
      <c r="AB50" s="1" t="str">
        <f t="shared" ref="AB50:AC50" si="69">IF(V50&gt;1.5,"YES","NO")</f>
        <v>NO</v>
      </c>
      <c r="AC50" s="1" t="str">
        <f t="shared" si="69"/>
        <v>NO</v>
      </c>
      <c r="AD50" s="1" t="str">
        <f t="shared" si="19"/>
        <v xml:space="preserve"> </v>
      </c>
      <c r="AE50" s="1" t="str">
        <f t="shared" si="20"/>
        <v xml:space="preserve"> </v>
      </c>
      <c r="AF50" s="7">
        <f t="shared" si="15"/>
        <v>-0.3000434272768624</v>
      </c>
      <c r="AG50" s="7">
        <f t="shared" si="16"/>
        <v>7.0043427276862386E-2</v>
      </c>
      <c r="AH50" s="4" t="str">
        <f t="shared" si="21"/>
        <v>NO</v>
      </c>
      <c r="AI50" s="7" t="str">
        <f t="shared" si="17"/>
        <v xml:space="preserve"> </v>
      </c>
      <c r="AJ50">
        <v>8.8505000000000003</v>
      </c>
      <c r="AK50">
        <v>1.0629</v>
      </c>
      <c r="AL50">
        <v>3.8344999999999998</v>
      </c>
      <c r="AM50">
        <v>1.13283938814531</v>
      </c>
      <c r="AN50">
        <v>-19.759273422562099</v>
      </c>
      <c r="AO50">
        <v>-13.1839866156787</v>
      </c>
    </row>
    <row r="51" spans="1:41" ht="18" customHeight="1" x14ac:dyDescent="0.3">
      <c r="A51" s="1" t="s">
        <v>139</v>
      </c>
      <c r="B51" s="1">
        <v>50</v>
      </c>
      <c r="C51" s="1" t="s">
        <v>140</v>
      </c>
      <c r="D51" s="1" t="s">
        <v>42</v>
      </c>
      <c r="F51" s="1">
        <v>2.14</v>
      </c>
      <c r="G51" s="1">
        <f t="shared" si="0"/>
        <v>138.0384264602886</v>
      </c>
      <c r="H51" s="5">
        <v>7.4</v>
      </c>
      <c r="I51" s="1">
        <v>8.0500000000000007</v>
      </c>
      <c r="J51" s="1" t="s">
        <v>38</v>
      </c>
      <c r="K51" s="1" t="s">
        <v>43</v>
      </c>
      <c r="L51" s="1">
        <v>-0.81</v>
      </c>
      <c r="M51" s="1">
        <f t="shared" si="1"/>
        <v>0.15488166189124808</v>
      </c>
      <c r="N51" s="5">
        <f t="shared" si="2"/>
        <v>0.65000000000000036</v>
      </c>
      <c r="O51" s="1">
        <f t="shared" si="3"/>
        <v>0.18292116580002565</v>
      </c>
      <c r="P51" s="1">
        <f t="shared" si="4"/>
        <v>1.4022639605793241</v>
      </c>
      <c r="Q51" s="1">
        <f t="shared" si="5"/>
        <v>1.4044351527434693</v>
      </c>
      <c r="R51" s="1">
        <v>0.43</v>
      </c>
      <c r="S51" s="1">
        <f t="shared" si="6"/>
        <v>2.691534803926916</v>
      </c>
      <c r="T51" s="1" t="e">
        <f t="shared" si="7"/>
        <v>#NUM!</v>
      </c>
      <c r="U51" s="1" t="e">
        <f t="shared" si="8"/>
        <v>#NUM!</v>
      </c>
      <c r="V51" s="2">
        <f t="shared" si="9"/>
        <v>0.97226396057932418</v>
      </c>
      <c r="W51" s="2">
        <f t="shared" si="10"/>
        <v>0.97443515274346937</v>
      </c>
      <c r="X51" s="1">
        <f t="shared" si="11"/>
        <v>-2.1711921641451859E-3</v>
      </c>
      <c r="Y51" s="7">
        <f t="shared" si="22"/>
        <v>1</v>
      </c>
      <c r="Z51" s="7">
        <f t="shared" si="12"/>
        <v>1</v>
      </c>
      <c r="AA51" s="7">
        <f t="shared" si="13"/>
        <v>1</v>
      </c>
      <c r="AB51" s="1" t="str">
        <f t="shared" ref="AB51:AC51" si="70">IF(V51&gt;1.5,"YES","NO")</f>
        <v>NO</v>
      </c>
      <c r="AC51" s="1" t="str">
        <f t="shared" si="70"/>
        <v>NO</v>
      </c>
      <c r="AD51" s="1" t="str">
        <f t="shared" si="19"/>
        <v xml:space="preserve"> </v>
      </c>
      <c r="AE51" s="1" t="str">
        <f t="shared" si="20"/>
        <v xml:space="preserve"> </v>
      </c>
      <c r="AF51" s="7">
        <f t="shared" si="15"/>
        <v>1.4022639605793241</v>
      </c>
      <c r="AG51" s="7">
        <f t="shared" si="16"/>
        <v>0.97226396057932418</v>
      </c>
      <c r="AH51" s="4" t="str">
        <f t="shared" si="21"/>
        <v>NO</v>
      </c>
      <c r="AI51" s="7" t="str">
        <f t="shared" si="17"/>
        <v xml:space="preserve"> </v>
      </c>
      <c r="AJ51">
        <v>7.2335000000000003</v>
      </c>
      <c r="AK51">
        <v>1.1875</v>
      </c>
      <c r="AL51">
        <v>3.6412</v>
      </c>
      <c r="AM51">
        <v>0.88546845124282902</v>
      </c>
      <c r="AN51">
        <v>-17.0866873804971</v>
      </c>
      <c r="AO51">
        <v>-12.7255258126195</v>
      </c>
    </row>
    <row r="52" spans="1:41" ht="18" customHeight="1" x14ac:dyDescent="0.3">
      <c r="A52" s="1" t="s">
        <v>141</v>
      </c>
      <c r="B52" s="1">
        <v>51</v>
      </c>
      <c r="C52" s="1" t="s">
        <v>142</v>
      </c>
      <c r="D52" s="1" t="s">
        <v>42</v>
      </c>
      <c r="F52" s="1">
        <v>3.41</v>
      </c>
      <c r="G52" s="1">
        <f t="shared" si="0"/>
        <v>2570.3957827688669</v>
      </c>
      <c r="H52" s="5">
        <v>7.4</v>
      </c>
      <c r="I52" s="1">
        <v>9.42</v>
      </c>
      <c r="J52" s="1" t="s">
        <v>38</v>
      </c>
      <c r="K52" s="1" t="s">
        <v>43</v>
      </c>
      <c r="L52" s="1">
        <v>-1.1000000000000001</v>
      </c>
      <c r="M52" s="1">
        <f t="shared" si="1"/>
        <v>7.9432823472428096E-2</v>
      </c>
      <c r="N52" s="5">
        <f t="shared" si="2"/>
        <v>2.0199999999999996</v>
      </c>
      <c r="O52" s="1">
        <f t="shared" si="3"/>
        <v>9.4595875009124402E-3</v>
      </c>
      <c r="P52" s="1">
        <f t="shared" si="4"/>
        <v>1.38587219877141</v>
      </c>
      <c r="Q52" s="1">
        <f t="shared" si="5"/>
        <v>1.387275279249891</v>
      </c>
      <c r="R52" s="1">
        <v>1.41</v>
      </c>
      <c r="S52" s="1">
        <f t="shared" si="6"/>
        <v>25.703957827688647</v>
      </c>
      <c r="T52" s="1">
        <f t="shared" si="7"/>
        <v>0.14685318640089493</v>
      </c>
      <c r="U52" s="1">
        <f t="shared" si="8"/>
        <v>1.2468531864008949</v>
      </c>
      <c r="V52" s="2">
        <f t="shared" si="9"/>
        <v>2.4127801228589929E-2</v>
      </c>
      <c r="W52" s="2">
        <f t="shared" si="10"/>
        <v>2.2724720750108895E-2</v>
      </c>
      <c r="X52" s="1">
        <f t="shared" si="11"/>
        <v>1.4030804784810336E-3</v>
      </c>
      <c r="Y52" s="7">
        <f t="shared" si="22"/>
        <v>1</v>
      </c>
      <c r="Z52" s="7">
        <f t="shared" si="12"/>
        <v>1</v>
      </c>
      <c r="AA52" s="7">
        <f t="shared" si="13"/>
        <v>0</v>
      </c>
      <c r="AB52" s="1" t="str">
        <f t="shared" ref="AB52:AC52" si="71">IF(V52&gt;1.5,"YES","NO")</f>
        <v>NO</v>
      </c>
      <c r="AC52" s="1" t="str">
        <f t="shared" si="71"/>
        <v>NO</v>
      </c>
      <c r="AD52" s="1" t="str">
        <f t="shared" si="19"/>
        <v xml:space="preserve"> </v>
      </c>
      <c r="AE52" s="1" t="str">
        <f t="shared" si="20"/>
        <v xml:space="preserve"> </v>
      </c>
      <c r="AF52" s="7">
        <f t="shared" si="15"/>
        <v>1.387275279249891</v>
      </c>
      <c r="AG52" s="7">
        <f t="shared" si="16"/>
        <v>2.2724720750108895E-2</v>
      </c>
      <c r="AH52" s="4" t="str">
        <f t="shared" si="21"/>
        <v>NO</v>
      </c>
      <c r="AI52" s="7" t="str">
        <f t="shared" si="17"/>
        <v xml:space="preserve"> </v>
      </c>
      <c r="AJ52">
        <v>6.8276000000000003</v>
      </c>
      <c r="AK52">
        <v>1.5511999999999999</v>
      </c>
      <c r="AL52">
        <v>2.7501000000000002</v>
      </c>
      <c r="AM52">
        <v>2.8680688336519999E-2</v>
      </c>
      <c r="AN52">
        <v>-13.9888145315487</v>
      </c>
      <c r="AO52">
        <v>-13.9601338432122</v>
      </c>
    </row>
    <row r="53" spans="1:41" ht="18" customHeight="1" x14ac:dyDescent="0.3">
      <c r="A53" s="1" t="s">
        <v>143</v>
      </c>
      <c r="B53" s="1">
        <v>52</v>
      </c>
      <c r="C53" s="1" t="s">
        <v>144</v>
      </c>
      <c r="D53" s="1" t="s">
        <v>37</v>
      </c>
      <c r="F53" s="1">
        <v>3.2</v>
      </c>
      <c r="G53" s="1">
        <f t="shared" si="0"/>
        <v>1584.8931924611156</v>
      </c>
      <c r="H53" s="5">
        <v>7.4</v>
      </c>
      <c r="I53" s="1">
        <v>4.95</v>
      </c>
      <c r="J53" s="1" t="s">
        <v>38</v>
      </c>
      <c r="K53" s="1" t="s">
        <v>39</v>
      </c>
      <c r="L53" s="1">
        <v>-0.33</v>
      </c>
      <c r="M53" s="1">
        <f t="shared" si="1"/>
        <v>0.46773514128719818</v>
      </c>
      <c r="N53" s="5">
        <f t="shared" si="2"/>
        <v>2.4500000000000002</v>
      </c>
      <c r="O53" s="1">
        <f t="shared" si="3"/>
        <v>3.53558914864806E-3</v>
      </c>
      <c r="P53" s="1">
        <f t="shared" si="4"/>
        <v>0.74846179230205356</v>
      </c>
      <c r="Q53" s="1">
        <f t="shared" si="5"/>
        <v>0.7831609722596955</v>
      </c>
      <c r="R53" s="1">
        <v>0.78</v>
      </c>
      <c r="S53" s="1">
        <f t="shared" si="6"/>
        <v>6.0255958607435796</v>
      </c>
      <c r="T53" s="1">
        <f t="shared" si="7"/>
        <v>-0.37308277412869723</v>
      </c>
      <c r="U53" s="1">
        <f t="shared" si="8"/>
        <v>-4.308277412869721E-2</v>
      </c>
      <c r="V53" s="2">
        <f t="shared" si="9"/>
        <v>3.1538207697946463E-2</v>
      </c>
      <c r="W53" s="2">
        <f t="shared" si="10"/>
        <v>3.1609722596954715E-3</v>
      </c>
      <c r="X53" s="1">
        <f t="shared" si="11"/>
        <v>2.8377235438250992E-2</v>
      </c>
      <c r="Y53" s="7">
        <f t="shared" si="22"/>
        <v>1</v>
      </c>
      <c r="Z53" s="7">
        <f t="shared" si="12"/>
        <v>1</v>
      </c>
      <c r="AA53" s="7">
        <f t="shared" si="13"/>
        <v>0</v>
      </c>
      <c r="AB53" s="1" t="str">
        <f t="shared" ref="AB53:AC53" si="72">IF(V53&gt;1.5,"YES","NO")</f>
        <v>NO</v>
      </c>
      <c r="AC53" s="1" t="str">
        <f t="shared" si="72"/>
        <v>NO</v>
      </c>
      <c r="AD53" s="1" t="str">
        <f t="shared" si="19"/>
        <v xml:space="preserve"> </v>
      </c>
      <c r="AE53" s="1" t="str">
        <f t="shared" si="20"/>
        <v xml:space="preserve"> </v>
      </c>
      <c r="AF53" s="7">
        <f t="shared" si="15"/>
        <v>0.7831609722596955</v>
      </c>
      <c r="AG53" s="7">
        <f t="shared" si="16"/>
        <v>3.1609722596954715E-3</v>
      </c>
      <c r="AH53" s="4" t="str">
        <f t="shared" si="21"/>
        <v>NO</v>
      </c>
      <c r="AI53" s="7" t="str">
        <f t="shared" si="17"/>
        <v xml:space="preserve"> </v>
      </c>
      <c r="AJ53">
        <v>11.8414</v>
      </c>
      <c r="AK53">
        <v>2.3199000000000001</v>
      </c>
      <c r="AL53">
        <v>4.7122999999999999</v>
      </c>
      <c r="AM53">
        <v>3.92688814531548</v>
      </c>
      <c r="AN53">
        <v>-25.4661806883365</v>
      </c>
      <c r="AO53">
        <v>-21.539292543020998</v>
      </c>
    </row>
    <row r="54" spans="1:41" ht="18" customHeight="1" x14ac:dyDescent="0.3">
      <c r="A54" s="1" t="s">
        <v>145</v>
      </c>
      <c r="B54" s="1">
        <v>53</v>
      </c>
      <c r="C54" s="1" t="s">
        <v>146</v>
      </c>
      <c r="D54" s="1" t="s">
        <v>37</v>
      </c>
      <c r="F54" s="1">
        <v>2.9</v>
      </c>
      <c r="G54" s="1">
        <f t="shared" si="0"/>
        <v>794.32823472428208</v>
      </c>
      <c r="H54" s="5">
        <v>7.4</v>
      </c>
      <c r="I54" s="1">
        <v>4.9000000000000004</v>
      </c>
      <c r="J54" s="1" t="s">
        <v>38</v>
      </c>
      <c r="K54" s="1" t="s">
        <v>39</v>
      </c>
      <c r="L54" s="1">
        <v>-0.54</v>
      </c>
      <c r="M54" s="1">
        <f t="shared" si="1"/>
        <v>0.28840315031266056</v>
      </c>
      <c r="N54" s="5">
        <f t="shared" si="2"/>
        <v>2.5</v>
      </c>
      <c r="O54" s="1">
        <f t="shared" si="3"/>
        <v>3.1523091832602089E-3</v>
      </c>
      <c r="P54" s="1">
        <f t="shared" si="4"/>
        <v>0.39862880716731608</v>
      </c>
      <c r="Q54" s="1">
        <f t="shared" si="5"/>
        <v>0.44583175182543977</v>
      </c>
      <c r="R54" s="1">
        <v>0.41</v>
      </c>
      <c r="S54" s="1">
        <f t="shared" si="6"/>
        <v>2.5703957827688639</v>
      </c>
      <c r="T54" s="1">
        <f t="shared" si="7"/>
        <v>-1.1762802850310003</v>
      </c>
      <c r="U54" s="1">
        <f t="shared" si="8"/>
        <v>-0.63628028503100031</v>
      </c>
      <c r="V54" s="2">
        <f t="shared" si="9"/>
        <v>1.1371192832683896E-2</v>
      </c>
      <c r="W54" s="2">
        <f t="shared" si="10"/>
        <v>3.5831751825439795E-2</v>
      </c>
      <c r="X54" s="1">
        <f t="shared" si="11"/>
        <v>-2.4460558992755899E-2</v>
      </c>
      <c r="Y54" s="7">
        <f t="shared" si="22"/>
        <v>1</v>
      </c>
      <c r="Z54" s="7">
        <f t="shared" si="12"/>
        <v>1</v>
      </c>
      <c r="AA54" s="7">
        <f t="shared" si="13"/>
        <v>1</v>
      </c>
      <c r="AB54" s="1" t="str">
        <f t="shared" ref="AB54:AC54" si="73">IF(V54&gt;1.5,"YES","NO")</f>
        <v>NO</v>
      </c>
      <c r="AC54" s="1" t="str">
        <f t="shared" si="73"/>
        <v>NO</v>
      </c>
      <c r="AD54" s="1" t="str">
        <f t="shared" si="19"/>
        <v xml:space="preserve"> </v>
      </c>
      <c r="AE54" s="1" t="str">
        <f t="shared" si="20"/>
        <v xml:space="preserve"> </v>
      </c>
      <c r="AF54" s="7">
        <f t="shared" si="15"/>
        <v>0.39862880716731608</v>
      </c>
      <c r="AG54" s="7">
        <f t="shared" si="16"/>
        <v>1.1371192832683896E-2</v>
      </c>
      <c r="AH54" s="4" t="str">
        <f t="shared" si="21"/>
        <v>NO</v>
      </c>
      <c r="AI54" s="7" t="str">
        <f t="shared" si="17"/>
        <v xml:space="preserve"> </v>
      </c>
      <c r="AJ54">
        <v>11.564500000000001</v>
      </c>
      <c r="AK54">
        <v>2.4331999999999998</v>
      </c>
      <c r="AL54">
        <v>4.5387000000000004</v>
      </c>
      <c r="AM54">
        <v>3.30322657743785</v>
      </c>
      <c r="AN54">
        <v>-24.6548996175908</v>
      </c>
      <c r="AO54">
        <v>-21.3516730401529</v>
      </c>
    </row>
    <row r="55" spans="1:41" ht="18" customHeight="1" x14ac:dyDescent="0.3">
      <c r="A55" s="1" t="s">
        <v>147</v>
      </c>
      <c r="B55" s="1">
        <v>54</v>
      </c>
      <c r="C55" s="1" t="s">
        <v>148</v>
      </c>
      <c r="D55" s="1" t="s">
        <v>42</v>
      </c>
      <c r="F55" s="1">
        <v>-0.5</v>
      </c>
      <c r="G55" s="1">
        <f t="shared" si="0"/>
        <v>0.31622776601683794</v>
      </c>
      <c r="H55" s="5">
        <v>7.4</v>
      </c>
      <c r="I55" s="1">
        <v>5.0999999999999996</v>
      </c>
      <c r="J55" s="1">
        <v>9</v>
      </c>
      <c r="K55" s="1" t="s">
        <v>43</v>
      </c>
      <c r="L55" s="1">
        <v>-1.33</v>
      </c>
      <c r="M55" s="1">
        <f t="shared" si="1"/>
        <v>4.6773514128719787E-2</v>
      </c>
      <c r="N55" s="5">
        <f t="shared" si="2"/>
        <v>-2.3000000000000007</v>
      </c>
      <c r="O55" s="1">
        <f t="shared" si="3"/>
        <v>0.99501312126331209</v>
      </c>
      <c r="P55" s="1">
        <f t="shared" si="4"/>
        <v>-0.50217119216414507</v>
      </c>
      <c r="Q55" s="1">
        <f t="shared" si="5"/>
        <v>-0.50184936448931272</v>
      </c>
      <c r="R55" s="1">
        <v>-0.51</v>
      </c>
      <c r="S55" s="1">
        <f t="shared" si="6"/>
        <v>0.30902954325135895</v>
      </c>
      <c r="T55" s="9" t="e">
        <f t="shared" si="7"/>
        <v>#NUM!</v>
      </c>
      <c r="U55" s="1" t="e">
        <f t="shared" si="8"/>
        <v>#NUM!</v>
      </c>
      <c r="V55" s="2">
        <f t="shared" si="9"/>
        <v>7.828807835854934E-3</v>
      </c>
      <c r="W55" s="2">
        <f t="shared" si="10"/>
        <v>8.1506355106872874E-3</v>
      </c>
      <c r="X55" s="1">
        <f t="shared" si="11"/>
        <v>-3.2182767483235342E-4</v>
      </c>
      <c r="Y55" s="7">
        <f t="shared" si="22"/>
        <v>1</v>
      </c>
      <c r="Z55" s="7">
        <f t="shared" si="12"/>
        <v>1</v>
      </c>
      <c r="AA55" s="7">
        <f t="shared" si="13"/>
        <v>1</v>
      </c>
      <c r="AB55" s="1" t="str">
        <f t="shared" ref="AB55:AC55" si="74">IF(V55&gt;1.5,"YES","NO")</f>
        <v>NO</v>
      </c>
      <c r="AC55" s="1" t="str">
        <f t="shared" si="74"/>
        <v>NO</v>
      </c>
      <c r="AD55" s="1" t="str">
        <f t="shared" si="19"/>
        <v xml:space="preserve"> </v>
      </c>
      <c r="AE55" s="1" t="str">
        <f t="shared" si="20"/>
        <v xml:space="preserve"> </v>
      </c>
      <c r="AF55" s="7">
        <f t="shared" si="15"/>
        <v>-0.50217119216414507</v>
      </c>
      <c r="AG55" s="7">
        <f t="shared" si="16"/>
        <v>7.828807835854934E-3</v>
      </c>
      <c r="AH55" s="4" t="str">
        <f t="shared" si="21"/>
        <v>NO</v>
      </c>
      <c r="AI55" s="7" t="str">
        <f t="shared" si="17"/>
        <v xml:space="preserve"> </v>
      </c>
      <c r="AJ55">
        <v>4.8178999999999998</v>
      </c>
      <c r="AK55">
        <v>2.8942000000000001</v>
      </c>
      <c r="AL55">
        <v>3.4923999999999999</v>
      </c>
      <c r="AM55">
        <v>0.42923040152963599</v>
      </c>
      <c r="AN55">
        <v>-17.610516252389999</v>
      </c>
      <c r="AO55">
        <v>-17.181309751434</v>
      </c>
    </row>
    <row r="56" spans="1:41" ht="18" customHeight="1" x14ac:dyDescent="0.3">
      <c r="A56" s="1" t="s">
        <v>149</v>
      </c>
      <c r="B56" s="1">
        <v>55</v>
      </c>
      <c r="C56" s="1" t="s">
        <v>150</v>
      </c>
      <c r="D56" s="1" t="s">
        <v>42</v>
      </c>
      <c r="F56" s="1">
        <v>3.5</v>
      </c>
      <c r="G56" s="1">
        <f t="shared" si="0"/>
        <v>3162.2776601683804</v>
      </c>
      <c r="H56" s="5">
        <v>7.4</v>
      </c>
      <c r="I56" s="1">
        <v>5.07</v>
      </c>
      <c r="J56" s="1">
        <v>9.6999999999999993</v>
      </c>
      <c r="K56" s="1" t="s">
        <v>43</v>
      </c>
      <c r="L56" s="1">
        <v>0.88</v>
      </c>
      <c r="M56" s="1">
        <f t="shared" si="1"/>
        <v>7.5857757502918375</v>
      </c>
      <c r="N56" s="5">
        <f t="shared" si="2"/>
        <v>-2.33</v>
      </c>
      <c r="O56" s="1">
        <f t="shared" si="3"/>
        <v>0.9953444243504701</v>
      </c>
      <c r="P56" s="1">
        <f t="shared" si="4"/>
        <v>3.4979733879935617</v>
      </c>
      <c r="Q56" s="1">
        <f t="shared" si="5"/>
        <v>3.4979782608304579</v>
      </c>
      <c r="R56" s="1">
        <v>2.19</v>
      </c>
      <c r="S56" s="1">
        <f t="shared" si="6"/>
        <v>154.8816618912482</v>
      </c>
      <c r="T56" s="1" t="e">
        <f t="shared" si="7"/>
        <v>#NUM!</v>
      </c>
      <c r="U56" s="1" t="e">
        <f t="shared" si="8"/>
        <v>#NUM!</v>
      </c>
      <c r="V56" s="2">
        <f t="shared" si="9"/>
        <v>1.3079733879935618</v>
      </c>
      <c r="W56" s="2">
        <f t="shared" si="10"/>
        <v>1.307978260830458</v>
      </c>
      <c r="X56" s="1">
        <f t="shared" si="11"/>
        <v>-4.8728368962080992E-6</v>
      </c>
      <c r="Y56" s="7">
        <f t="shared" si="22"/>
        <v>1</v>
      </c>
      <c r="Z56" s="7">
        <f t="shared" si="12"/>
        <v>1</v>
      </c>
      <c r="AA56" s="7">
        <f t="shared" si="13"/>
        <v>1</v>
      </c>
      <c r="AB56" s="1" t="str">
        <f t="shared" ref="AB56:AC56" si="75">IF(V56&gt;1.5,"YES","NO")</f>
        <v>NO</v>
      </c>
      <c r="AC56" s="1" t="str">
        <f t="shared" si="75"/>
        <v>NO</v>
      </c>
      <c r="AD56" s="1" t="str">
        <f t="shared" si="19"/>
        <v xml:space="preserve"> </v>
      </c>
      <c r="AE56" s="1" t="str">
        <f t="shared" si="20"/>
        <v xml:space="preserve"> </v>
      </c>
      <c r="AF56" s="7">
        <f t="shared" si="15"/>
        <v>3.4979733879935617</v>
      </c>
      <c r="AG56" s="7">
        <f t="shared" si="16"/>
        <v>1.3079733879935618</v>
      </c>
      <c r="AH56" s="4" t="str">
        <f t="shared" si="21"/>
        <v>NO</v>
      </c>
      <c r="AI56" s="7" t="str">
        <f t="shared" si="17"/>
        <v xml:space="preserve"> </v>
      </c>
      <c r="AJ56">
        <v>9.0593000000000004</v>
      </c>
      <c r="AK56">
        <v>0.68159999999999998</v>
      </c>
      <c r="AL56">
        <v>3.3462000000000001</v>
      </c>
      <c r="AM56">
        <v>-2.2608030592734201</v>
      </c>
      <c r="AN56">
        <v>-16.477318355640499</v>
      </c>
      <c r="AO56">
        <v>-18.738121414913898</v>
      </c>
    </row>
    <row r="57" spans="1:41" ht="18" customHeight="1" x14ac:dyDescent="0.3">
      <c r="A57" s="1" t="s">
        <v>151</v>
      </c>
      <c r="B57" s="1">
        <v>56</v>
      </c>
      <c r="C57" s="1" t="s">
        <v>152</v>
      </c>
      <c r="D57" s="1" t="s">
        <v>42</v>
      </c>
      <c r="F57" s="1">
        <v>3.79</v>
      </c>
      <c r="G57" s="1">
        <f t="shared" si="0"/>
        <v>6165.9500186148289</v>
      </c>
      <c r="H57" s="5">
        <v>7.4</v>
      </c>
      <c r="I57" s="1">
        <v>9.1999999999999993</v>
      </c>
      <c r="J57" s="1" t="s">
        <v>38</v>
      </c>
      <c r="K57" s="1" t="s">
        <v>43</v>
      </c>
      <c r="L57" s="1">
        <v>1.02</v>
      </c>
      <c r="M57" s="1">
        <f t="shared" si="1"/>
        <v>10.471285480509</v>
      </c>
      <c r="N57" s="5">
        <f t="shared" si="2"/>
        <v>1.7999999999999989</v>
      </c>
      <c r="O57" s="1">
        <f t="shared" si="3"/>
        <v>1.5601662241829635E-2</v>
      </c>
      <c r="P57" s="1">
        <f t="shared" si="4"/>
        <v>1.983170871687548</v>
      </c>
      <c r="Q57" s="1">
        <f t="shared" si="5"/>
        <v>2.0273780933437031</v>
      </c>
      <c r="R57" s="1">
        <v>1.92</v>
      </c>
      <c r="S57" s="1">
        <f t="shared" si="6"/>
        <v>83.176377110267126</v>
      </c>
      <c r="T57" s="1" t="e">
        <f t="shared" si="7"/>
        <v>#NUM!</v>
      </c>
      <c r="U57" s="1" t="e">
        <f t="shared" si="8"/>
        <v>#NUM!</v>
      </c>
      <c r="V57" s="2">
        <f t="shared" si="9"/>
        <v>6.3170871687548091E-2</v>
      </c>
      <c r="W57" s="2">
        <f t="shared" si="10"/>
        <v>0.10737809334370318</v>
      </c>
      <c r="X57" s="1">
        <f t="shared" si="11"/>
        <v>-4.4207221656155093E-2</v>
      </c>
      <c r="Y57" s="7">
        <f t="shared" si="22"/>
        <v>1</v>
      </c>
      <c r="Z57" s="7">
        <f t="shared" si="12"/>
        <v>1</v>
      </c>
      <c r="AA57" s="7">
        <f t="shared" si="13"/>
        <v>1</v>
      </c>
      <c r="AB57" s="1" t="str">
        <f t="shared" ref="AB57:AC57" si="76">IF(V57&gt;1.5,"YES","NO")</f>
        <v>NO</v>
      </c>
      <c r="AC57" s="1" t="str">
        <f t="shared" si="76"/>
        <v>NO</v>
      </c>
      <c r="AD57" s="1" t="str">
        <f t="shared" si="19"/>
        <v xml:space="preserve"> </v>
      </c>
      <c r="AE57" s="1" t="str">
        <f t="shared" si="20"/>
        <v xml:space="preserve"> </v>
      </c>
      <c r="AF57" s="7">
        <f t="shared" si="15"/>
        <v>1.983170871687548</v>
      </c>
      <c r="AG57" s="7">
        <f t="shared" si="16"/>
        <v>6.3170871687548091E-2</v>
      </c>
      <c r="AH57" s="4" t="str">
        <f t="shared" si="21"/>
        <v>NO</v>
      </c>
      <c r="AI57" s="7" t="str">
        <f t="shared" si="17"/>
        <v xml:space="preserve"> </v>
      </c>
      <c r="AJ57">
        <v>29.436399999999999</v>
      </c>
      <c r="AK57">
        <v>4.0799000000000003</v>
      </c>
      <c r="AL57">
        <v>14.220700000000001</v>
      </c>
      <c r="AM57">
        <v>10.7038479923518</v>
      </c>
      <c r="AN57">
        <v>-73.174617590822095</v>
      </c>
      <c r="AO57">
        <v>-49.760468451242801</v>
      </c>
    </row>
    <row r="58" spans="1:41" ht="18" customHeight="1" x14ac:dyDescent="0.3">
      <c r="A58" s="1" t="s">
        <v>153</v>
      </c>
      <c r="B58" s="1">
        <v>57</v>
      </c>
      <c r="C58" s="1" t="s">
        <v>154</v>
      </c>
      <c r="D58" s="8" t="s">
        <v>42</v>
      </c>
      <c r="E58" s="1" t="s">
        <v>70</v>
      </c>
      <c r="F58" s="1">
        <v>0.53</v>
      </c>
      <c r="G58" s="1">
        <f t="shared" si="0"/>
        <v>3.3884415613920265</v>
      </c>
      <c r="H58" s="5">
        <v>7.4</v>
      </c>
      <c r="I58" s="1">
        <v>9.9700000000000006</v>
      </c>
      <c r="J58" s="1">
        <v>10.73</v>
      </c>
      <c r="K58" s="1" t="s">
        <v>43</v>
      </c>
      <c r="L58" s="1">
        <v>-1.66</v>
      </c>
      <c r="M58" s="1">
        <f t="shared" si="1"/>
        <v>2.1877616239495523E-2</v>
      </c>
      <c r="N58" s="5">
        <f t="shared" si="2"/>
        <v>2.5700000000000003</v>
      </c>
      <c r="O58" s="1">
        <f t="shared" si="3"/>
        <v>2.6843098904322888E-3</v>
      </c>
      <c r="P58" s="1">
        <f t="shared" si="4"/>
        <v>-2.0411673484374999</v>
      </c>
      <c r="Q58" s="1">
        <f t="shared" si="5"/>
        <v>-1.5098375325250371</v>
      </c>
      <c r="R58" s="1">
        <v>-2.17</v>
      </c>
      <c r="S58" s="1">
        <f t="shared" si="6"/>
        <v>6.7608297539198132E-3</v>
      </c>
      <c r="T58" s="1" t="e">
        <f t="shared" si="7"/>
        <v>#NUM!</v>
      </c>
      <c r="U58" s="1" t="e">
        <f t="shared" si="8"/>
        <v>#NUM!</v>
      </c>
      <c r="V58" s="2">
        <f t="shared" si="9"/>
        <v>0.12883265156250001</v>
      </c>
      <c r="W58" s="2">
        <f t="shared" si="10"/>
        <v>0.66016246747496288</v>
      </c>
      <c r="X58" s="1">
        <f t="shared" si="11"/>
        <v>-0.53132981591246287</v>
      </c>
      <c r="Y58" s="7">
        <f t="shared" si="22"/>
        <v>1</v>
      </c>
      <c r="Z58" s="7">
        <f t="shared" si="12"/>
        <v>2</v>
      </c>
      <c r="AA58" s="7">
        <f t="shared" si="13"/>
        <v>1</v>
      </c>
      <c r="AB58" s="1" t="str">
        <f t="shared" ref="AB58:AC58" si="77">IF(V58&gt;1.5,"YES","NO")</f>
        <v>NO</v>
      </c>
      <c r="AC58" s="1" t="str">
        <f t="shared" si="77"/>
        <v>NO</v>
      </c>
      <c r="AD58" s="1" t="str">
        <f t="shared" si="19"/>
        <v xml:space="preserve"> </v>
      </c>
      <c r="AE58" s="1" t="str">
        <f t="shared" si="20"/>
        <v xml:space="preserve"> </v>
      </c>
      <c r="AF58" s="7">
        <f t="shared" si="15"/>
        <v>-2.0411673484374999</v>
      </c>
      <c r="AG58" s="7">
        <f t="shared" si="16"/>
        <v>0.12883265156250001</v>
      </c>
      <c r="AH58" s="4" t="str">
        <f t="shared" si="21"/>
        <v>NO</v>
      </c>
      <c r="AI58" s="7" t="str">
        <f t="shared" si="17"/>
        <v xml:space="preserve"> </v>
      </c>
      <c r="AJ58">
        <v>3.6234999999999999</v>
      </c>
      <c r="AK58">
        <v>2.4790999999999999</v>
      </c>
      <c r="AL58">
        <v>2.9750000000000001</v>
      </c>
      <c r="AM58">
        <v>-1.2410133843212201</v>
      </c>
      <c r="AN58">
        <v>-13.5592734225621</v>
      </c>
      <c r="AO58">
        <v>-14.8002868068833</v>
      </c>
    </row>
    <row r="59" spans="1:41" ht="18" customHeight="1" x14ac:dyDescent="0.3">
      <c r="A59" s="1" t="s">
        <v>155</v>
      </c>
      <c r="B59" s="1">
        <v>58</v>
      </c>
      <c r="C59" s="1" t="s">
        <v>156</v>
      </c>
      <c r="D59" s="1" t="s">
        <v>42</v>
      </c>
      <c r="F59" s="1">
        <v>-0.77</v>
      </c>
      <c r="G59" s="1">
        <f t="shared" si="0"/>
        <v>0.16982436524617442</v>
      </c>
      <c r="H59" s="5">
        <v>7.4</v>
      </c>
      <c r="I59" s="1">
        <v>8.2899999999999991</v>
      </c>
      <c r="J59" s="1">
        <v>9.82</v>
      </c>
      <c r="K59" s="1" t="s">
        <v>43</v>
      </c>
      <c r="L59" s="1">
        <v>-2.92</v>
      </c>
      <c r="M59" s="1">
        <f t="shared" si="1"/>
        <v>1.2022644346174124E-3</v>
      </c>
      <c r="N59" s="5">
        <f t="shared" si="2"/>
        <v>0.88999999999999879</v>
      </c>
      <c r="O59" s="1">
        <f t="shared" si="3"/>
        <v>0.11412305741415076</v>
      </c>
      <c r="P59" s="1">
        <f t="shared" si="4"/>
        <v>-1.7126266018913374</v>
      </c>
      <c r="Q59" s="1">
        <f t="shared" si="5"/>
        <v>-1.689393042758955</v>
      </c>
      <c r="R59" s="1">
        <v>-1.19</v>
      </c>
      <c r="S59" s="1">
        <f t="shared" si="6"/>
        <v>6.4565422903465536E-2</v>
      </c>
      <c r="T59" s="1">
        <f t="shared" si="7"/>
        <v>-1.2923834643761538</v>
      </c>
      <c r="U59" s="1">
        <f t="shared" si="8"/>
        <v>1.6276165356238461</v>
      </c>
      <c r="V59" s="2">
        <f t="shared" si="9"/>
        <v>0.52262660189133747</v>
      </c>
      <c r="W59" s="2">
        <f t="shared" si="10"/>
        <v>0.49939304275895502</v>
      </c>
      <c r="X59" s="1">
        <f t="shared" si="11"/>
        <v>2.3233559132382453E-2</v>
      </c>
      <c r="Y59" s="7">
        <f t="shared" si="22"/>
        <v>1</v>
      </c>
      <c r="Z59" s="7">
        <f t="shared" si="12"/>
        <v>1</v>
      </c>
      <c r="AA59" s="7">
        <f t="shared" si="13"/>
        <v>0</v>
      </c>
      <c r="AB59" s="1" t="str">
        <f t="shared" ref="AB59:AC59" si="78">IF(V59&gt;1.5,"YES","NO")</f>
        <v>NO</v>
      </c>
      <c r="AC59" s="1" t="str">
        <f t="shared" si="78"/>
        <v>NO</v>
      </c>
      <c r="AD59" s="1" t="str">
        <f t="shared" si="19"/>
        <v xml:space="preserve"> </v>
      </c>
      <c r="AE59" s="1" t="str">
        <f t="shared" si="20"/>
        <v xml:space="preserve"> </v>
      </c>
      <c r="AF59" s="7">
        <f t="shared" si="15"/>
        <v>-1.689393042758955</v>
      </c>
      <c r="AG59" s="7">
        <f t="shared" si="16"/>
        <v>0.49939304275895502</v>
      </c>
      <c r="AH59" s="4" t="str">
        <f t="shared" si="21"/>
        <v>NO</v>
      </c>
      <c r="AI59" s="7" t="str">
        <f t="shared" si="17"/>
        <v xml:space="preserve"> </v>
      </c>
      <c r="AJ59">
        <v>7.4156000000000004</v>
      </c>
      <c r="AK59">
        <v>2.3050000000000002</v>
      </c>
      <c r="AL59">
        <v>4.1292999999999997</v>
      </c>
      <c r="AM59">
        <v>1.51940726577437</v>
      </c>
      <c r="AN59">
        <v>-20.117184512428199</v>
      </c>
      <c r="AO59">
        <v>-16.5290630975143</v>
      </c>
    </row>
    <row r="60" spans="1:41" ht="18" customHeight="1" x14ac:dyDescent="0.3">
      <c r="A60" s="1" t="s">
        <v>157</v>
      </c>
      <c r="B60" s="1">
        <v>59</v>
      </c>
      <c r="C60" s="1" t="s">
        <v>158</v>
      </c>
      <c r="D60" s="8" t="s">
        <v>37</v>
      </c>
      <c r="E60" s="1" t="s">
        <v>70</v>
      </c>
      <c r="F60" s="1">
        <v>3.61</v>
      </c>
      <c r="G60" s="1">
        <f t="shared" si="0"/>
        <v>4073.8027780411317</v>
      </c>
      <c r="H60" s="5">
        <v>7.4</v>
      </c>
      <c r="I60" s="1">
        <v>2.5299999999999998</v>
      </c>
      <c r="J60" s="1">
        <v>7.95</v>
      </c>
      <c r="K60" s="1" t="s">
        <v>39</v>
      </c>
      <c r="L60" s="1">
        <v>0.14000000000000001</v>
      </c>
      <c r="M60" s="1">
        <f t="shared" si="1"/>
        <v>1.380384264602885</v>
      </c>
      <c r="N60" s="5">
        <f t="shared" si="2"/>
        <v>4.870000000000001</v>
      </c>
      <c r="O60" s="1">
        <f t="shared" si="3"/>
        <v>1.3489446858285308E-5</v>
      </c>
      <c r="P60" s="1">
        <f t="shared" si="4"/>
        <v>-1.2600058584318492</v>
      </c>
      <c r="Q60" s="1">
        <f t="shared" si="5"/>
        <v>0.15694843084768539</v>
      </c>
      <c r="R60" s="1">
        <v>0.08</v>
      </c>
      <c r="S60" s="1">
        <f t="shared" si="6"/>
        <v>1.2022644346174129</v>
      </c>
      <c r="T60" s="1">
        <f t="shared" si="7"/>
        <v>5.968704940607638E-2</v>
      </c>
      <c r="U60" s="1">
        <f t="shared" si="8"/>
        <v>-8.0312950593923627E-2</v>
      </c>
      <c r="V60" s="2">
        <f t="shared" si="9"/>
        <v>1.3400058584318493</v>
      </c>
      <c r="W60" s="2">
        <f t="shared" si="10"/>
        <v>7.6948430847685392E-2</v>
      </c>
      <c r="X60" s="1">
        <f t="shared" si="11"/>
        <v>1.2630574275841639</v>
      </c>
      <c r="Y60" s="7">
        <f t="shared" si="22"/>
        <v>0</v>
      </c>
      <c r="Z60" s="7">
        <f t="shared" si="12"/>
        <v>0</v>
      </c>
      <c r="AA60" s="7">
        <f t="shared" si="13"/>
        <v>0</v>
      </c>
      <c r="AB60" s="1" t="str">
        <f t="shared" ref="AB60:AC60" si="79">IF(V60&gt;1.5,"YES","NO")</f>
        <v>NO</v>
      </c>
      <c r="AC60" s="1" t="str">
        <f t="shared" si="79"/>
        <v>NO</v>
      </c>
      <c r="AD60" s="1" t="str">
        <f t="shared" si="19"/>
        <v xml:space="preserve"> </v>
      </c>
      <c r="AE60" s="1" t="str">
        <f t="shared" si="20"/>
        <v xml:space="preserve"> </v>
      </c>
      <c r="AF60" s="7">
        <f t="shared" si="15"/>
        <v>0.15694843084768539</v>
      </c>
      <c r="AG60" s="7">
        <f t="shared" si="16"/>
        <v>7.6948430847685392E-2</v>
      </c>
      <c r="AH60" s="4" t="str">
        <f t="shared" si="21"/>
        <v>NO</v>
      </c>
      <c r="AI60" s="7" t="str">
        <f t="shared" si="17"/>
        <v xml:space="preserve"> </v>
      </c>
      <c r="AJ60">
        <v>8.4404000000000003</v>
      </c>
      <c r="AK60">
        <v>3.2164000000000001</v>
      </c>
      <c r="AL60">
        <v>5.6786000000000003</v>
      </c>
      <c r="AM60">
        <v>-3.72913479923518</v>
      </c>
      <c r="AN60">
        <v>-27.831644359464601</v>
      </c>
      <c r="AO60">
        <v>-29.286137667304001</v>
      </c>
    </row>
    <row r="61" spans="1:41" ht="18" customHeight="1" x14ac:dyDescent="0.3">
      <c r="A61" s="1" t="s">
        <v>159</v>
      </c>
      <c r="B61" s="1">
        <v>60</v>
      </c>
      <c r="C61" s="1" t="s">
        <v>160</v>
      </c>
      <c r="D61" s="1" t="s">
        <v>42</v>
      </c>
      <c r="F61" s="1">
        <v>5.26</v>
      </c>
      <c r="G61" s="1">
        <f t="shared" si="0"/>
        <v>181970.08586099857</v>
      </c>
      <c r="H61" s="5">
        <v>7.4</v>
      </c>
      <c r="I61" s="1">
        <v>8.48</v>
      </c>
      <c r="J61" s="1" t="s">
        <v>38</v>
      </c>
      <c r="K61" s="1" t="s">
        <v>43</v>
      </c>
      <c r="L61" s="1">
        <v>2.96</v>
      </c>
      <c r="M61" s="1">
        <f t="shared" si="1"/>
        <v>912.01083935590987</v>
      </c>
      <c r="N61" s="5">
        <f t="shared" si="2"/>
        <v>1.08</v>
      </c>
      <c r="O61" s="1">
        <f t="shared" si="3"/>
        <v>7.6789319697100206E-2</v>
      </c>
      <c r="P61" s="1">
        <f t="shared" si="4"/>
        <v>4.1453008200423582</v>
      </c>
      <c r="Q61" s="1">
        <f t="shared" si="5"/>
        <v>4.1707115419032341</v>
      </c>
      <c r="R61" s="1">
        <v>4.1500000000000004</v>
      </c>
      <c r="S61" s="1">
        <f t="shared" si="6"/>
        <v>14125.375446227561</v>
      </c>
      <c r="T61" s="1">
        <f t="shared" si="7"/>
        <v>2.2165894741582517</v>
      </c>
      <c r="U61" s="1">
        <f t="shared" si="8"/>
        <v>-0.74341052584174827</v>
      </c>
      <c r="V61" s="2">
        <f t="shared" si="9"/>
        <v>4.69917995764213E-3</v>
      </c>
      <c r="W61" s="2">
        <f t="shared" si="10"/>
        <v>2.0711541903233766E-2</v>
      </c>
      <c r="X61" s="1">
        <f t="shared" si="11"/>
        <v>-1.6012361945591636E-2</v>
      </c>
      <c r="Y61" s="7">
        <f t="shared" si="22"/>
        <v>1</v>
      </c>
      <c r="Z61" s="7">
        <f t="shared" si="12"/>
        <v>1</v>
      </c>
      <c r="AA61" s="7">
        <f t="shared" si="13"/>
        <v>1</v>
      </c>
      <c r="AB61" s="1" t="str">
        <f t="shared" ref="AB61:AC61" si="80">IF(V61&gt;1.5,"YES","NO")</f>
        <v>NO</v>
      </c>
      <c r="AC61" s="1" t="str">
        <f t="shared" si="80"/>
        <v>NO</v>
      </c>
      <c r="AD61" s="1" t="str">
        <f t="shared" si="19"/>
        <v xml:space="preserve"> </v>
      </c>
      <c r="AE61" s="1" t="str">
        <f t="shared" si="20"/>
        <v xml:space="preserve"> </v>
      </c>
      <c r="AF61" s="7">
        <f t="shared" si="15"/>
        <v>4.1453008200423582</v>
      </c>
      <c r="AG61" s="7">
        <f t="shared" si="16"/>
        <v>4.69917995764213E-3</v>
      </c>
      <c r="AH61" s="4" t="str">
        <f t="shared" si="21"/>
        <v>NO</v>
      </c>
      <c r="AI61" s="7" t="str">
        <f t="shared" si="17"/>
        <v xml:space="preserve"> </v>
      </c>
      <c r="AJ61">
        <v>9.8406000000000002</v>
      </c>
      <c r="AK61">
        <v>0</v>
      </c>
      <c r="AL61">
        <v>1.6036999999999999</v>
      </c>
      <c r="AM61">
        <v>-1.82999521988527</v>
      </c>
      <c r="AN61">
        <v>-8.7503107074569701</v>
      </c>
      <c r="AO61">
        <v>-9.5845363288718897</v>
      </c>
    </row>
    <row r="62" spans="1:41" ht="18" customHeight="1" x14ac:dyDescent="0.3">
      <c r="A62" s="1" t="s">
        <v>161</v>
      </c>
      <c r="B62" s="1">
        <v>61</v>
      </c>
      <c r="C62" s="1" t="s">
        <v>162</v>
      </c>
      <c r="D62" s="1" t="s">
        <v>42</v>
      </c>
      <c r="F62" s="1">
        <v>5.52</v>
      </c>
      <c r="G62" s="1">
        <f t="shared" si="0"/>
        <v>331131.12148259126</v>
      </c>
      <c r="H62" s="5">
        <v>7.4</v>
      </c>
      <c r="I62" s="1">
        <v>8.91</v>
      </c>
      <c r="J62" s="1" t="s">
        <v>38</v>
      </c>
      <c r="K62" s="1" t="s">
        <v>43</v>
      </c>
      <c r="L62" s="1">
        <v>1.77</v>
      </c>
      <c r="M62" s="1">
        <f t="shared" si="1"/>
        <v>58.884365535558949</v>
      </c>
      <c r="N62" s="5">
        <f t="shared" si="2"/>
        <v>1.5099999999999998</v>
      </c>
      <c r="O62" s="1">
        <f t="shared" si="3"/>
        <v>2.9976589159516023E-2</v>
      </c>
      <c r="P62" s="1">
        <f t="shared" si="4"/>
        <v>3.9967822157880475</v>
      </c>
      <c r="Q62" s="1">
        <f t="shared" si="5"/>
        <v>3.9992741567274948</v>
      </c>
      <c r="R62" s="1">
        <v>3.61</v>
      </c>
      <c r="S62" s="1">
        <f t="shared" si="6"/>
        <v>4073.8027780411317</v>
      </c>
      <c r="T62" s="1" t="e">
        <f t="shared" si="7"/>
        <v>#NUM!</v>
      </c>
      <c r="U62" s="1" t="e">
        <f t="shared" si="8"/>
        <v>#NUM!</v>
      </c>
      <c r="V62" s="2">
        <f t="shared" si="9"/>
        <v>0.38678221578804761</v>
      </c>
      <c r="W62" s="2">
        <f t="shared" si="10"/>
        <v>0.38927415672749488</v>
      </c>
      <c r="X62" s="1">
        <f t="shared" si="11"/>
        <v>-2.491940939447268E-3</v>
      </c>
      <c r="Y62" s="7">
        <f t="shared" si="22"/>
        <v>1</v>
      </c>
      <c r="Z62" s="7">
        <f t="shared" si="12"/>
        <v>1</v>
      </c>
      <c r="AA62" s="7">
        <f t="shared" si="13"/>
        <v>1</v>
      </c>
      <c r="AB62" s="1" t="str">
        <f t="shared" ref="AB62:AC62" si="81">IF(V62&gt;1.5,"YES","NO")</f>
        <v>NO</v>
      </c>
      <c r="AC62" s="1" t="str">
        <f t="shared" si="81"/>
        <v>NO</v>
      </c>
      <c r="AD62" s="1" t="str">
        <f t="shared" si="19"/>
        <v xml:space="preserve"> </v>
      </c>
      <c r="AE62" s="1" t="str">
        <f t="shared" si="20"/>
        <v xml:space="preserve"> </v>
      </c>
      <c r="AF62" s="7">
        <f t="shared" si="15"/>
        <v>3.9967822157880475</v>
      </c>
      <c r="AG62" s="7">
        <f t="shared" si="16"/>
        <v>0.38678221578804761</v>
      </c>
      <c r="AH62" s="4" t="str">
        <f t="shared" si="21"/>
        <v>NO</v>
      </c>
      <c r="AI62" s="7" t="str">
        <f t="shared" si="17"/>
        <v xml:space="preserve"> </v>
      </c>
      <c r="AJ62">
        <v>12.4895</v>
      </c>
      <c r="AK62">
        <v>1.3326</v>
      </c>
      <c r="AL62">
        <v>2.8902000000000001</v>
      </c>
      <c r="AM62">
        <v>-2.7318355640535301E-2</v>
      </c>
      <c r="AN62">
        <v>-15.7457217973231</v>
      </c>
      <c r="AO62">
        <v>-15.773040152963601</v>
      </c>
    </row>
    <row r="63" spans="1:41" ht="18" customHeight="1" x14ac:dyDescent="0.3">
      <c r="A63" s="1" t="s">
        <v>163</v>
      </c>
      <c r="B63" s="1">
        <v>62</v>
      </c>
      <c r="C63" s="1" t="s">
        <v>164</v>
      </c>
      <c r="D63" s="1" t="s">
        <v>42</v>
      </c>
      <c r="F63" s="1">
        <v>1.98</v>
      </c>
      <c r="G63" s="1">
        <f t="shared" si="0"/>
        <v>95.499258602143655</v>
      </c>
      <c r="H63" s="5">
        <v>7.4</v>
      </c>
      <c r="I63" s="1">
        <v>9.34</v>
      </c>
      <c r="J63" s="1" t="s">
        <v>38</v>
      </c>
      <c r="K63" s="1" t="s">
        <v>43</v>
      </c>
      <c r="L63" s="1">
        <v>-1.84</v>
      </c>
      <c r="M63" s="1">
        <f t="shared" si="1"/>
        <v>1.4454397707459272E-2</v>
      </c>
      <c r="N63" s="5">
        <f t="shared" si="2"/>
        <v>1.9399999999999995</v>
      </c>
      <c r="O63" s="1">
        <f t="shared" si="3"/>
        <v>1.1351206921614712E-2</v>
      </c>
      <c r="P63" s="1">
        <f t="shared" si="4"/>
        <v>3.5042040518625361E-2</v>
      </c>
      <c r="Q63" s="1">
        <f t="shared" si="5"/>
        <v>4.0729749318358044E-2</v>
      </c>
      <c r="R63" s="1">
        <v>0.03</v>
      </c>
      <c r="S63" s="1">
        <f t="shared" si="6"/>
        <v>1.0715193052376064</v>
      </c>
      <c r="T63" s="1" t="e">
        <f t="shared" si="7"/>
        <v>#NUM!</v>
      </c>
      <c r="U63" s="1" t="e">
        <f t="shared" si="8"/>
        <v>#NUM!</v>
      </c>
      <c r="V63" s="2">
        <f t="shared" si="9"/>
        <v>5.0420405186253625E-3</v>
      </c>
      <c r="W63" s="2">
        <f t="shared" si="10"/>
        <v>1.0729749318358045E-2</v>
      </c>
      <c r="X63" s="1">
        <f t="shared" si="11"/>
        <v>-5.6877087997326825E-3</v>
      </c>
      <c r="Y63" s="7">
        <f t="shared" si="22"/>
        <v>1</v>
      </c>
      <c r="Z63" s="7">
        <f t="shared" si="12"/>
        <v>1</v>
      </c>
      <c r="AA63" s="7">
        <f t="shared" si="13"/>
        <v>1</v>
      </c>
      <c r="AB63" s="1" t="str">
        <f t="shared" ref="AB63:AC63" si="82">IF(V63&gt;1.5,"YES","NO")</f>
        <v>NO</v>
      </c>
      <c r="AC63" s="1" t="str">
        <f t="shared" si="82"/>
        <v>NO</v>
      </c>
      <c r="AD63" s="1" t="str">
        <f t="shared" si="19"/>
        <v xml:space="preserve"> </v>
      </c>
      <c r="AE63" s="1" t="str">
        <f t="shared" si="20"/>
        <v xml:space="preserve"> </v>
      </c>
      <c r="AF63" s="7">
        <f t="shared" si="15"/>
        <v>3.5042040518625361E-2</v>
      </c>
      <c r="AG63" s="7">
        <f t="shared" si="16"/>
        <v>5.0420405186253625E-3</v>
      </c>
      <c r="AH63" s="4" t="str">
        <f t="shared" si="21"/>
        <v>NO</v>
      </c>
      <c r="AI63" s="7" t="str">
        <f t="shared" si="17"/>
        <v xml:space="preserve"> </v>
      </c>
      <c r="AJ63">
        <v>8.9772999999999996</v>
      </c>
      <c r="AK63">
        <v>1.3902000000000001</v>
      </c>
      <c r="AL63">
        <v>5.4554</v>
      </c>
      <c r="AM63">
        <v>1.8480162523900501</v>
      </c>
      <c r="AN63">
        <v>-25.0323374760994</v>
      </c>
      <c r="AO63">
        <v>-16.113121414913898</v>
      </c>
    </row>
    <row r="64" spans="1:41" ht="18" customHeight="1" x14ac:dyDescent="0.3">
      <c r="A64" s="1" t="s">
        <v>165</v>
      </c>
      <c r="B64" s="1">
        <v>63</v>
      </c>
      <c r="C64" s="1" t="s">
        <v>166</v>
      </c>
      <c r="D64" s="1" t="s">
        <v>37</v>
      </c>
      <c r="F64" s="1">
        <v>0.83</v>
      </c>
      <c r="G64" s="1">
        <f t="shared" si="0"/>
        <v>6.7608297539198183</v>
      </c>
      <c r="H64" s="5">
        <v>7.4</v>
      </c>
      <c r="I64" s="1">
        <v>7.12</v>
      </c>
      <c r="J64" s="1" t="s">
        <v>38</v>
      </c>
      <c r="K64" s="1" t="s">
        <v>43</v>
      </c>
      <c r="L64" s="1">
        <v>-0.88</v>
      </c>
      <c r="M64" s="1">
        <f t="shared" si="1"/>
        <v>0.1318256738556407</v>
      </c>
      <c r="N64" s="5">
        <f t="shared" si="2"/>
        <v>0.28000000000000025</v>
      </c>
      <c r="O64" s="1">
        <f t="shared" si="3"/>
        <v>0.34417949408760484</v>
      </c>
      <c r="P64" s="1">
        <f t="shared" si="4"/>
        <v>0.36678499187797836</v>
      </c>
      <c r="Q64" s="1">
        <f t="shared" si="5"/>
        <v>0.38262803873724865</v>
      </c>
      <c r="R64" s="1">
        <v>0.63</v>
      </c>
      <c r="S64" s="1">
        <f t="shared" si="6"/>
        <v>4.2657951880159271</v>
      </c>
      <c r="T64" s="1">
        <f t="shared" si="7"/>
        <v>0.47076061319396867</v>
      </c>
      <c r="U64" s="1">
        <f t="shared" si="8"/>
        <v>1.3507606131939687</v>
      </c>
      <c r="V64" s="2">
        <f t="shared" si="9"/>
        <v>0.26321500812202164</v>
      </c>
      <c r="W64" s="2">
        <f t="shared" si="10"/>
        <v>0.24737196126275135</v>
      </c>
      <c r="X64" s="1">
        <f t="shared" si="11"/>
        <v>1.5843046859270293E-2</v>
      </c>
      <c r="Y64" s="7">
        <f t="shared" si="22"/>
        <v>1</v>
      </c>
      <c r="Z64" s="7">
        <f t="shared" si="12"/>
        <v>1</v>
      </c>
      <c r="AA64" s="7">
        <f t="shared" si="13"/>
        <v>0</v>
      </c>
      <c r="AB64" s="1" t="str">
        <f t="shared" ref="AB64:AC64" si="83">IF(V64&gt;1.5,"YES","NO")</f>
        <v>NO</v>
      </c>
      <c r="AC64" s="1" t="str">
        <f t="shared" si="83"/>
        <v>NO</v>
      </c>
      <c r="AD64" s="1" t="str">
        <f t="shared" si="19"/>
        <v xml:space="preserve"> </v>
      </c>
      <c r="AE64" s="1" t="str">
        <f t="shared" si="20"/>
        <v xml:space="preserve"> </v>
      </c>
      <c r="AF64" s="7">
        <f t="shared" si="15"/>
        <v>0.38262803873724865</v>
      </c>
      <c r="AG64" s="7">
        <f t="shared" si="16"/>
        <v>0.24737196126275135</v>
      </c>
      <c r="AH64" s="4" t="str">
        <f t="shared" si="21"/>
        <v>NO</v>
      </c>
      <c r="AI64" s="7" t="str">
        <f t="shared" si="17"/>
        <v xml:space="preserve"> </v>
      </c>
      <c r="AJ64">
        <v>7.3654000000000002</v>
      </c>
      <c r="AK64">
        <v>3.1446999999999998</v>
      </c>
      <c r="AL64">
        <v>5.2994000000000003</v>
      </c>
      <c r="AM64">
        <v>-1.4358508604206499</v>
      </c>
      <c r="AN64">
        <v>-24.0029636711281</v>
      </c>
      <c r="AO64">
        <v>-22.7214866156787</v>
      </c>
    </row>
    <row r="65" spans="1:41" ht="18" customHeight="1" x14ac:dyDescent="0.3">
      <c r="A65" s="1" t="s">
        <v>167</v>
      </c>
      <c r="B65" s="1">
        <v>64</v>
      </c>
      <c r="C65" s="1" t="s">
        <v>168</v>
      </c>
      <c r="D65" s="8" t="s">
        <v>37</v>
      </c>
      <c r="E65" s="1" t="s">
        <v>70</v>
      </c>
      <c r="F65" s="1">
        <v>0.15</v>
      </c>
      <c r="G65" s="1">
        <f t="shared" si="0"/>
        <v>1.4125375446227544</v>
      </c>
      <c r="H65" s="5">
        <v>7.4</v>
      </c>
      <c r="I65" s="1">
        <v>5.87</v>
      </c>
      <c r="J65" s="1">
        <v>8.09</v>
      </c>
      <c r="K65" s="1" t="s">
        <v>43</v>
      </c>
      <c r="L65" s="1">
        <v>-0.65</v>
      </c>
      <c r="M65" s="1">
        <f t="shared" si="1"/>
        <v>0.22387211385683392</v>
      </c>
      <c r="N65" s="5">
        <f t="shared" si="2"/>
        <v>1.5300000000000002</v>
      </c>
      <c r="O65" s="1">
        <f t="shared" si="3"/>
        <v>2.8666095802417847E-2</v>
      </c>
      <c r="P65" s="1">
        <f t="shared" si="4"/>
        <v>-1.3926314520456913</v>
      </c>
      <c r="Q65" s="1">
        <f t="shared" si="5"/>
        <v>-0.58847034209101012</v>
      </c>
      <c r="R65" s="1">
        <v>7.0000000000000007E-2</v>
      </c>
      <c r="S65" s="1">
        <f t="shared" si="6"/>
        <v>1.1748975549395295</v>
      </c>
      <c r="T65" s="1">
        <f t="shared" si="7"/>
        <v>6.7399820816520212E-2</v>
      </c>
      <c r="U65" s="1">
        <f t="shared" si="8"/>
        <v>0.71739982081652021</v>
      </c>
      <c r="V65" s="2">
        <f t="shared" si="9"/>
        <v>1.4626314520456913</v>
      </c>
      <c r="W65" s="2">
        <f t="shared" si="10"/>
        <v>0.65847034209101007</v>
      </c>
      <c r="X65" s="1">
        <f t="shared" si="11"/>
        <v>0.80416110995468126</v>
      </c>
      <c r="Y65" s="7">
        <f t="shared" si="22"/>
        <v>0</v>
      </c>
      <c r="Z65" s="7">
        <f t="shared" si="12"/>
        <v>0</v>
      </c>
      <c r="AA65" s="7">
        <f t="shared" si="13"/>
        <v>0</v>
      </c>
      <c r="AB65" s="1" t="str">
        <f t="shared" ref="AB65:AC65" si="84">IF(V65&gt;1.5,"YES","NO")</f>
        <v>NO</v>
      </c>
      <c r="AC65" s="1" t="str">
        <f t="shared" si="84"/>
        <v>NO</v>
      </c>
      <c r="AD65" s="1" t="str">
        <f t="shared" si="19"/>
        <v xml:space="preserve"> </v>
      </c>
      <c r="AE65" s="1" t="str">
        <f t="shared" si="20"/>
        <v xml:space="preserve"> </v>
      </c>
      <c r="AF65" s="7">
        <f t="shared" si="15"/>
        <v>-0.58847034209101012</v>
      </c>
      <c r="AG65" s="7">
        <f t="shared" si="16"/>
        <v>0.65847034209101007</v>
      </c>
      <c r="AH65" s="4" t="str">
        <f t="shared" si="21"/>
        <v>NO</v>
      </c>
      <c r="AI65" s="7" t="str">
        <f t="shared" si="17"/>
        <v xml:space="preserve"> </v>
      </c>
      <c r="AJ65">
        <v>9.0078999999999994</v>
      </c>
      <c r="AK65">
        <v>2.6107</v>
      </c>
      <c r="AL65">
        <v>6.2670000000000003</v>
      </c>
      <c r="AM65">
        <v>-3.7529636711281</v>
      </c>
      <c r="AN65">
        <v>-31.062332695984701</v>
      </c>
      <c r="AO65">
        <v>-31.636735181644301</v>
      </c>
    </row>
    <row r="66" spans="1:41" ht="18" customHeight="1" x14ac:dyDescent="0.3">
      <c r="A66" s="1" t="s">
        <v>169</v>
      </c>
      <c r="B66" s="1">
        <v>65</v>
      </c>
      <c r="C66" s="1" t="s">
        <v>170</v>
      </c>
      <c r="D66" s="1" t="s">
        <v>42</v>
      </c>
      <c r="F66" s="1">
        <v>4.33</v>
      </c>
      <c r="G66" s="1">
        <f t="shared" ref="G66:G129" si="85">10^F66</f>
        <v>21379.620895022348</v>
      </c>
      <c r="H66" s="5">
        <v>7.4</v>
      </c>
      <c r="I66" s="1">
        <v>8.81</v>
      </c>
      <c r="J66" s="1" t="s">
        <v>38</v>
      </c>
      <c r="K66" s="1" t="s">
        <v>43</v>
      </c>
      <c r="L66" s="1">
        <v>0.71</v>
      </c>
      <c r="M66" s="1">
        <f t="shared" ref="M66:M129" si="86">10^L66</f>
        <v>5.1286138399136494</v>
      </c>
      <c r="N66" s="5">
        <f t="shared" si="2"/>
        <v>1.4100000000000001</v>
      </c>
      <c r="O66" s="1">
        <f t="shared" ref="O66:O129" si="87">1/(1+10^(N66))</f>
        <v>3.7447632536444668E-2</v>
      </c>
      <c r="P66" s="1">
        <f t="shared" ref="P66:P129" si="88">F66-LOG10(1+10^N66)</f>
        <v>2.903424366525245</v>
      </c>
      <c r="Q66" s="1">
        <f t="shared" ref="Q66:Q129" si="89">LOG10(G66+M66*10^N66)-LOG10(1+10^N66)</f>
        <v>2.9060939826661976</v>
      </c>
      <c r="R66" s="1">
        <v>2.5099999999999998</v>
      </c>
      <c r="S66" s="1">
        <f t="shared" ref="S66:S129" si="90">10^R66</f>
        <v>323.59365692962825</v>
      </c>
      <c r="T66" s="1" t="e">
        <f t="shared" ref="T66:T129" si="91">LOG10((S66*(1+10^N66)-G66)/10^N66)</f>
        <v>#NUM!</v>
      </c>
      <c r="U66" s="1" t="e">
        <f t="shared" ref="U66:U129" si="92">T66-L66</f>
        <v>#NUM!</v>
      </c>
      <c r="V66" s="2">
        <f t="shared" ref="V66:V129" si="93">ABS(P66-R66)</f>
        <v>0.39342436652524526</v>
      </c>
      <c r="W66" s="2">
        <f t="shared" ref="W66:W129" si="94">ABS(Q66-R66)</f>
        <v>0.39609398266619777</v>
      </c>
      <c r="X66" s="1">
        <f t="shared" ref="X66:X129" si="95">V66-W66</f>
        <v>-2.6696161409525132E-3</v>
      </c>
      <c r="Y66" s="7">
        <f t="shared" si="22"/>
        <v>1</v>
      </c>
      <c r="Z66" s="7">
        <f t="shared" ref="Z66:Z129" si="96">IF(X66&gt;0.2,0,IF(X66&lt;-0.2,2,1))</f>
        <v>1</v>
      </c>
      <c r="AA66" s="7">
        <f t="shared" ref="AA66:AA129" si="97">IF(W66&lt;V66,0,1)</f>
        <v>1</v>
      </c>
      <c r="AB66" s="1" t="str">
        <f t="shared" ref="AB66:AC66" si="98">IF(V66&gt;1.5,"YES","NO")</f>
        <v>NO</v>
      </c>
      <c r="AC66" s="1" t="str">
        <f t="shared" si="98"/>
        <v>NO</v>
      </c>
      <c r="AD66" s="1" t="str">
        <f t="shared" si="19"/>
        <v xml:space="preserve"> </v>
      </c>
      <c r="AE66" s="1" t="str">
        <f t="shared" si="20"/>
        <v xml:space="preserve"> </v>
      </c>
      <c r="AF66" s="7">
        <f t="shared" ref="AF66:AF129" si="99">IF(AA66=0,Q66,P66)</f>
        <v>2.903424366525245</v>
      </c>
      <c r="AG66" s="7">
        <f t="shared" ref="AG66:AG129" si="100">IF(AA66=0,W66,V66)</f>
        <v>0.39342436652524526</v>
      </c>
      <c r="AH66" s="4" t="str">
        <f t="shared" ref="AH66:AH129" si="101">IF(AG66&gt;1.5,"YES","NO")</f>
        <v>NO</v>
      </c>
      <c r="AI66" s="7" t="str">
        <f t="shared" ref="AI66:AI129" si="102">IF(AG66&gt;1.5,B66," ")</f>
        <v xml:space="preserve"> </v>
      </c>
      <c r="AJ66">
        <v>14.2705</v>
      </c>
      <c r="AK66">
        <v>0</v>
      </c>
      <c r="AL66">
        <v>4.5888999999999998</v>
      </c>
      <c r="AM66">
        <v>0.328967495219885</v>
      </c>
      <c r="AN66">
        <v>-22.650645315487498</v>
      </c>
      <c r="AO66">
        <v>-20.4989005736137</v>
      </c>
    </row>
    <row r="67" spans="1:41" ht="18" customHeight="1" x14ac:dyDescent="0.3">
      <c r="A67" s="1" t="s">
        <v>171</v>
      </c>
      <c r="B67" s="1">
        <v>66</v>
      </c>
      <c r="C67" s="1" t="s">
        <v>172</v>
      </c>
      <c r="D67" s="1" t="s">
        <v>37</v>
      </c>
      <c r="F67" s="1">
        <v>3.54</v>
      </c>
      <c r="G67" s="1">
        <f t="shared" si="85"/>
        <v>3467.3685045253224</v>
      </c>
      <c r="H67" s="5">
        <v>7.4</v>
      </c>
      <c r="I67" s="1">
        <v>4.9400000000000004</v>
      </c>
      <c r="J67" s="1" t="s">
        <v>38</v>
      </c>
      <c r="K67" s="1" t="s">
        <v>39</v>
      </c>
      <c r="L67" s="1">
        <v>0.04</v>
      </c>
      <c r="M67" s="1">
        <f t="shared" si="86"/>
        <v>1.0964781961431851</v>
      </c>
      <c r="N67" s="5">
        <f t="shared" si="2"/>
        <v>2.46</v>
      </c>
      <c r="O67" s="1">
        <f t="shared" si="87"/>
        <v>3.4553874030729659E-3</v>
      </c>
      <c r="P67" s="1">
        <f t="shared" si="88"/>
        <v>1.0784967456566559</v>
      </c>
      <c r="Q67" s="1">
        <f t="shared" si="89"/>
        <v>1.1164015343721139</v>
      </c>
      <c r="R67" s="1">
        <v>1.1200000000000001</v>
      </c>
      <c r="S67" s="1">
        <f t="shared" si="90"/>
        <v>13.182567385564075</v>
      </c>
      <c r="T67" s="1">
        <f t="shared" si="91"/>
        <v>8.1214715520425723E-2</v>
      </c>
      <c r="U67" s="1">
        <f t="shared" si="92"/>
        <v>4.1214715520425722E-2</v>
      </c>
      <c r="V67" s="2">
        <f t="shared" si="93"/>
        <v>4.1503254343344231E-2</v>
      </c>
      <c r="W67" s="2">
        <f t="shared" si="94"/>
        <v>3.5984656278862381E-3</v>
      </c>
      <c r="X67" s="1">
        <f t="shared" si="95"/>
        <v>3.7904788715457993E-2</v>
      </c>
      <c r="Y67" s="7">
        <f t="shared" si="22"/>
        <v>1</v>
      </c>
      <c r="Z67" s="7">
        <f t="shared" si="96"/>
        <v>1</v>
      </c>
      <c r="AA67" s="7">
        <f t="shared" si="97"/>
        <v>0</v>
      </c>
      <c r="AB67" s="1" t="str">
        <f t="shared" ref="AB67:AC67" si="103">IF(V67&gt;1.5,"YES","NO")</f>
        <v>NO</v>
      </c>
      <c r="AC67" s="1" t="str">
        <f t="shared" si="103"/>
        <v>NO</v>
      </c>
      <c r="AD67" s="1" t="str">
        <f t="shared" ref="AD67:AD130" si="104">IF(AB67="YES",$B67," ")</f>
        <v xml:space="preserve"> </v>
      </c>
      <c r="AE67" s="1" t="str">
        <f t="shared" ref="AE67:AE130" si="105">IF(AC67="YES",$B67," ")</f>
        <v xml:space="preserve"> </v>
      </c>
      <c r="AF67" s="7">
        <f t="shared" si="99"/>
        <v>1.1164015343721139</v>
      </c>
      <c r="AG67" s="7">
        <f t="shared" si="100"/>
        <v>3.5984656278862381E-3</v>
      </c>
      <c r="AH67" s="4" t="str">
        <f t="shared" si="101"/>
        <v>NO</v>
      </c>
      <c r="AI67" s="7" t="str">
        <f t="shared" si="102"/>
        <v xml:space="preserve"> </v>
      </c>
      <c r="AJ67">
        <v>8.8714999999999993</v>
      </c>
      <c r="AK67">
        <v>0.82320000000000004</v>
      </c>
      <c r="AL67">
        <v>3.0474000000000001</v>
      </c>
      <c r="AM67">
        <v>-2.89622370936902</v>
      </c>
      <c r="AN67">
        <v>-16.750764818355599</v>
      </c>
      <c r="AO67">
        <v>-18.013671128106999</v>
      </c>
    </row>
    <row r="68" spans="1:41" ht="18" customHeight="1" x14ac:dyDescent="0.3">
      <c r="A68" s="1" t="s">
        <v>165</v>
      </c>
      <c r="B68" s="1">
        <v>67</v>
      </c>
      <c r="C68" s="1" t="s">
        <v>166</v>
      </c>
      <c r="D68" s="1" t="s">
        <v>42</v>
      </c>
      <c r="F68" s="1">
        <v>0.91</v>
      </c>
      <c r="G68" s="1">
        <f t="shared" si="85"/>
        <v>8.1283051616409931</v>
      </c>
      <c r="H68" s="5">
        <v>5.5</v>
      </c>
      <c r="I68" s="1">
        <v>7.12</v>
      </c>
      <c r="L68" s="1">
        <v>-0.92</v>
      </c>
      <c r="M68" s="1">
        <f t="shared" si="86"/>
        <v>0.12022644346174129</v>
      </c>
      <c r="N68" s="5">
        <f t="shared" si="2"/>
        <v>1.62</v>
      </c>
      <c r="O68" s="1">
        <f t="shared" si="87"/>
        <v>2.3426369721582362E-2</v>
      </c>
      <c r="P68" s="1">
        <f t="shared" si="88"/>
        <v>-0.72029500683787673</v>
      </c>
      <c r="Q68" s="1">
        <f t="shared" si="89"/>
        <v>-0.51169377511154002</v>
      </c>
      <c r="R68" s="1">
        <v>-0.92</v>
      </c>
      <c r="S68" s="1">
        <f t="shared" si="90"/>
        <v>0.12022644346174129</v>
      </c>
      <c r="T68" s="1" t="e">
        <f t="shared" si="91"/>
        <v>#NUM!</v>
      </c>
      <c r="U68" s="1" t="e">
        <f t="shared" si="92"/>
        <v>#NUM!</v>
      </c>
      <c r="V68" s="2">
        <f t="shared" si="93"/>
        <v>0.19970499316212331</v>
      </c>
      <c r="W68" s="2">
        <f t="shared" si="94"/>
        <v>0.40830622488846002</v>
      </c>
      <c r="X68" s="1">
        <f t="shared" si="95"/>
        <v>-0.20860123172633671</v>
      </c>
      <c r="Y68" s="7">
        <f t="shared" ref="Y68:Y131" si="106">IF(X68&gt;=0.2,0,1)</f>
        <v>1</v>
      </c>
      <c r="Z68" s="7">
        <f t="shared" si="96"/>
        <v>2</v>
      </c>
      <c r="AA68" s="7">
        <f t="shared" si="97"/>
        <v>1</v>
      </c>
      <c r="AB68" s="1" t="str">
        <f t="shared" ref="AB68:AC68" si="107">IF(V68&gt;1.5,"YES","NO")</f>
        <v>NO</v>
      </c>
      <c r="AC68" s="1" t="str">
        <f t="shared" si="107"/>
        <v>NO</v>
      </c>
      <c r="AD68" s="1" t="str">
        <f t="shared" si="104"/>
        <v xml:space="preserve"> </v>
      </c>
      <c r="AE68" s="1" t="str">
        <f t="shared" si="105"/>
        <v xml:space="preserve"> </v>
      </c>
      <c r="AF68" s="7">
        <f t="shared" si="99"/>
        <v>-0.72029500683787673</v>
      </c>
      <c r="AG68" s="7">
        <f t="shared" si="100"/>
        <v>0.19970499316212331</v>
      </c>
      <c r="AH68" s="4" t="str">
        <f t="shared" si="101"/>
        <v>NO</v>
      </c>
      <c r="AI68" s="7" t="str">
        <f t="shared" si="102"/>
        <v xml:space="preserve"> </v>
      </c>
      <c r="AJ68">
        <v>7.3654000000000002</v>
      </c>
      <c r="AK68">
        <v>3.1446999999999998</v>
      </c>
      <c r="AL68">
        <v>5.2994000000000003</v>
      </c>
      <c r="AM68">
        <v>-1.4358508604206499</v>
      </c>
      <c r="AN68">
        <v>-24.0029636711281</v>
      </c>
      <c r="AO68">
        <v>-22.7214866156787</v>
      </c>
    </row>
    <row r="69" spans="1:41" ht="18" customHeight="1" x14ac:dyDescent="0.3">
      <c r="A69" s="1" t="s">
        <v>165</v>
      </c>
      <c r="B69" s="1">
        <v>68</v>
      </c>
      <c r="C69" s="1" t="s">
        <v>166</v>
      </c>
      <c r="D69" s="1" t="s">
        <v>42</v>
      </c>
      <c r="F69" s="1">
        <v>0.91</v>
      </c>
      <c r="G69" s="1">
        <f t="shared" si="85"/>
        <v>8.1283051616409931</v>
      </c>
      <c r="H69" s="5">
        <v>6.2</v>
      </c>
      <c r="I69" s="1">
        <v>7.12</v>
      </c>
      <c r="L69" s="1">
        <v>-0.92</v>
      </c>
      <c r="M69" s="1">
        <f t="shared" si="86"/>
        <v>0.12022644346174129</v>
      </c>
      <c r="N69" s="5">
        <f t="shared" si="2"/>
        <v>0.91999999999999993</v>
      </c>
      <c r="O69" s="1">
        <f t="shared" si="87"/>
        <v>0.10732333999384593</v>
      </c>
      <c r="P69" s="1">
        <f t="shared" si="88"/>
        <v>-5.9305820175223345E-2</v>
      </c>
      <c r="Q69" s="1">
        <f t="shared" si="89"/>
        <v>-8.9156699436924169E-3</v>
      </c>
      <c r="R69" s="1">
        <v>-0.4</v>
      </c>
      <c r="S69" s="1">
        <f t="shared" si="90"/>
        <v>0.3981071705534972</v>
      </c>
      <c r="T69" s="1" t="e">
        <f t="shared" si="91"/>
        <v>#NUM!</v>
      </c>
      <c r="U69" s="1" t="e">
        <f t="shared" si="92"/>
        <v>#NUM!</v>
      </c>
      <c r="V69" s="2">
        <f t="shared" si="93"/>
        <v>0.34069417982477668</v>
      </c>
      <c r="W69" s="2">
        <f t="shared" si="94"/>
        <v>0.39108433005630761</v>
      </c>
      <c r="X69" s="1">
        <f t="shared" si="95"/>
        <v>-5.0390150231530928E-2</v>
      </c>
      <c r="Y69" s="7">
        <f t="shared" si="106"/>
        <v>1</v>
      </c>
      <c r="Z69" s="7">
        <f t="shared" si="96"/>
        <v>1</v>
      </c>
      <c r="AA69" s="7">
        <f t="shared" si="97"/>
        <v>1</v>
      </c>
      <c r="AB69" s="1" t="str">
        <f t="shared" ref="AB69:AC69" si="108">IF(V69&gt;1.5,"YES","NO")</f>
        <v>NO</v>
      </c>
      <c r="AC69" s="1" t="str">
        <f t="shared" si="108"/>
        <v>NO</v>
      </c>
      <c r="AD69" s="1" t="str">
        <f t="shared" si="104"/>
        <v xml:space="preserve"> </v>
      </c>
      <c r="AE69" s="1" t="str">
        <f t="shared" si="105"/>
        <v xml:space="preserve"> </v>
      </c>
      <c r="AF69" s="7">
        <f t="shared" si="99"/>
        <v>-5.9305820175223345E-2</v>
      </c>
      <c r="AG69" s="7">
        <f t="shared" si="100"/>
        <v>0.34069417982477668</v>
      </c>
      <c r="AH69" s="4" t="str">
        <f t="shared" si="101"/>
        <v>NO</v>
      </c>
      <c r="AI69" s="7" t="str">
        <f t="shared" si="102"/>
        <v xml:space="preserve"> </v>
      </c>
      <c r="AJ69">
        <v>7.3654000000000002</v>
      </c>
      <c r="AK69">
        <v>3.1446999999999998</v>
      </c>
      <c r="AL69">
        <v>5.2994000000000003</v>
      </c>
      <c r="AM69">
        <v>-1.4358508604206499</v>
      </c>
      <c r="AN69">
        <v>-24.0029636711281</v>
      </c>
      <c r="AO69">
        <v>-22.7214866156787</v>
      </c>
    </row>
    <row r="70" spans="1:41" ht="18" customHeight="1" x14ac:dyDescent="0.3">
      <c r="A70" s="1" t="s">
        <v>165</v>
      </c>
      <c r="B70" s="1">
        <v>69</v>
      </c>
      <c r="C70" s="1" t="s">
        <v>166</v>
      </c>
      <c r="D70" s="1" t="s">
        <v>42</v>
      </c>
      <c r="F70" s="1">
        <v>0.91</v>
      </c>
      <c r="G70" s="1">
        <f t="shared" si="85"/>
        <v>8.1283051616409931</v>
      </c>
      <c r="H70" s="5">
        <v>8.5</v>
      </c>
      <c r="I70" s="1">
        <v>7.12</v>
      </c>
      <c r="L70" s="1">
        <v>-0.92</v>
      </c>
      <c r="M70" s="1">
        <f t="shared" si="86"/>
        <v>0.12022644346174129</v>
      </c>
      <c r="N70" s="5">
        <f t="shared" si="2"/>
        <v>-1.38</v>
      </c>
      <c r="O70" s="1">
        <f t="shared" si="87"/>
        <v>0.95998131798294117</v>
      </c>
      <c r="P70" s="1">
        <f t="shared" si="88"/>
        <v>0.89226278139804072</v>
      </c>
      <c r="Q70" s="1">
        <f t="shared" si="89"/>
        <v>0.89253048268176027</v>
      </c>
      <c r="R70" s="1">
        <v>0.83</v>
      </c>
      <c r="S70" s="1">
        <f t="shared" si="90"/>
        <v>6.7608297539198183</v>
      </c>
      <c r="T70" s="1" t="e">
        <f t="shared" si="91"/>
        <v>#NUM!</v>
      </c>
      <c r="U70" s="1" t="e">
        <f t="shared" si="92"/>
        <v>#NUM!</v>
      </c>
      <c r="V70" s="2">
        <f t="shared" si="93"/>
        <v>6.2262781398040756E-2</v>
      </c>
      <c r="W70" s="2">
        <f t="shared" si="94"/>
        <v>6.2530482681760313E-2</v>
      </c>
      <c r="X70" s="1">
        <f t="shared" si="95"/>
        <v>-2.6770128371955693E-4</v>
      </c>
      <c r="Y70" s="7">
        <f t="shared" si="106"/>
        <v>1</v>
      </c>
      <c r="Z70" s="7">
        <f t="shared" si="96"/>
        <v>1</v>
      </c>
      <c r="AA70" s="7">
        <f t="shared" si="97"/>
        <v>1</v>
      </c>
      <c r="AB70" s="1" t="str">
        <f t="shared" ref="AB70:AC70" si="109">IF(V70&gt;1.5,"YES","NO")</f>
        <v>NO</v>
      </c>
      <c r="AC70" s="1" t="str">
        <f t="shared" si="109"/>
        <v>NO</v>
      </c>
      <c r="AD70" s="1" t="str">
        <f t="shared" si="104"/>
        <v xml:space="preserve"> </v>
      </c>
      <c r="AE70" s="1" t="str">
        <f t="shared" si="105"/>
        <v xml:space="preserve"> </v>
      </c>
      <c r="AF70" s="7">
        <f t="shared" si="99"/>
        <v>0.89226278139804072</v>
      </c>
      <c r="AG70" s="7">
        <f t="shared" si="100"/>
        <v>6.2262781398040756E-2</v>
      </c>
      <c r="AH70" s="4" t="str">
        <f t="shared" si="101"/>
        <v>NO</v>
      </c>
      <c r="AI70" s="7" t="str">
        <f t="shared" si="102"/>
        <v xml:space="preserve"> </v>
      </c>
      <c r="AJ70">
        <v>7.3654000000000002</v>
      </c>
      <c r="AK70">
        <v>3.1446999999999998</v>
      </c>
      <c r="AL70">
        <v>5.2994000000000003</v>
      </c>
      <c r="AM70">
        <v>-1.4358508604206499</v>
      </c>
      <c r="AN70">
        <v>-24.0029636711281</v>
      </c>
      <c r="AO70">
        <v>-22.7214866156787</v>
      </c>
    </row>
    <row r="71" spans="1:41" ht="18" customHeight="1" x14ac:dyDescent="0.3">
      <c r="A71" s="1" t="s">
        <v>173</v>
      </c>
      <c r="B71" s="1">
        <v>70</v>
      </c>
      <c r="C71" s="1" t="s">
        <v>174</v>
      </c>
      <c r="D71" s="1" t="str">
        <f t="shared" ref="D71:D151" si="110">IF(I71&lt;7.4,"Acid","Base")</f>
        <v>Acid</v>
      </c>
      <c r="F71" s="1">
        <v>2.2599999999999998</v>
      </c>
      <c r="G71" s="1">
        <f t="shared" si="85"/>
        <v>181.9700858609983</v>
      </c>
      <c r="H71" s="5">
        <v>1</v>
      </c>
      <c r="I71" s="1">
        <v>2.97</v>
      </c>
      <c r="L71" s="1">
        <v>-0.99</v>
      </c>
      <c r="M71" s="1">
        <f t="shared" si="86"/>
        <v>0.10232929922807538</v>
      </c>
      <c r="N71" s="5">
        <f t="shared" si="2"/>
        <v>-1.9700000000000002</v>
      </c>
      <c r="O71" s="1">
        <f t="shared" si="87"/>
        <v>0.98939840508381394</v>
      </c>
      <c r="P71" s="1">
        <f t="shared" si="88"/>
        <v>2.2553712059434066</v>
      </c>
      <c r="Q71" s="1">
        <f t="shared" si="89"/>
        <v>2.2553738228185551</v>
      </c>
      <c r="R71" s="1">
        <v>2.33</v>
      </c>
      <c r="S71" s="1">
        <f t="shared" si="90"/>
        <v>213.79620895022339</v>
      </c>
      <c r="T71" s="1">
        <f t="shared" si="91"/>
        <v>3.5029707176366767</v>
      </c>
      <c r="U71" s="1">
        <f t="shared" si="92"/>
        <v>4.4929707176366769</v>
      </c>
      <c r="V71" s="2">
        <f t="shared" si="93"/>
        <v>7.4628794056593506E-2</v>
      </c>
      <c r="W71" s="2">
        <f t="shared" si="94"/>
        <v>7.462617718144493E-2</v>
      </c>
      <c r="X71" s="1">
        <f t="shared" si="95"/>
        <v>2.6168751485755593E-6</v>
      </c>
      <c r="Y71" s="7">
        <f t="shared" si="106"/>
        <v>1</v>
      </c>
      <c r="Z71" s="7">
        <f t="shared" si="96"/>
        <v>1</v>
      </c>
      <c r="AA71" s="7">
        <f t="shared" si="97"/>
        <v>0</v>
      </c>
      <c r="AB71" s="1" t="str">
        <f t="shared" ref="AB71:AC71" si="111">IF(V71&gt;1.5,"YES","NO")</f>
        <v>NO</v>
      </c>
      <c r="AC71" s="1" t="str">
        <f t="shared" si="111"/>
        <v>NO</v>
      </c>
      <c r="AD71" s="1" t="str">
        <f t="shared" si="104"/>
        <v xml:space="preserve"> </v>
      </c>
      <c r="AE71" s="1" t="str">
        <f t="shared" si="105"/>
        <v xml:space="preserve"> </v>
      </c>
      <c r="AF71" s="7">
        <f t="shared" si="99"/>
        <v>2.2553738228185551</v>
      </c>
      <c r="AG71" s="7">
        <f t="shared" si="100"/>
        <v>7.462617718144493E-2</v>
      </c>
      <c r="AH71" s="4" t="str">
        <f t="shared" si="101"/>
        <v>NO</v>
      </c>
      <c r="AI71" s="7" t="str">
        <f t="shared" si="102"/>
        <v xml:space="preserve"> </v>
      </c>
      <c r="AJ71">
        <v>2.8784999999999998</v>
      </c>
      <c r="AK71">
        <v>2.4575999999999998</v>
      </c>
      <c r="AL71">
        <v>2.2915999999999999</v>
      </c>
      <c r="AM71">
        <v>-0.98372370936902398</v>
      </c>
      <c r="AN71">
        <v>-12.341037284894799</v>
      </c>
      <c r="AO71">
        <v>-13.3247609942638</v>
      </c>
    </row>
    <row r="72" spans="1:41" ht="18" customHeight="1" x14ac:dyDescent="0.3">
      <c r="A72" s="1" t="s">
        <v>173</v>
      </c>
      <c r="B72" s="1">
        <v>71</v>
      </c>
      <c r="C72" s="1" t="s">
        <v>174</v>
      </c>
      <c r="D72" s="1" t="str">
        <f t="shared" si="110"/>
        <v>Acid</v>
      </c>
      <c r="F72" s="1">
        <v>2.2599999999999998</v>
      </c>
      <c r="G72" s="1">
        <f t="shared" si="85"/>
        <v>181.9700858609983</v>
      </c>
      <c r="H72" s="5">
        <v>2</v>
      </c>
      <c r="I72" s="1">
        <v>2.97</v>
      </c>
      <c r="L72" s="1">
        <v>-0.99</v>
      </c>
      <c r="M72" s="1">
        <f t="shared" si="86"/>
        <v>0.10232929922807538</v>
      </c>
      <c r="N72" s="5">
        <f t="shared" si="2"/>
        <v>-0.9700000000000002</v>
      </c>
      <c r="O72" s="1">
        <f t="shared" si="87"/>
        <v>0.90321840429518097</v>
      </c>
      <c r="P72" s="1">
        <f t="shared" si="88"/>
        <v>2.2157927783438454</v>
      </c>
      <c r="Q72" s="1">
        <f t="shared" si="89"/>
        <v>2.215818946385788</v>
      </c>
      <c r="R72" s="1">
        <v>2.27</v>
      </c>
      <c r="S72" s="1">
        <f t="shared" si="90"/>
        <v>186.20871366628685</v>
      </c>
      <c r="T72" s="1">
        <f t="shared" si="91"/>
        <v>2.3536583267660411</v>
      </c>
      <c r="U72" s="1">
        <f t="shared" si="92"/>
        <v>3.3436583267660414</v>
      </c>
      <c r="V72" s="2">
        <f t="shared" si="93"/>
        <v>5.4207221656154658E-2</v>
      </c>
      <c r="W72" s="2">
        <f t="shared" si="94"/>
        <v>5.4181053614211994E-2</v>
      </c>
      <c r="X72" s="1">
        <f t="shared" si="95"/>
        <v>2.6168041942664644E-5</v>
      </c>
      <c r="Y72" s="7">
        <f t="shared" si="106"/>
        <v>1</v>
      </c>
      <c r="Z72" s="7">
        <f t="shared" si="96"/>
        <v>1</v>
      </c>
      <c r="AA72" s="7">
        <f t="shared" si="97"/>
        <v>0</v>
      </c>
      <c r="AB72" s="1" t="str">
        <f t="shared" ref="AB72:AC72" si="112">IF(V72&gt;1.5,"YES","NO")</f>
        <v>NO</v>
      </c>
      <c r="AC72" s="1" t="str">
        <f t="shared" si="112"/>
        <v>NO</v>
      </c>
      <c r="AD72" s="1" t="str">
        <f t="shared" si="104"/>
        <v xml:space="preserve"> </v>
      </c>
      <c r="AE72" s="1" t="str">
        <f t="shared" si="105"/>
        <v xml:space="preserve"> </v>
      </c>
      <c r="AF72" s="7">
        <f t="shared" si="99"/>
        <v>2.215818946385788</v>
      </c>
      <c r="AG72" s="7">
        <f t="shared" si="100"/>
        <v>5.4181053614211994E-2</v>
      </c>
      <c r="AH72" s="4" t="str">
        <f t="shared" si="101"/>
        <v>NO</v>
      </c>
      <c r="AI72" s="7" t="str">
        <f t="shared" si="102"/>
        <v xml:space="preserve"> </v>
      </c>
      <c r="AJ72">
        <v>2.8784999999999998</v>
      </c>
      <c r="AK72">
        <v>2.4575999999999998</v>
      </c>
      <c r="AL72">
        <v>2.2915999999999999</v>
      </c>
      <c r="AM72">
        <v>-0.98372370936902398</v>
      </c>
      <c r="AN72">
        <v>-12.341037284894799</v>
      </c>
      <c r="AO72">
        <v>-13.3247609942638</v>
      </c>
    </row>
    <row r="73" spans="1:41" ht="18" customHeight="1" x14ac:dyDescent="0.3">
      <c r="A73" s="1" t="s">
        <v>173</v>
      </c>
      <c r="B73" s="1">
        <v>72</v>
      </c>
      <c r="C73" s="1" t="s">
        <v>174</v>
      </c>
      <c r="D73" s="1" t="str">
        <f t="shared" si="110"/>
        <v>Acid</v>
      </c>
      <c r="F73" s="1">
        <v>2.2599999999999998</v>
      </c>
      <c r="G73" s="1">
        <f t="shared" si="85"/>
        <v>181.9700858609983</v>
      </c>
      <c r="H73" s="5">
        <v>3.4</v>
      </c>
      <c r="I73" s="1">
        <v>2.97</v>
      </c>
      <c r="L73" s="1">
        <v>-0.99</v>
      </c>
      <c r="M73" s="1">
        <f t="shared" si="86"/>
        <v>0.10232929922807538</v>
      </c>
      <c r="N73" s="5">
        <f t="shared" si="2"/>
        <v>0.42999999999999972</v>
      </c>
      <c r="O73" s="1">
        <f t="shared" si="87"/>
        <v>0.27089003710224757</v>
      </c>
      <c r="P73" s="1">
        <f t="shared" si="88"/>
        <v>1.6927930326777467</v>
      </c>
      <c r="Q73" s="1">
        <f t="shared" si="89"/>
        <v>1.693449867021759</v>
      </c>
      <c r="R73" s="1">
        <v>1.55</v>
      </c>
      <c r="S73" s="1">
        <f t="shared" si="90"/>
        <v>35.481338923357555</v>
      </c>
      <c r="T73" s="1" t="e">
        <f t="shared" si="91"/>
        <v>#NUM!</v>
      </c>
      <c r="U73" s="1" t="e">
        <f t="shared" si="92"/>
        <v>#NUM!</v>
      </c>
      <c r="V73" s="2">
        <f t="shared" si="93"/>
        <v>0.14279303267774668</v>
      </c>
      <c r="W73" s="2">
        <f t="shared" si="94"/>
        <v>0.14344986702175899</v>
      </c>
      <c r="X73" s="1">
        <f t="shared" si="95"/>
        <v>-6.5683434401231366E-4</v>
      </c>
      <c r="Y73" s="7">
        <f t="shared" si="106"/>
        <v>1</v>
      </c>
      <c r="Z73" s="7">
        <f t="shared" si="96"/>
        <v>1</v>
      </c>
      <c r="AA73" s="7">
        <f t="shared" si="97"/>
        <v>1</v>
      </c>
      <c r="AB73" s="1" t="str">
        <f t="shared" ref="AB73:AC73" si="113">IF(V73&gt;1.5,"YES","NO")</f>
        <v>NO</v>
      </c>
      <c r="AC73" s="1" t="str">
        <f t="shared" si="113"/>
        <v>NO</v>
      </c>
      <c r="AD73" s="1" t="str">
        <f t="shared" si="104"/>
        <v xml:space="preserve"> </v>
      </c>
      <c r="AE73" s="1" t="str">
        <f t="shared" si="105"/>
        <v xml:space="preserve"> </v>
      </c>
      <c r="AF73" s="7">
        <f t="shared" si="99"/>
        <v>1.6927930326777467</v>
      </c>
      <c r="AG73" s="7">
        <f t="shared" si="100"/>
        <v>0.14279303267774668</v>
      </c>
      <c r="AH73" s="4" t="str">
        <f t="shared" si="101"/>
        <v>NO</v>
      </c>
      <c r="AI73" s="7" t="str">
        <f t="shared" si="102"/>
        <v xml:space="preserve"> </v>
      </c>
      <c r="AJ73">
        <v>2.8784999999999998</v>
      </c>
      <c r="AK73">
        <v>2.4575999999999998</v>
      </c>
      <c r="AL73">
        <v>2.2915999999999999</v>
      </c>
      <c r="AM73">
        <v>-0.98372370936902398</v>
      </c>
      <c r="AN73">
        <v>-12.341037284894799</v>
      </c>
      <c r="AO73">
        <v>-13.3247609942638</v>
      </c>
    </row>
    <row r="74" spans="1:41" ht="18" customHeight="1" x14ac:dyDescent="0.3">
      <c r="A74" s="1" t="s">
        <v>173</v>
      </c>
      <c r="B74" s="1">
        <v>73</v>
      </c>
      <c r="C74" s="1" t="s">
        <v>174</v>
      </c>
      <c r="D74" s="1" t="str">
        <f t="shared" si="110"/>
        <v>Acid</v>
      </c>
      <c r="F74" s="1">
        <v>2.2599999999999998</v>
      </c>
      <c r="G74" s="1">
        <f t="shared" si="85"/>
        <v>181.9700858609983</v>
      </c>
      <c r="H74" s="5">
        <v>4.5</v>
      </c>
      <c r="I74" s="1">
        <v>2.97</v>
      </c>
      <c r="L74" s="1">
        <v>-0.99</v>
      </c>
      <c r="M74" s="1">
        <f t="shared" si="86"/>
        <v>0.10232929922807538</v>
      </c>
      <c r="N74" s="5">
        <f t="shared" si="2"/>
        <v>1.5299999999999998</v>
      </c>
      <c r="O74" s="1">
        <f t="shared" si="87"/>
        <v>2.8666095802417874E-2</v>
      </c>
      <c r="P74" s="1">
        <f t="shared" si="88"/>
        <v>0.71736854795430904</v>
      </c>
      <c r="Q74" s="1">
        <f t="shared" si="89"/>
        <v>0.72556600473930466</v>
      </c>
      <c r="R74" s="1">
        <v>0.98</v>
      </c>
      <c r="S74" s="1">
        <f t="shared" si="90"/>
        <v>9.5499258602143584</v>
      </c>
      <c r="T74" s="1">
        <f t="shared" si="91"/>
        <v>0.64947565924421713</v>
      </c>
      <c r="U74" s="1">
        <f t="shared" si="92"/>
        <v>1.639475659244217</v>
      </c>
      <c r="V74" s="2">
        <f t="shared" si="93"/>
        <v>0.26263145204569094</v>
      </c>
      <c r="W74" s="2">
        <f t="shared" si="94"/>
        <v>0.25443399526069532</v>
      </c>
      <c r="X74" s="1">
        <f t="shared" si="95"/>
        <v>8.1974567849956159E-3</v>
      </c>
      <c r="Y74" s="7">
        <f t="shared" si="106"/>
        <v>1</v>
      </c>
      <c r="Z74" s="7">
        <f t="shared" si="96"/>
        <v>1</v>
      </c>
      <c r="AA74" s="7">
        <f t="shared" si="97"/>
        <v>0</v>
      </c>
      <c r="AB74" s="1" t="str">
        <f t="shared" ref="AB74:AC74" si="114">IF(V74&gt;1.5,"YES","NO")</f>
        <v>NO</v>
      </c>
      <c r="AC74" s="1" t="str">
        <f t="shared" si="114"/>
        <v>NO</v>
      </c>
      <c r="AD74" s="1" t="str">
        <f t="shared" si="104"/>
        <v xml:space="preserve"> </v>
      </c>
      <c r="AE74" s="1" t="str">
        <f t="shared" si="105"/>
        <v xml:space="preserve"> </v>
      </c>
      <c r="AF74" s="7">
        <f t="shared" si="99"/>
        <v>0.72556600473930466</v>
      </c>
      <c r="AG74" s="7">
        <f t="shared" si="100"/>
        <v>0.25443399526069532</v>
      </c>
      <c r="AH74" s="4" t="str">
        <f t="shared" si="101"/>
        <v>NO</v>
      </c>
      <c r="AI74" s="7" t="str">
        <f t="shared" si="102"/>
        <v xml:space="preserve"> </v>
      </c>
      <c r="AJ74">
        <v>2.8784999999999998</v>
      </c>
      <c r="AK74">
        <v>2.4575999999999998</v>
      </c>
      <c r="AL74">
        <v>2.2915999999999999</v>
      </c>
      <c r="AM74">
        <v>-0.98372370936902398</v>
      </c>
      <c r="AN74">
        <v>-12.341037284894799</v>
      </c>
      <c r="AO74">
        <v>-13.3247609942638</v>
      </c>
    </row>
    <row r="75" spans="1:41" ht="18" customHeight="1" x14ac:dyDescent="0.3">
      <c r="A75" s="1" t="s">
        <v>173</v>
      </c>
      <c r="B75" s="1">
        <v>74</v>
      </c>
      <c r="C75" s="1" t="s">
        <v>174</v>
      </c>
      <c r="D75" s="1" t="str">
        <f t="shared" si="110"/>
        <v>Acid</v>
      </c>
      <c r="F75" s="1">
        <v>2.2599999999999998</v>
      </c>
      <c r="G75" s="1">
        <f t="shared" si="85"/>
        <v>181.9700858609983</v>
      </c>
      <c r="H75" s="5">
        <v>5.5</v>
      </c>
      <c r="I75" s="1">
        <v>2.97</v>
      </c>
      <c r="L75" s="1">
        <v>-0.99</v>
      </c>
      <c r="M75" s="1">
        <f t="shared" si="86"/>
        <v>0.10232929922807538</v>
      </c>
      <c r="N75" s="5">
        <f t="shared" si="2"/>
        <v>2.5299999999999998</v>
      </c>
      <c r="O75" s="1">
        <f t="shared" si="87"/>
        <v>2.942525219090109E-3</v>
      </c>
      <c r="P75" s="1">
        <f t="shared" si="88"/>
        <v>-0.27127980632149029</v>
      </c>
      <c r="Q75" s="1">
        <f t="shared" si="89"/>
        <v>-0.19553359991132568</v>
      </c>
      <c r="R75" s="1">
        <v>-0.22</v>
      </c>
      <c r="S75" s="1">
        <f t="shared" si="90"/>
        <v>0.60255958607435778</v>
      </c>
      <c r="T75" s="1">
        <f t="shared" si="91"/>
        <v>-1.171945772864545</v>
      </c>
      <c r="U75" s="1">
        <f t="shared" si="92"/>
        <v>-0.18194577286454505</v>
      </c>
      <c r="V75" s="2">
        <f t="shared" si="93"/>
        <v>5.127980632149029E-2</v>
      </c>
      <c r="W75" s="2">
        <f t="shared" si="94"/>
        <v>2.4466400088674317E-2</v>
      </c>
      <c r="X75" s="1">
        <f t="shared" si="95"/>
        <v>2.6813406232815973E-2</v>
      </c>
      <c r="Y75" s="7">
        <f t="shared" si="106"/>
        <v>1</v>
      </c>
      <c r="Z75" s="7">
        <f t="shared" si="96"/>
        <v>1</v>
      </c>
      <c r="AA75" s="7">
        <f t="shared" si="97"/>
        <v>0</v>
      </c>
      <c r="AB75" s="1" t="str">
        <f t="shared" ref="AB75:AC75" si="115">IF(V75&gt;1.5,"YES","NO")</f>
        <v>NO</v>
      </c>
      <c r="AC75" s="1" t="str">
        <f t="shared" si="115"/>
        <v>NO</v>
      </c>
      <c r="AD75" s="1" t="str">
        <f t="shared" si="104"/>
        <v xml:space="preserve"> </v>
      </c>
      <c r="AE75" s="1" t="str">
        <f t="shared" si="105"/>
        <v xml:space="preserve"> </v>
      </c>
      <c r="AF75" s="7">
        <f t="shared" si="99"/>
        <v>-0.19553359991132568</v>
      </c>
      <c r="AG75" s="7">
        <f t="shared" si="100"/>
        <v>2.4466400088674317E-2</v>
      </c>
      <c r="AH75" s="4" t="str">
        <f t="shared" si="101"/>
        <v>NO</v>
      </c>
      <c r="AI75" s="7" t="str">
        <f t="shared" si="102"/>
        <v xml:space="preserve"> </v>
      </c>
      <c r="AJ75">
        <v>2.8784999999999998</v>
      </c>
      <c r="AK75">
        <v>2.4575999999999998</v>
      </c>
      <c r="AL75">
        <v>2.2915999999999999</v>
      </c>
      <c r="AM75">
        <v>-0.98372370936902398</v>
      </c>
      <c r="AN75">
        <v>-12.341037284894799</v>
      </c>
      <c r="AO75">
        <v>-13.3247609942638</v>
      </c>
    </row>
    <row r="76" spans="1:41" ht="18" customHeight="1" x14ac:dyDescent="0.3">
      <c r="A76" s="1" t="s">
        <v>173</v>
      </c>
      <c r="B76" s="1">
        <v>75</v>
      </c>
      <c r="C76" s="1" t="s">
        <v>174</v>
      </c>
      <c r="D76" s="1" t="str">
        <f t="shared" si="110"/>
        <v>Acid</v>
      </c>
      <c r="F76" s="1">
        <v>2.2599999999999998</v>
      </c>
      <c r="G76" s="1">
        <f t="shared" si="85"/>
        <v>181.9700858609983</v>
      </c>
      <c r="H76" s="5">
        <v>6.7</v>
      </c>
      <c r="I76" s="1">
        <v>2.97</v>
      </c>
      <c r="L76" s="1">
        <v>-0.99</v>
      </c>
      <c r="M76" s="1">
        <f t="shared" si="86"/>
        <v>0.10232929922807538</v>
      </c>
      <c r="N76" s="5">
        <f t="shared" si="2"/>
        <v>3.73</v>
      </c>
      <c r="O76" s="1">
        <f t="shared" si="87"/>
        <v>1.8617404643658176E-4</v>
      </c>
      <c r="P76" s="1">
        <f t="shared" si="88"/>
        <v>-1.4700808618884671</v>
      </c>
      <c r="Q76" s="1">
        <f t="shared" si="89"/>
        <v>-0.86586002464700762</v>
      </c>
      <c r="R76" s="1">
        <v>-0.86</v>
      </c>
      <c r="S76" s="1">
        <f t="shared" si="90"/>
        <v>0.13803842646028844</v>
      </c>
      <c r="T76" s="1">
        <f t="shared" si="91"/>
        <v>-0.98221683579882479</v>
      </c>
      <c r="U76" s="1">
        <f t="shared" si="92"/>
        <v>7.7831642011751967E-3</v>
      </c>
      <c r="V76" s="2">
        <f t="shared" si="93"/>
        <v>0.61008086188846711</v>
      </c>
      <c r="W76" s="2">
        <f t="shared" si="94"/>
        <v>5.8600246470076334E-3</v>
      </c>
      <c r="X76" s="1">
        <f t="shared" si="95"/>
        <v>0.60422083724145947</v>
      </c>
      <c r="Y76" s="7">
        <f t="shared" si="106"/>
        <v>0</v>
      </c>
      <c r="Z76" s="7">
        <f t="shared" si="96"/>
        <v>0</v>
      </c>
      <c r="AA76" s="7">
        <f t="shared" si="97"/>
        <v>0</v>
      </c>
      <c r="AB76" s="1" t="str">
        <f t="shared" ref="AB76:AC76" si="116">IF(V76&gt;1.5,"YES","NO")</f>
        <v>NO</v>
      </c>
      <c r="AC76" s="1" t="str">
        <f t="shared" si="116"/>
        <v>NO</v>
      </c>
      <c r="AD76" s="1" t="str">
        <f t="shared" si="104"/>
        <v xml:space="preserve"> </v>
      </c>
      <c r="AE76" s="1" t="str">
        <f t="shared" si="105"/>
        <v xml:space="preserve"> </v>
      </c>
      <c r="AF76" s="7">
        <f t="shared" si="99"/>
        <v>-0.86586002464700762</v>
      </c>
      <c r="AG76" s="7">
        <f t="shared" si="100"/>
        <v>5.8600246470076334E-3</v>
      </c>
      <c r="AH76" s="4" t="str">
        <f t="shared" si="101"/>
        <v>NO</v>
      </c>
      <c r="AI76" s="7" t="str">
        <f t="shared" si="102"/>
        <v xml:space="preserve"> </v>
      </c>
      <c r="AJ76">
        <v>2.8784999999999998</v>
      </c>
      <c r="AK76">
        <v>2.4575999999999998</v>
      </c>
      <c r="AL76">
        <v>2.2915999999999999</v>
      </c>
      <c r="AM76">
        <v>-0.98372370936902398</v>
      </c>
      <c r="AN76">
        <v>-12.341037284894799</v>
      </c>
      <c r="AO76">
        <v>-13.3247609942638</v>
      </c>
    </row>
    <row r="77" spans="1:41" ht="18" customHeight="1" x14ac:dyDescent="0.3">
      <c r="A77" s="1" t="s">
        <v>173</v>
      </c>
      <c r="B77" s="1">
        <v>76</v>
      </c>
      <c r="C77" s="1" t="s">
        <v>174</v>
      </c>
      <c r="D77" s="1" t="str">
        <f t="shared" si="110"/>
        <v>Acid</v>
      </c>
      <c r="F77" s="1">
        <v>2.2599999999999998</v>
      </c>
      <c r="G77" s="1">
        <f t="shared" si="85"/>
        <v>181.9700858609983</v>
      </c>
      <c r="H77" s="5">
        <v>7.4</v>
      </c>
      <c r="I77" s="1">
        <v>2.97</v>
      </c>
      <c r="L77" s="1">
        <v>-0.99</v>
      </c>
      <c r="M77" s="1">
        <f t="shared" si="86"/>
        <v>0.10232929922807538</v>
      </c>
      <c r="N77" s="5">
        <f t="shared" si="2"/>
        <v>4.43</v>
      </c>
      <c r="O77" s="1">
        <f t="shared" si="87"/>
        <v>3.7152142576736868E-5</v>
      </c>
      <c r="P77" s="1">
        <f t="shared" si="88"/>
        <v>-2.1700161352702443</v>
      </c>
      <c r="Q77" s="1">
        <f t="shared" si="89"/>
        <v>-0.96223068003108381</v>
      </c>
      <c r="R77" s="1">
        <v>-0.9</v>
      </c>
      <c r="S77" s="1">
        <f t="shared" si="90"/>
        <v>0.12589254117941667</v>
      </c>
      <c r="T77" s="1">
        <f t="shared" si="91"/>
        <v>-0.92395556822936986</v>
      </c>
      <c r="U77" s="1">
        <f t="shared" si="92"/>
        <v>6.604443177063013E-2</v>
      </c>
      <c r="V77" s="2">
        <f t="shared" si="93"/>
        <v>1.2700161352702444</v>
      </c>
      <c r="W77" s="2">
        <f t="shared" si="94"/>
        <v>6.2230680031083785E-2</v>
      </c>
      <c r="X77" s="1">
        <f t="shared" si="95"/>
        <v>1.2077854552391605</v>
      </c>
      <c r="Y77" s="7">
        <f t="shared" si="106"/>
        <v>0</v>
      </c>
      <c r="Z77" s="7">
        <f t="shared" si="96"/>
        <v>0</v>
      </c>
      <c r="AA77" s="7">
        <f t="shared" si="97"/>
        <v>0</v>
      </c>
      <c r="AB77" s="1" t="str">
        <f t="shared" ref="AB77:AC77" si="117">IF(V77&gt;1.5,"YES","NO")</f>
        <v>NO</v>
      </c>
      <c r="AC77" s="1" t="str">
        <f t="shared" si="117"/>
        <v>NO</v>
      </c>
      <c r="AD77" s="1" t="str">
        <f t="shared" si="104"/>
        <v xml:space="preserve"> </v>
      </c>
      <c r="AE77" s="1" t="str">
        <f t="shared" si="105"/>
        <v xml:space="preserve"> </v>
      </c>
      <c r="AF77" s="7">
        <f t="shared" si="99"/>
        <v>-0.96223068003108381</v>
      </c>
      <c r="AG77" s="7">
        <f t="shared" si="100"/>
        <v>6.2230680031083785E-2</v>
      </c>
      <c r="AH77" s="4" t="str">
        <f t="shared" si="101"/>
        <v>NO</v>
      </c>
      <c r="AI77" s="7" t="str">
        <f t="shared" si="102"/>
        <v xml:space="preserve"> </v>
      </c>
      <c r="AJ77">
        <v>2.8784999999999998</v>
      </c>
      <c r="AK77">
        <v>2.4575999999999998</v>
      </c>
      <c r="AL77">
        <v>2.2915999999999999</v>
      </c>
      <c r="AM77">
        <v>-0.98372370936902398</v>
      </c>
      <c r="AN77">
        <v>-12.341037284894799</v>
      </c>
      <c r="AO77">
        <v>-13.3247609942638</v>
      </c>
    </row>
    <row r="78" spans="1:41" ht="18" customHeight="1" x14ac:dyDescent="0.3">
      <c r="A78" s="1" t="s">
        <v>173</v>
      </c>
      <c r="B78" s="1">
        <v>77</v>
      </c>
      <c r="C78" s="1" t="s">
        <v>174</v>
      </c>
      <c r="D78" s="1" t="str">
        <f t="shared" si="110"/>
        <v>Acid</v>
      </c>
      <c r="F78" s="1">
        <v>2.2599999999999998</v>
      </c>
      <c r="G78" s="1">
        <f t="shared" si="85"/>
        <v>181.9700858609983</v>
      </c>
      <c r="H78" s="5">
        <v>8.1999999999999993</v>
      </c>
      <c r="I78" s="1">
        <v>2.97</v>
      </c>
      <c r="L78" s="1">
        <v>-0.99</v>
      </c>
      <c r="M78" s="1">
        <f t="shared" si="86"/>
        <v>0.10232929922807538</v>
      </c>
      <c r="N78" s="5">
        <f t="shared" si="2"/>
        <v>5.2299999999999986</v>
      </c>
      <c r="O78" s="1">
        <f t="shared" si="87"/>
        <v>5.8884018800750288E-6</v>
      </c>
      <c r="P78" s="1">
        <f t="shared" si="88"/>
        <v>-2.9700025573079722</v>
      </c>
      <c r="Q78" s="1">
        <f t="shared" si="89"/>
        <v>-0.98547858060910087</v>
      </c>
      <c r="R78" s="1">
        <v>-0.98</v>
      </c>
      <c r="S78" s="1">
        <f t="shared" si="90"/>
        <v>0.10471285480508996</v>
      </c>
      <c r="T78" s="1">
        <f t="shared" si="91"/>
        <v>-0.98446441567811471</v>
      </c>
      <c r="U78" s="1">
        <f t="shared" si="92"/>
        <v>5.5355843218852785E-3</v>
      </c>
      <c r="V78" s="2">
        <f t="shared" si="93"/>
        <v>1.9900025573079723</v>
      </c>
      <c r="W78" s="2">
        <f t="shared" si="94"/>
        <v>5.4785806091008915E-3</v>
      </c>
      <c r="X78" s="1">
        <f t="shared" si="95"/>
        <v>1.9845239766988714</v>
      </c>
      <c r="Y78" s="7">
        <f t="shared" si="106"/>
        <v>0</v>
      </c>
      <c r="Z78" s="7">
        <f t="shared" si="96"/>
        <v>0</v>
      </c>
      <c r="AA78" s="7">
        <f t="shared" si="97"/>
        <v>0</v>
      </c>
      <c r="AB78" s="1" t="str">
        <f t="shared" ref="AB78:AC78" si="118">IF(V78&gt;1.5,"YES","NO")</f>
        <v>YES</v>
      </c>
      <c r="AC78" s="1" t="str">
        <f t="shared" si="118"/>
        <v>NO</v>
      </c>
      <c r="AD78" s="1">
        <f t="shared" si="104"/>
        <v>77</v>
      </c>
      <c r="AE78" s="1" t="str">
        <f t="shared" si="105"/>
        <v xml:space="preserve"> </v>
      </c>
      <c r="AF78" s="7">
        <f t="shared" si="99"/>
        <v>-0.98547858060910087</v>
      </c>
      <c r="AG78" s="7">
        <f t="shared" si="100"/>
        <v>5.4785806091008915E-3</v>
      </c>
      <c r="AH78" s="4" t="str">
        <f t="shared" si="101"/>
        <v>NO</v>
      </c>
      <c r="AI78" s="7" t="str">
        <f t="shared" si="102"/>
        <v xml:space="preserve"> </v>
      </c>
      <c r="AJ78">
        <v>2.8784999999999998</v>
      </c>
      <c r="AK78">
        <v>2.4575999999999998</v>
      </c>
      <c r="AL78">
        <v>2.2915999999999999</v>
      </c>
      <c r="AM78">
        <v>-0.98372370936902398</v>
      </c>
      <c r="AN78">
        <v>-12.341037284894799</v>
      </c>
      <c r="AO78">
        <v>-13.3247609942638</v>
      </c>
    </row>
    <row r="79" spans="1:41" ht="18" customHeight="1" x14ac:dyDescent="0.3">
      <c r="A79" s="1" t="s">
        <v>173</v>
      </c>
      <c r="B79" s="1">
        <v>78</v>
      </c>
      <c r="C79" s="1" t="s">
        <v>174</v>
      </c>
      <c r="D79" s="1" t="str">
        <f t="shared" si="110"/>
        <v>Acid</v>
      </c>
      <c r="F79" s="1">
        <v>2.2599999999999998</v>
      </c>
      <c r="G79" s="1">
        <f t="shared" si="85"/>
        <v>181.9700858609983</v>
      </c>
      <c r="H79" s="5">
        <v>9.1999999999999993</v>
      </c>
      <c r="I79" s="1">
        <v>2.97</v>
      </c>
      <c r="L79" s="1">
        <v>-0.99</v>
      </c>
      <c r="M79" s="1">
        <f t="shared" si="86"/>
        <v>0.10232929922807538</v>
      </c>
      <c r="N79" s="5">
        <f t="shared" si="2"/>
        <v>6.2299999999999986</v>
      </c>
      <c r="O79" s="1">
        <f t="shared" si="87"/>
        <v>5.8884330861894323E-7</v>
      </c>
      <c r="P79" s="1">
        <f t="shared" si="88"/>
        <v>-3.9700002557314749</v>
      </c>
      <c r="Q79" s="1">
        <f t="shared" si="89"/>
        <v>-0.98954573151234637</v>
      </c>
      <c r="R79" s="1">
        <v>-1.05</v>
      </c>
      <c r="S79" s="1">
        <f t="shared" si="90"/>
        <v>8.9125093813374537E-2</v>
      </c>
      <c r="T79" s="1">
        <f t="shared" si="91"/>
        <v>-1.0505221948954988</v>
      </c>
      <c r="U79" s="1">
        <f t="shared" si="92"/>
        <v>-6.0522194895498815E-2</v>
      </c>
      <c r="V79" s="2">
        <f t="shared" si="93"/>
        <v>2.920000255731475</v>
      </c>
      <c r="W79" s="2">
        <f t="shared" si="94"/>
        <v>6.0454268487653673E-2</v>
      </c>
      <c r="X79" s="1">
        <f t="shared" si="95"/>
        <v>2.8595459872438216</v>
      </c>
      <c r="Y79" s="7">
        <f t="shared" si="106"/>
        <v>0</v>
      </c>
      <c r="Z79" s="7">
        <f t="shared" si="96"/>
        <v>0</v>
      </c>
      <c r="AA79" s="7">
        <f t="shared" si="97"/>
        <v>0</v>
      </c>
      <c r="AB79" s="1" t="str">
        <f t="shared" ref="AB79:AC79" si="119">IF(V79&gt;1.5,"YES","NO")</f>
        <v>YES</v>
      </c>
      <c r="AC79" s="1" t="str">
        <f t="shared" si="119"/>
        <v>NO</v>
      </c>
      <c r="AD79" s="1">
        <f t="shared" si="104"/>
        <v>78</v>
      </c>
      <c r="AE79" s="1" t="str">
        <f t="shared" si="105"/>
        <v xml:space="preserve"> </v>
      </c>
      <c r="AF79" s="7">
        <f t="shared" si="99"/>
        <v>-0.98954573151234637</v>
      </c>
      <c r="AG79" s="7">
        <f t="shared" si="100"/>
        <v>6.0454268487653673E-2</v>
      </c>
      <c r="AH79" s="4" t="str">
        <f t="shared" si="101"/>
        <v>NO</v>
      </c>
      <c r="AI79" s="7" t="str">
        <f t="shared" si="102"/>
        <v xml:space="preserve"> </v>
      </c>
      <c r="AJ79">
        <v>2.8784999999999998</v>
      </c>
      <c r="AK79">
        <v>2.4575999999999998</v>
      </c>
      <c r="AL79">
        <v>2.2915999999999999</v>
      </c>
      <c r="AM79">
        <v>-0.98372370936902398</v>
      </c>
      <c r="AN79">
        <v>-12.341037284894799</v>
      </c>
      <c r="AO79">
        <v>-13.3247609942638</v>
      </c>
    </row>
    <row r="80" spans="1:41" ht="18" customHeight="1" x14ac:dyDescent="0.3">
      <c r="A80" s="1" t="s">
        <v>175</v>
      </c>
      <c r="B80" s="1">
        <v>79</v>
      </c>
      <c r="C80" s="1" t="s">
        <v>176</v>
      </c>
      <c r="D80" s="1" t="str">
        <f t="shared" si="110"/>
        <v>Acid</v>
      </c>
      <c r="F80" s="1">
        <v>4.4400000000000004</v>
      </c>
      <c r="G80" s="1">
        <f t="shared" si="85"/>
        <v>27542.287033381719</v>
      </c>
      <c r="H80" s="5">
        <v>1</v>
      </c>
      <c r="I80" s="1">
        <v>3.3</v>
      </c>
      <c r="L80" s="1">
        <v>0.5</v>
      </c>
      <c r="M80" s="1">
        <f t="shared" si="86"/>
        <v>3.1622776601683795</v>
      </c>
      <c r="N80" s="5">
        <f t="shared" si="2"/>
        <v>-2.2999999999999998</v>
      </c>
      <c r="O80" s="1">
        <f t="shared" si="87"/>
        <v>0.99501312126331209</v>
      </c>
      <c r="P80" s="1">
        <f t="shared" si="88"/>
        <v>4.4378288078358556</v>
      </c>
      <c r="Q80" s="1">
        <f t="shared" si="89"/>
        <v>4.4378290577461739</v>
      </c>
      <c r="R80" s="1">
        <v>4.5</v>
      </c>
      <c r="S80" s="1">
        <f t="shared" si="90"/>
        <v>31622.77660168384</v>
      </c>
      <c r="T80" s="1">
        <f t="shared" si="91"/>
        <v>5.9272612535476652</v>
      </c>
      <c r="U80" s="1">
        <f t="shared" si="92"/>
        <v>5.4272612535476652</v>
      </c>
      <c r="V80" s="2">
        <f t="shared" si="93"/>
        <v>6.2171192164144351E-2</v>
      </c>
      <c r="W80" s="2">
        <f t="shared" si="94"/>
        <v>6.2170942253826134E-2</v>
      </c>
      <c r="X80" s="1">
        <f t="shared" si="95"/>
        <v>2.4991031821741672E-7</v>
      </c>
      <c r="Y80" s="7">
        <f t="shared" si="106"/>
        <v>1</v>
      </c>
      <c r="Z80" s="7">
        <f t="shared" si="96"/>
        <v>1</v>
      </c>
      <c r="AA80" s="7">
        <f t="shared" si="97"/>
        <v>0</v>
      </c>
      <c r="AB80" s="1" t="str">
        <f t="shared" ref="AB80:AC80" si="120">IF(V80&gt;1.5,"YES","NO")</f>
        <v>NO</v>
      </c>
      <c r="AC80" s="1" t="str">
        <f t="shared" si="120"/>
        <v>NO</v>
      </c>
      <c r="AD80" s="1" t="str">
        <f t="shared" si="104"/>
        <v xml:space="preserve"> </v>
      </c>
      <c r="AE80" s="1" t="str">
        <f t="shared" si="105"/>
        <v xml:space="preserve"> </v>
      </c>
      <c r="AF80" s="7">
        <f t="shared" si="99"/>
        <v>4.4378290577461739</v>
      </c>
      <c r="AG80" s="7">
        <f t="shared" si="100"/>
        <v>6.2170942253826134E-2</v>
      </c>
      <c r="AH80" s="4" t="str">
        <f t="shared" si="101"/>
        <v>NO</v>
      </c>
      <c r="AI80" s="7" t="str">
        <f t="shared" si="102"/>
        <v xml:space="preserve"> </v>
      </c>
      <c r="AJ80">
        <v>4.7622</v>
      </c>
      <c r="AK80">
        <v>2.2374999999999998</v>
      </c>
      <c r="AL80">
        <v>3.0209999999999999</v>
      </c>
      <c r="AM80">
        <v>-2.0158460803059199</v>
      </c>
      <c r="AN80">
        <v>-16.977390057361301</v>
      </c>
      <c r="AO80">
        <v>-18.993236137667299</v>
      </c>
    </row>
    <row r="81" spans="1:41" ht="18" customHeight="1" x14ac:dyDescent="0.3">
      <c r="A81" s="1" t="s">
        <v>175</v>
      </c>
      <c r="B81" s="1">
        <v>80</v>
      </c>
      <c r="C81" s="1" t="s">
        <v>176</v>
      </c>
      <c r="D81" s="1" t="str">
        <f t="shared" si="110"/>
        <v>Acid</v>
      </c>
      <c r="F81" s="1">
        <v>4.4400000000000004</v>
      </c>
      <c r="G81" s="1">
        <f t="shared" si="85"/>
        <v>27542.287033381719</v>
      </c>
      <c r="H81" s="5">
        <v>2</v>
      </c>
      <c r="I81" s="1">
        <v>3.3</v>
      </c>
      <c r="L81" s="1">
        <v>0.5</v>
      </c>
      <c r="M81" s="1">
        <f t="shared" si="86"/>
        <v>3.1622776601683795</v>
      </c>
      <c r="N81" s="5">
        <f t="shared" si="2"/>
        <v>-1.2999999999999998</v>
      </c>
      <c r="O81" s="1">
        <f t="shared" si="87"/>
        <v>0.95227327896579617</v>
      </c>
      <c r="P81" s="1">
        <f t="shared" si="88"/>
        <v>4.4187615980857453</v>
      </c>
      <c r="Q81" s="1">
        <f t="shared" si="89"/>
        <v>4.41876409718245</v>
      </c>
      <c r="R81" s="1">
        <v>4.4400000000000004</v>
      </c>
      <c r="S81" s="1">
        <f t="shared" si="90"/>
        <v>27542.287033381719</v>
      </c>
      <c r="T81" s="1">
        <f t="shared" si="91"/>
        <v>4.4400000000000004</v>
      </c>
      <c r="U81" s="1">
        <f t="shared" si="92"/>
        <v>3.9400000000000004</v>
      </c>
      <c r="V81" s="2">
        <f t="shared" si="93"/>
        <v>2.1238401914255078E-2</v>
      </c>
      <c r="W81" s="2">
        <f t="shared" si="94"/>
        <v>2.1235902817550389E-2</v>
      </c>
      <c r="X81" s="1">
        <f t="shared" si="95"/>
        <v>2.4990967046889523E-6</v>
      </c>
      <c r="Y81" s="7">
        <f t="shared" si="106"/>
        <v>1</v>
      </c>
      <c r="Z81" s="7">
        <f t="shared" si="96"/>
        <v>1</v>
      </c>
      <c r="AA81" s="7">
        <f t="shared" si="97"/>
        <v>0</v>
      </c>
      <c r="AB81" s="1" t="str">
        <f t="shared" ref="AB81:AC81" si="121">IF(V81&gt;1.5,"YES","NO")</f>
        <v>NO</v>
      </c>
      <c r="AC81" s="1" t="str">
        <f t="shared" si="121"/>
        <v>NO</v>
      </c>
      <c r="AD81" s="1" t="str">
        <f t="shared" si="104"/>
        <v xml:space="preserve"> </v>
      </c>
      <c r="AE81" s="1" t="str">
        <f t="shared" si="105"/>
        <v xml:space="preserve"> </v>
      </c>
      <c r="AF81" s="7">
        <f t="shared" si="99"/>
        <v>4.41876409718245</v>
      </c>
      <c r="AG81" s="7">
        <f t="shared" si="100"/>
        <v>2.1235902817550389E-2</v>
      </c>
      <c r="AH81" s="4" t="str">
        <f t="shared" si="101"/>
        <v>NO</v>
      </c>
      <c r="AI81" s="7" t="str">
        <f t="shared" si="102"/>
        <v xml:space="preserve"> </v>
      </c>
      <c r="AJ81">
        <v>4.7622</v>
      </c>
      <c r="AK81">
        <v>2.2374999999999998</v>
      </c>
      <c r="AL81">
        <v>3.0209999999999999</v>
      </c>
      <c r="AM81">
        <v>-2.0158460803059199</v>
      </c>
      <c r="AN81">
        <v>-16.977390057361301</v>
      </c>
      <c r="AO81">
        <v>-18.993236137667299</v>
      </c>
    </row>
    <row r="82" spans="1:41" ht="18" customHeight="1" x14ac:dyDescent="0.3">
      <c r="A82" s="1" t="s">
        <v>175</v>
      </c>
      <c r="B82" s="1">
        <v>81</v>
      </c>
      <c r="C82" s="1" t="s">
        <v>176</v>
      </c>
      <c r="D82" s="1" t="str">
        <f t="shared" si="110"/>
        <v>Acid</v>
      </c>
      <c r="F82" s="1">
        <v>4.4400000000000004</v>
      </c>
      <c r="G82" s="1">
        <f t="shared" si="85"/>
        <v>27542.287033381719</v>
      </c>
      <c r="H82" s="5">
        <v>3.4</v>
      </c>
      <c r="I82" s="1">
        <v>3.3</v>
      </c>
      <c r="L82" s="1">
        <v>0.5</v>
      </c>
      <c r="M82" s="1">
        <f t="shared" si="86"/>
        <v>3.1622776601683795</v>
      </c>
      <c r="N82" s="5">
        <f t="shared" si="2"/>
        <v>0.10000000000000009</v>
      </c>
      <c r="O82" s="1">
        <f t="shared" si="87"/>
        <v>0.44268836623770724</v>
      </c>
      <c r="P82" s="1">
        <f t="shared" si="88"/>
        <v>4.0860981089561328</v>
      </c>
      <c r="Q82" s="1">
        <f t="shared" si="89"/>
        <v>4.0861608790713575</v>
      </c>
      <c r="R82" s="1">
        <v>3.46</v>
      </c>
      <c r="S82" s="1">
        <f t="shared" si="90"/>
        <v>2884.0315031266077</v>
      </c>
      <c r="T82" s="1" t="e">
        <f t="shared" si="91"/>
        <v>#NUM!</v>
      </c>
      <c r="U82" s="1" t="e">
        <f t="shared" si="92"/>
        <v>#NUM!</v>
      </c>
      <c r="V82" s="2">
        <f t="shared" si="93"/>
        <v>0.62609810895613283</v>
      </c>
      <c r="W82" s="2">
        <f t="shared" si="94"/>
        <v>0.62616087907135753</v>
      </c>
      <c r="X82" s="1">
        <f t="shared" si="95"/>
        <v>-6.2770115224708434E-5</v>
      </c>
      <c r="Y82" s="7">
        <f t="shared" si="106"/>
        <v>1</v>
      </c>
      <c r="Z82" s="7">
        <f t="shared" si="96"/>
        <v>1</v>
      </c>
      <c r="AA82" s="7">
        <f t="shared" si="97"/>
        <v>1</v>
      </c>
      <c r="AB82" s="1" t="str">
        <f t="shared" ref="AB82:AC82" si="122">IF(V82&gt;1.5,"YES","NO")</f>
        <v>NO</v>
      </c>
      <c r="AC82" s="1" t="str">
        <f t="shared" si="122"/>
        <v>NO</v>
      </c>
      <c r="AD82" s="1" t="str">
        <f t="shared" si="104"/>
        <v xml:space="preserve"> </v>
      </c>
      <c r="AE82" s="1" t="str">
        <f t="shared" si="105"/>
        <v xml:space="preserve"> </v>
      </c>
      <c r="AF82" s="7">
        <f t="shared" si="99"/>
        <v>4.0860981089561328</v>
      </c>
      <c r="AG82" s="7">
        <f t="shared" si="100"/>
        <v>0.62609810895613283</v>
      </c>
      <c r="AH82" s="4" t="str">
        <f t="shared" si="101"/>
        <v>NO</v>
      </c>
      <c r="AI82" s="7" t="str">
        <f t="shared" si="102"/>
        <v xml:space="preserve"> </v>
      </c>
      <c r="AJ82">
        <v>4.7622</v>
      </c>
      <c r="AK82">
        <v>2.2374999999999998</v>
      </c>
      <c r="AL82">
        <v>3.0209999999999999</v>
      </c>
      <c r="AM82">
        <v>-2.0158460803059199</v>
      </c>
      <c r="AN82">
        <v>-16.977390057361301</v>
      </c>
      <c r="AO82">
        <v>-18.993236137667299</v>
      </c>
    </row>
    <row r="83" spans="1:41" ht="18" customHeight="1" x14ac:dyDescent="0.3">
      <c r="A83" s="1" t="s">
        <v>175</v>
      </c>
      <c r="B83" s="1">
        <v>82</v>
      </c>
      <c r="C83" s="1" t="s">
        <v>176</v>
      </c>
      <c r="D83" s="1" t="str">
        <f t="shared" si="110"/>
        <v>Acid</v>
      </c>
      <c r="F83" s="1">
        <v>4.4400000000000004</v>
      </c>
      <c r="G83" s="1">
        <f t="shared" si="85"/>
        <v>27542.287033381719</v>
      </c>
      <c r="H83" s="5">
        <v>4.5</v>
      </c>
      <c r="I83" s="1">
        <v>3.3</v>
      </c>
      <c r="L83" s="1">
        <v>0.5</v>
      </c>
      <c r="M83" s="1">
        <f t="shared" si="86"/>
        <v>3.1622776601683795</v>
      </c>
      <c r="N83" s="5">
        <f t="shared" si="2"/>
        <v>1.2000000000000002</v>
      </c>
      <c r="O83" s="1">
        <f t="shared" si="87"/>
        <v>5.9350943102767569E-2</v>
      </c>
      <c r="P83" s="1">
        <f t="shared" si="88"/>
        <v>3.2134276244038977</v>
      </c>
      <c r="Q83" s="1">
        <f t="shared" si="89"/>
        <v>3.2142171922745186</v>
      </c>
      <c r="R83" s="1">
        <v>2.87</v>
      </c>
      <c r="S83" s="1">
        <f t="shared" si="90"/>
        <v>741.31024130091828</v>
      </c>
      <c r="T83" s="1" t="e">
        <f t="shared" si="91"/>
        <v>#NUM!</v>
      </c>
      <c r="U83" s="1" t="e">
        <f t="shared" si="92"/>
        <v>#NUM!</v>
      </c>
      <c r="V83" s="2">
        <f t="shared" si="93"/>
        <v>0.34342762440389762</v>
      </c>
      <c r="W83" s="2">
        <f t="shared" si="94"/>
        <v>0.34421719227451852</v>
      </c>
      <c r="X83" s="1">
        <f t="shared" si="95"/>
        <v>-7.8956787062089973E-4</v>
      </c>
      <c r="Y83" s="7">
        <f t="shared" si="106"/>
        <v>1</v>
      </c>
      <c r="Z83" s="7">
        <f t="shared" si="96"/>
        <v>1</v>
      </c>
      <c r="AA83" s="7">
        <f t="shared" si="97"/>
        <v>1</v>
      </c>
      <c r="AB83" s="1" t="str">
        <f t="shared" ref="AB83:AC83" si="123">IF(V83&gt;1.5,"YES","NO")</f>
        <v>NO</v>
      </c>
      <c r="AC83" s="1" t="str">
        <f t="shared" si="123"/>
        <v>NO</v>
      </c>
      <c r="AD83" s="1" t="str">
        <f t="shared" si="104"/>
        <v xml:space="preserve"> </v>
      </c>
      <c r="AE83" s="1" t="str">
        <f t="shared" si="105"/>
        <v xml:space="preserve"> </v>
      </c>
      <c r="AF83" s="7">
        <f t="shared" si="99"/>
        <v>3.2134276244038977</v>
      </c>
      <c r="AG83" s="7">
        <f t="shared" si="100"/>
        <v>0.34342762440389762</v>
      </c>
      <c r="AH83" s="4" t="str">
        <f t="shared" si="101"/>
        <v>NO</v>
      </c>
      <c r="AI83" s="7" t="str">
        <f t="shared" si="102"/>
        <v xml:space="preserve"> </v>
      </c>
      <c r="AJ83">
        <v>4.7622</v>
      </c>
      <c r="AK83">
        <v>2.2374999999999998</v>
      </c>
      <c r="AL83">
        <v>3.0209999999999999</v>
      </c>
      <c r="AM83">
        <v>-2.0158460803059199</v>
      </c>
      <c r="AN83">
        <v>-16.977390057361301</v>
      </c>
      <c r="AO83">
        <v>-18.993236137667299</v>
      </c>
    </row>
    <row r="84" spans="1:41" ht="18" customHeight="1" x14ac:dyDescent="0.3">
      <c r="A84" s="1" t="s">
        <v>175</v>
      </c>
      <c r="B84" s="1">
        <v>83</v>
      </c>
      <c r="C84" s="1" t="s">
        <v>176</v>
      </c>
      <c r="D84" s="1" t="str">
        <f t="shared" si="110"/>
        <v>Acid</v>
      </c>
      <c r="F84" s="1">
        <v>4.4400000000000004</v>
      </c>
      <c r="G84" s="1">
        <f t="shared" si="85"/>
        <v>27542.287033381719</v>
      </c>
      <c r="H84" s="5">
        <v>5.5</v>
      </c>
      <c r="I84" s="1">
        <v>3.3</v>
      </c>
      <c r="L84" s="1">
        <v>0.5</v>
      </c>
      <c r="M84" s="1">
        <f t="shared" si="86"/>
        <v>3.1622776601683795</v>
      </c>
      <c r="N84" s="5">
        <f t="shared" si="2"/>
        <v>2.2000000000000002</v>
      </c>
      <c r="O84" s="1">
        <f t="shared" si="87"/>
        <v>6.2700123414338336E-3</v>
      </c>
      <c r="P84" s="1">
        <f t="shared" si="88"/>
        <v>2.237268395665061</v>
      </c>
      <c r="Q84" s="1">
        <f t="shared" si="89"/>
        <v>2.2451002124319297</v>
      </c>
      <c r="R84" s="1">
        <v>1.84</v>
      </c>
      <c r="S84" s="1">
        <f t="shared" si="90"/>
        <v>69.183097091893657</v>
      </c>
      <c r="T84" s="1" t="e">
        <f t="shared" si="91"/>
        <v>#NUM!</v>
      </c>
      <c r="U84" s="1" t="e">
        <f t="shared" si="92"/>
        <v>#NUM!</v>
      </c>
      <c r="V84" s="2">
        <f t="shared" si="93"/>
        <v>0.39726839566506089</v>
      </c>
      <c r="W84" s="2">
        <f t="shared" si="94"/>
        <v>0.40510021243192962</v>
      </c>
      <c r="X84" s="1">
        <f t="shared" si="95"/>
        <v>-7.8318167668687266E-3</v>
      </c>
      <c r="Y84" s="7">
        <f t="shared" si="106"/>
        <v>1</v>
      </c>
      <c r="Z84" s="7">
        <f t="shared" si="96"/>
        <v>1</v>
      </c>
      <c r="AA84" s="7">
        <f t="shared" si="97"/>
        <v>1</v>
      </c>
      <c r="AB84" s="1" t="str">
        <f t="shared" ref="AB84:AC84" si="124">IF(V84&gt;1.5,"YES","NO")</f>
        <v>NO</v>
      </c>
      <c r="AC84" s="1" t="str">
        <f t="shared" si="124"/>
        <v>NO</v>
      </c>
      <c r="AD84" s="1" t="str">
        <f t="shared" si="104"/>
        <v xml:space="preserve"> </v>
      </c>
      <c r="AE84" s="1" t="str">
        <f t="shared" si="105"/>
        <v xml:space="preserve"> </v>
      </c>
      <c r="AF84" s="7">
        <f t="shared" si="99"/>
        <v>2.237268395665061</v>
      </c>
      <c r="AG84" s="7">
        <f t="shared" si="100"/>
        <v>0.39726839566506089</v>
      </c>
      <c r="AH84" s="4" t="str">
        <f t="shared" si="101"/>
        <v>NO</v>
      </c>
      <c r="AI84" s="7" t="str">
        <f t="shared" si="102"/>
        <v xml:space="preserve"> </v>
      </c>
      <c r="AJ84">
        <v>4.7622</v>
      </c>
      <c r="AK84">
        <v>2.2374999999999998</v>
      </c>
      <c r="AL84">
        <v>3.0209999999999999</v>
      </c>
      <c r="AM84">
        <v>-2.0158460803059199</v>
      </c>
      <c r="AN84">
        <v>-16.977390057361301</v>
      </c>
      <c r="AO84">
        <v>-18.993236137667299</v>
      </c>
    </row>
    <row r="85" spans="1:41" ht="18" customHeight="1" x14ac:dyDescent="0.3">
      <c r="A85" s="1" t="s">
        <v>175</v>
      </c>
      <c r="B85" s="1">
        <v>84</v>
      </c>
      <c r="C85" s="1" t="s">
        <v>176</v>
      </c>
      <c r="D85" s="1" t="str">
        <f t="shared" si="110"/>
        <v>Acid</v>
      </c>
      <c r="F85" s="1">
        <v>4.4400000000000004</v>
      </c>
      <c r="G85" s="1">
        <f t="shared" si="85"/>
        <v>27542.287033381719</v>
      </c>
      <c r="H85" s="5">
        <v>6.7</v>
      </c>
      <c r="I85" s="1">
        <v>3.3</v>
      </c>
      <c r="L85" s="1">
        <v>0.5</v>
      </c>
      <c r="M85" s="1">
        <f t="shared" si="86"/>
        <v>3.1622776601683795</v>
      </c>
      <c r="N85" s="5">
        <f t="shared" si="2"/>
        <v>3.4000000000000004</v>
      </c>
      <c r="O85" s="1">
        <f t="shared" si="87"/>
        <v>3.9794874430487622E-4</v>
      </c>
      <c r="P85" s="1">
        <f t="shared" si="88"/>
        <v>1.0398271386590094</v>
      </c>
      <c r="Q85" s="1">
        <f t="shared" si="89"/>
        <v>1.1498789167142487</v>
      </c>
      <c r="R85" s="1">
        <v>0.82</v>
      </c>
      <c r="S85" s="1">
        <f t="shared" si="90"/>
        <v>6.6069344800759611</v>
      </c>
      <c r="T85" s="1" t="e">
        <f t="shared" si="91"/>
        <v>#NUM!</v>
      </c>
      <c r="U85" s="1" t="e">
        <f t="shared" si="92"/>
        <v>#NUM!</v>
      </c>
      <c r="V85" s="2">
        <f t="shared" si="93"/>
        <v>0.21982713865900949</v>
      </c>
      <c r="W85" s="2">
        <f t="shared" si="94"/>
        <v>0.32987891671424874</v>
      </c>
      <c r="X85" s="1">
        <f t="shared" si="95"/>
        <v>-0.11005177805523925</v>
      </c>
      <c r="Y85" s="7">
        <f t="shared" si="106"/>
        <v>1</v>
      </c>
      <c r="Z85" s="7">
        <f t="shared" si="96"/>
        <v>1</v>
      </c>
      <c r="AA85" s="7">
        <f t="shared" si="97"/>
        <v>1</v>
      </c>
      <c r="AB85" s="1" t="str">
        <f t="shared" ref="AB85:AC85" si="125">IF(V85&gt;1.5,"YES","NO")</f>
        <v>NO</v>
      </c>
      <c r="AC85" s="1" t="str">
        <f t="shared" si="125"/>
        <v>NO</v>
      </c>
      <c r="AD85" s="1" t="str">
        <f t="shared" si="104"/>
        <v xml:space="preserve"> </v>
      </c>
      <c r="AE85" s="1" t="str">
        <f t="shared" si="105"/>
        <v xml:space="preserve"> </v>
      </c>
      <c r="AF85" s="7">
        <f t="shared" si="99"/>
        <v>1.0398271386590094</v>
      </c>
      <c r="AG85" s="7">
        <f t="shared" si="100"/>
        <v>0.21982713865900949</v>
      </c>
      <c r="AH85" s="4" t="str">
        <f t="shared" si="101"/>
        <v>NO</v>
      </c>
      <c r="AI85" s="7" t="str">
        <f t="shared" si="102"/>
        <v xml:space="preserve"> </v>
      </c>
      <c r="AJ85">
        <v>4.7622</v>
      </c>
      <c r="AK85">
        <v>2.2374999999999998</v>
      </c>
      <c r="AL85">
        <v>3.0209999999999999</v>
      </c>
      <c r="AM85">
        <v>-2.0158460803059199</v>
      </c>
      <c r="AN85">
        <v>-16.977390057361301</v>
      </c>
      <c r="AO85">
        <v>-18.993236137667299</v>
      </c>
    </row>
    <row r="86" spans="1:41" ht="18" customHeight="1" x14ac:dyDescent="0.3">
      <c r="A86" s="1" t="s">
        <v>175</v>
      </c>
      <c r="B86" s="1">
        <v>85</v>
      </c>
      <c r="C86" s="1" t="s">
        <v>176</v>
      </c>
      <c r="D86" s="1" t="str">
        <f t="shared" si="110"/>
        <v>Acid</v>
      </c>
      <c r="F86" s="1">
        <v>4.4400000000000004</v>
      </c>
      <c r="G86" s="1">
        <f t="shared" si="85"/>
        <v>27542.287033381719</v>
      </c>
      <c r="H86" s="5">
        <v>7.4</v>
      </c>
      <c r="I86" s="1">
        <v>3.3</v>
      </c>
      <c r="L86" s="1">
        <v>0.5</v>
      </c>
      <c r="M86" s="1">
        <f t="shared" si="86"/>
        <v>3.1622776601683795</v>
      </c>
      <c r="N86" s="5">
        <f t="shared" si="2"/>
        <v>4.1000000000000005</v>
      </c>
      <c r="O86" s="1">
        <f t="shared" si="87"/>
        <v>7.942651440013064E-5</v>
      </c>
      <c r="P86" s="1">
        <f t="shared" si="88"/>
        <v>0.33996550413311777</v>
      </c>
      <c r="Q86" s="1">
        <f t="shared" si="89"/>
        <v>0.72832247509135684</v>
      </c>
      <c r="R86" s="1">
        <v>0.76</v>
      </c>
      <c r="S86" s="1">
        <f t="shared" si="90"/>
        <v>5.7543993733715713</v>
      </c>
      <c r="T86" s="1">
        <f t="shared" si="91"/>
        <v>0.55231465598928842</v>
      </c>
      <c r="U86" s="1">
        <f t="shared" si="92"/>
        <v>5.2314655989288417E-2</v>
      </c>
      <c r="V86" s="2">
        <f t="shared" si="93"/>
        <v>0.42003449586688224</v>
      </c>
      <c r="W86" s="2">
        <f t="shared" si="94"/>
        <v>3.1677524908643173E-2</v>
      </c>
      <c r="X86" s="1">
        <f t="shared" si="95"/>
        <v>0.38835697095823907</v>
      </c>
      <c r="Y86" s="7">
        <f t="shared" si="106"/>
        <v>0</v>
      </c>
      <c r="Z86" s="7">
        <f t="shared" si="96"/>
        <v>0</v>
      </c>
      <c r="AA86" s="7">
        <f t="shared" si="97"/>
        <v>0</v>
      </c>
      <c r="AB86" s="1" t="str">
        <f t="shared" ref="AB86:AC86" si="126">IF(V86&gt;1.5,"YES","NO")</f>
        <v>NO</v>
      </c>
      <c r="AC86" s="1" t="str">
        <f t="shared" si="126"/>
        <v>NO</v>
      </c>
      <c r="AD86" s="1" t="str">
        <f t="shared" si="104"/>
        <v xml:space="preserve"> </v>
      </c>
      <c r="AE86" s="1" t="str">
        <f t="shared" si="105"/>
        <v xml:space="preserve"> </v>
      </c>
      <c r="AF86" s="7">
        <f t="shared" si="99"/>
        <v>0.72832247509135684</v>
      </c>
      <c r="AG86" s="7">
        <f t="shared" si="100"/>
        <v>3.1677524908643173E-2</v>
      </c>
      <c r="AH86" s="4" t="str">
        <f t="shared" si="101"/>
        <v>NO</v>
      </c>
      <c r="AI86" s="7" t="str">
        <f t="shared" si="102"/>
        <v xml:space="preserve"> </v>
      </c>
      <c r="AJ86">
        <v>4.7622</v>
      </c>
      <c r="AK86">
        <v>2.2374999999999998</v>
      </c>
      <c r="AL86">
        <v>3.0209999999999999</v>
      </c>
      <c r="AM86">
        <v>-2.0158460803059199</v>
      </c>
      <c r="AN86">
        <v>-16.977390057361301</v>
      </c>
      <c r="AO86">
        <v>-18.993236137667299</v>
      </c>
    </row>
    <row r="87" spans="1:41" ht="18" customHeight="1" x14ac:dyDescent="0.3">
      <c r="A87" s="1" t="s">
        <v>175</v>
      </c>
      <c r="B87" s="1">
        <v>86</v>
      </c>
      <c r="C87" s="1" t="s">
        <v>176</v>
      </c>
      <c r="D87" s="1" t="str">
        <f t="shared" si="110"/>
        <v>Acid</v>
      </c>
      <c r="F87" s="1">
        <v>4.4400000000000004</v>
      </c>
      <c r="G87" s="1">
        <f t="shared" si="85"/>
        <v>27542.287033381719</v>
      </c>
      <c r="H87" s="5">
        <v>8.1999999999999993</v>
      </c>
      <c r="I87" s="1">
        <v>3.3</v>
      </c>
      <c r="L87" s="1">
        <v>0.5</v>
      </c>
      <c r="M87" s="1">
        <f t="shared" si="86"/>
        <v>3.1622776601683795</v>
      </c>
      <c r="N87" s="5">
        <f t="shared" si="2"/>
        <v>4.8999999999999995</v>
      </c>
      <c r="O87" s="1">
        <f t="shared" si="87"/>
        <v>1.258909563061767E-5</v>
      </c>
      <c r="P87" s="1">
        <f t="shared" si="88"/>
        <v>-0.46000546740917869</v>
      </c>
      <c r="Q87" s="1">
        <f t="shared" si="89"/>
        <v>0.54517969672231725</v>
      </c>
      <c r="R87" s="1">
        <v>0.55000000000000004</v>
      </c>
      <c r="S87" s="1">
        <f t="shared" si="90"/>
        <v>3.5481338923357555</v>
      </c>
      <c r="T87" s="1">
        <f t="shared" si="91"/>
        <v>0.505345598882186</v>
      </c>
      <c r="U87" s="1">
        <f t="shared" si="92"/>
        <v>5.3455988821859979E-3</v>
      </c>
      <c r="V87" s="2">
        <f t="shared" si="93"/>
        <v>1.0100054674091787</v>
      </c>
      <c r="W87" s="2">
        <f t="shared" si="94"/>
        <v>4.8203032776827914E-3</v>
      </c>
      <c r="X87" s="1">
        <f t="shared" si="95"/>
        <v>1.0051851641314959</v>
      </c>
      <c r="Y87" s="7">
        <f t="shared" si="106"/>
        <v>0</v>
      </c>
      <c r="Z87" s="7">
        <f t="shared" si="96"/>
        <v>0</v>
      </c>
      <c r="AA87" s="7">
        <f t="shared" si="97"/>
        <v>0</v>
      </c>
      <c r="AB87" s="1" t="str">
        <f t="shared" ref="AB87:AC87" si="127">IF(V87&gt;1.5,"YES","NO")</f>
        <v>NO</v>
      </c>
      <c r="AC87" s="1" t="str">
        <f t="shared" si="127"/>
        <v>NO</v>
      </c>
      <c r="AD87" s="1" t="str">
        <f t="shared" si="104"/>
        <v xml:space="preserve"> </v>
      </c>
      <c r="AE87" s="1" t="str">
        <f t="shared" si="105"/>
        <v xml:space="preserve"> </v>
      </c>
      <c r="AF87" s="7">
        <f t="shared" si="99"/>
        <v>0.54517969672231725</v>
      </c>
      <c r="AG87" s="7">
        <f t="shared" si="100"/>
        <v>4.8203032776827914E-3</v>
      </c>
      <c r="AH87" s="4" t="str">
        <f t="shared" si="101"/>
        <v>NO</v>
      </c>
      <c r="AI87" s="7" t="str">
        <f t="shared" si="102"/>
        <v xml:space="preserve"> </v>
      </c>
      <c r="AJ87">
        <v>4.7622</v>
      </c>
      <c r="AK87">
        <v>2.2374999999999998</v>
      </c>
      <c r="AL87">
        <v>3.0209999999999999</v>
      </c>
      <c r="AM87">
        <v>-2.0158460803059199</v>
      </c>
      <c r="AN87">
        <v>-16.977390057361301</v>
      </c>
      <c r="AO87">
        <v>-18.993236137667299</v>
      </c>
    </row>
    <row r="88" spans="1:41" ht="18" customHeight="1" x14ac:dyDescent="0.3">
      <c r="A88" s="1" t="s">
        <v>175</v>
      </c>
      <c r="B88" s="1">
        <v>87</v>
      </c>
      <c r="C88" s="1" t="s">
        <v>176</v>
      </c>
      <c r="D88" s="1" t="str">
        <f t="shared" si="110"/>
        <v>Acid</v>
      </c>
      <c r="F88" s="1">
        <v>4.4400000000000004</v>
      </c>
      <c r="G88" s="1">
        <f t="shared" si="85"/>
        <v>27542.287033381719</v>
      </c>
      <c r="H88" s="5">
        <v>9.1999999999999993</v>
      </c>
      <c r="I88" s="1">
        <v>3.3</v>
      </c>
      <c r="L88" s="1">
        <v>0.5</v>
      </c>
      <c r="M88" s="1">
        <f t="shared" si="86"/>
        <v>3.1622776601683795</v>
      </c>
      <c r="N88" s="5">
        <f t="shared" si="2"/>
        <v>5.8999999999999995</v>
      </c>
      <c r="O88" s="1">
        <f t="shared" si="87"/>
        <v>1.2589238269029693E-6</v>
      </c>
      <c r="P88" s="1">
        <f t="shared" si="88"/>
        <v>-1.4600005467440154</v>
      </c>
      <c r="Q88" s="1">
        <f t="shared" si="89"/>
        <v>0.50473547999810364</v>
      </c>
      <c r="R88" s="1">
        <v>0.5</v>
      </c>
      <c r="S88" s="1">
        <f t="shared" si="90"/>
        <v>3.1622776601683795</v>
      </c>
      <c r="T88" s="1">
        <f t="shared" si="91"/>
        <v>0.49521230924332432</v>
      </c>
      <c r="U88" s="1">
        <f t="shared" si="92"/>
        <v>-4.7876907566756777E-3</v>
      </c>
      <c r="V88" s="2">
        <f t="shared" si="93"/>
        <v>1.9600005467440154</v>
      </c>
      <c r="W88" s="2">
        <f t="shared" si="94"/>
        <v>4.7354799981036422E-3</v>
      </c>
      <c r="X88" s="1">
        <f t="shared" si="95"/>
        <v>1.9552650667459117</v>
      </c>
      <c r="Y88" s="7">
        <f t="shared" si="106"/>
        <v>0</v>
      </c>
      <c r="Z88" s="7">
        <f t="shared" si="96"/>
        <v>0</v>
      </c>
      <c r="AA88" s="7">
        <f t="shared" si="97"/>
        <v>0</v>
      </c>
      <c r="AB88" s="1" t="str">
        <f t="shared" ref="AB88:AC88" si="128">IF(V88&gt;1.5,"YES","NO")</f>
        <v>YES</v>
      </c>
      <c r="AC88" s="1" t="str">
        <f t="shared" si="128"/>
        <v>NO</v>
      </c>
      <c r="AD88" s="1">
        <f t="shared" si="104"/>
        <v>87</v>
      </c>
      <c r="AE88" s="1" t="str">
        <f t="shared" si="105"/>
        <v xml:space="preserve"> </v>
      </c>
      <c r="AF88" s="7">
        <f t="shared" si="99"/>
        <v>0.50473547999810364</v>
      </c>
      <c r="AG88" s="7">
        <f t="shared" si="100"/>
        <v>4.7354799981036422E-3</v>
      </c>
      <c r="AH88" s="4" t="str">
        <f t="shared" si="101"/>
        <v>NO</v>
      </c>
      <c r="AI88" s="7" t="str">
        <f t="shared" si="102"/>
        <v xml:space="preserve"> </v>
      </c>
      <c r="AJ88">
        <v>4.7622</v>
      </c>
      <c r="AK88">
        <v>2.2374999999999998</v>
      </c>
      <c r="AL88">
        <v>3.0209999999999999</v>
      </c>
      <c r="AM88">
        <v>-2.0158460803059199</v>
      </c>
      <c r="AN88">
        <v>-16.977390057361301</v>
      </c>
      <c r="AO88">
        <v>-18.993236137667299</v>
      </c>
    </row>
    <row r="89" spans="1:41" ht="18" customHeight="1" x14ac:dyDescent="0.3">
      <c r="A89" s="1" t="s">
        <v>177</v>
      </c>
      <c r="B89" s="1">
        <v>88</v>
      </c>
      <c r="C89" s="1" t="s">
        <v>178</v>
      </c>
      <c r="D89" s="1" t="str">
        <f t="shared" si="110"/>
        <v>Acid</v>
      </c>
      <c r="F89" s="1">
        <v>2.79</v>
      </c>
      <c r="G89" s="1">
        <f t="shared" si="85"/>
        <v>616.59500186148273</v>
      </c>
      <c r="H89" s="5">
        <v>1</v>
      </c>
      <c r="I89" s="1">
        <v>3.5</v>
      </c>
      <c r="L89" s="1">
        <v>-1.05</v>
      </c>
      <c r="M89" s="1">
        <f t="shared" si="86"/>
        <v>8.9125093813374537E-2</v>
      </c>
      <c r="N89" s="5">
        <f t="shared" si="2"/>
        <v>-2.5</v>
      </c>
      <c r="O89" s="1">
        <f t="shared" si="87"/>
        <v>0.99684769081673985</v>
      </c>
      <c r="P89" s="1">
        <f t="shared" si="88"/>
        <v>2.7886288071673166</v>
      </c>
      <c r="Q89" s="1">
        <f t="shared" si="89"/>
        <v>2.7886290056781502</v>
      </c>
      <c r="R89" s="1">
        <v>2.83</v>
      </c>
      <c r="S89" s="1">
        <f t="shared" si="90"/>
        <v>676.08297539198213</v>
      </c>
      <c r="T89" s="1">
        <f t="shared" si="91"/>
        <v>4.289763525900204</v>
      </c>
      <c r="U89" s="1">
        <f t="shared" si="92"/>
        <v>5.3397635259002039</v>
      </c>
      <c r="V89" s="2">
        <f t="shared" si="93"/>
        <v>4.1371192832683423E-2</v>
      </c>
      <c r="W89" s="2">
        <f t="shared" si="94"/>
        <v>4.1370994321849874E-2</v>
      </c>
      <c r="X89" s="1">
        <f t="shared" si="95"/>
        <v>1.9851083354893717E-7</v>
      </c>
      <c r="Y89" s="7">
        <f t="shared" si="106"/>
        <v>1</v>
      </c>
      <c r="Z89" s="7">
        <f t="shared" si="96"/>
        <v>1</v>
      </c>
      <c r="AA89" s="7">
        <f t="shared" si="97"/>
        <v>0</v>
      </c>
      <c r="AB89" s="1" t="str">
        <f t="shared" ref="AB89:AC89" si="129">IF(V89&gt;1.5,"YES","NO")</f>
        <v>NO</v>
      </c>
      <c r="AC89" s="1" t="str">
        <f t="shared" si="129"/>
        <v>NO</v>
      </c>
      <c r="AD89" s="1" t="str">
        <f t="shared" si="104"/>
        <v xml:space="preserve"> </v>
      </c>
      <c r="AE89" s="1" t="str">
        <f t="shared" si="105"/>
        <v xml:space="preserve"> </v>
      </c>
      <c r="AF89" s="7">
        <f t="shared" si="99"/>
        <v>2.7886290056781502</v>
      </c>
      <c r="AG89" s="7">
        <f t="shared" si="100"/>
        <v>4.1370994321849874E-2</v>
      </c>
      <c r="AH89" s="4" t="str">
        <f t="shared" si="101"/>
        <v>NO</v>
      </c>
      <c r="AI89" s="7" t="str">
        <f t="shared" si="102"/>
        <v xml:space="preserve"> </v>
      </c>
      <c r="AJ89">
        <v>7.7183999999999999</v>
      </c>
      <c r="AK89">
        <v>1.0285</v>
      </c>
      <c r="AL89">
        <v>3.0628000000000002</v>
      </c>
      <c r="AM89">
        <v>-1.64005736137667</v>
      </c>
      <c r="AN89">
        <v>-15.8747131931166</v>
      </c>
      <c r="AO89">
        <v>-16.7407982791586</v>
      </c>
    </row>
    <row r="90" spans="1:41" ht="18" customHeight="1" x14ac:dyDescent="0.3">
      <c r="A90" s="1" t="s">
        <v>177</v>
      </c>
      <c r="B90" s="1">
        <v>89</v>
      </c>
      <c r="C90" s="1" t="s">
        <v>178</v>
      </c>
      <c r="D90" s="1" t="str">
        <f t="shared" si="110"/>
        <v>Acid</v>
      </c>
      <c r="F90" s="1">
        <v>2.79</v>
      </c>
      <c r="G90" s="1">
        <f t="shared" si="85"/>
        <v>616.59500186148273</v>
      </c>
      <c r="H90" s="5">
        <v>2</v>
      </c>
      <c r="I90" s="1">
        <v>3.5</v>
      </c>
      <c r="L90" s="1">
        <v>-1.05</v>
      </c>
      <c r="M90" s="1">
        <f t="shared" si="86"/>
        <v>8.9125093813374537E-2</v>
      </c>
      <c r="N90" s="5">
        <f t="shared" si="2"/>
        <v>-1.5</v>
      </c>
      <c r="O90" s="1">
        <f t="shared" si="87"/>
        <v>0.96934656996828439</v>
      </c>
      <c r="P90" s="1">
        <f t="shared" si="88"/>
        <v>2.7764790778919619</v>
      </c>
      <c r="Q90" s="1">
        <f t="shared" si="89"/>
        <v>2.7764810629962104</v>
      </c>
      <c r="R90" s="1">
        <v>2.79</v>
      </c>
      <c r="S90" s="1">
        <f t="shared" si="90"/>
        <v>616.59500186148273</v>
      </c>
      <c r="T90" s="1">
        <f t="shared" si="91"/>
        <v>2.7900000000000027</v>
      </c>
      <c r="U90" s="1">
        <f t="shared" si="92"/>
        <v>3.8400000000000025</v>
      </c>
      <c r="V90" s="2">
        <f t="shared" si="93"/>
        <v>1.3520922108038125E-2</v>
      </c>
      <c r="W90" s="2">
        <f t="shared" si="94"/>
        <v>1.3518937003789588E-2</v>
      </c>
      <c r="X90" s="1">
        <f t="shared" si="95"/>
        <v>1.9851042485363735E-6</v>
      </c>
      <c r="Y90" s="7">
        <f t="shared" si="106"/>
        <v>1</v>
      </c>
      <c r="Z90" s="7">
        <f t="shared" si="96"/>
        <v>1</v>
      </c>
      <c r="AA90" s="7">
        <f t="shared" si="97"/>
        <v>0</v>
      </c>
      <c r="AB90" s="1" t="str">
        <f t="shared" ref="AB90:AC90" si="130">IF(V90&gt;1.5,"YES","NO")</f>
        <v>NO</v>
      </c>
      <c r="AC90" s="1" t="str">
        <f t="shared" si="130"/>
        <v>NO</v>
      </c>
      <c r="AD90" s="1" t="str">
        <f t="shared" si="104"/>
        <v xml:space="preserve"> </v>
      </c>
      <c r="AE90" s="1" t="str">
        <f t="shared" si="105"/>
        <v xml:space="preserve"> </v>
      </c>
      <c r="AF90" s="7">
        <f t="shared" si="99"/>
        <v>2.7764810629962104</v>
      </c>
      <c r="AG90" s="7">
        <f t="shared" si="100"/>
        <v>1.3518937003789588E-2</v>
      </c>
      <c r="AH90" s="4" t="str">
        <f t="shared" si="101"/>
        <v>NO</v>
      </c>
      <c r="AI90" s="7" t="str">
        <f t="shared" si="102"/>
        <v xml:space="preserve"> </v>
      </c>
      <c r="AJ90">
        <v>7.7183999999999999</v>
      </c>
      <c r="AK90">
        <v>1.0285</v>
      </c>
      <c r="AL90">
        <v>3.0628000000000002</v>
      </c>
      <c r="AM90">
        <v>-1.64005736137667</v>
      </c>
      <c r="AN90">
        <v>-15.8747131931166</v>
      </c>
      <c r="AO90">
        <v>-16.7407982791586</v>
      </c>
    </row>
    <row r="91" spans="1:41" ht="18" customHeight="1" x14ac:dyDescent="0.3">
      <c r="A91" s="1" t="s">
        <v>177</v>
      </c>
      <c r="B91" s="1">
        <v>90</v>
      </c>
      <c r="C91" s="1" t="s">
        <v>178</v>
      </c>
      <c r="D91" s="1" t="str">
        <f t="shared" si="110"/>
        <v>Acid</v>
      </c>
      <c r="F91" s="1">
        <v>2.79</v>
      </c>
      <c r="G91" s="1">
        <f t="shared" si="85"/>
        <v>616.59500186148273</v>
      </c>
      <c r="H91" s="5">
        <v>3.4</v>
      </c>
      <c r="I91" s="1">
        <v>3.5</v>
      </c>
      <c r="L91" s="1">
        <v>-1.05</v>
      </c>
      <c r="M91" s="1">
        <f t="shared" si="86"/>
        <v>8.9125093813374537E-2</v>
      </c>
      <c r="N91" s="5">
        <f t="shared" si="2"/>
        <v>-0.10000000000000009</v>
      </c>
      <c r="O91" s="1">
        <f t="shared" si="87"/>
        <v>0.55731163376229276</v>
      </c>
      <c r="P91" s="1">
        <f t="shared" si="88"/>
        <v>2.536098108956133</v>
      </c>
      <c r="Q91" s="1">
        <f t="shared" si="89"/>
        <v>2.5361479697720135</v>
      </c>
      <c r="R91" s="1">
        <v>2.42</v>
      </c>
      <c r="S91" s="1">
        <f t="shared" si="90"/>
        <v>263.02679918953817</v>
      </c>
      <c r="T91" s="1" t="e">
        <f t="shared" si="91"/>
        <v>#NUM!</v>
      </c>
      <c r="U91" s="1" t="e">
        <f t="shared" si="92"/>
        <v>#NUM!</v>
      </c>
      <c r="V91" s="2">
        <f t="shared" si="93"/>
        <v>0.11609810895613304</v>
      </c>
      <c r="W91" s="2">
        <f t="shared" si="94"/>
        <v>0.11614796977201358</v>
      </c>
      <c r="X91" s="1">
        <f t="shared" si="95"/>
        <v>-4.9860815880542475E-5</v>
      </c>
      <c r="Y91" s="7">
        <f t="shared" si="106"/>
        <v>1</v>
      </c>
      <c r="Z91" s="7">
        <f t="shared" si="96"/>
        <v>1</v>
      </c>
      <c r="AA91" s="7">
        <f t="shared" si="97"/>
        <v>1</v>
      </c>
      <c r="AB91" s="1" t="str">
        <f t="shared" ref="AB91:AC91" si="131">IF(V91&gt;1.5,"YES","NO")</f>
        <v>NO</v>
      </c>
      <c r="AC91" s="1" t="str">
        <f t="shared" si="131"/>
        <v>NO</v>
      </c>
      <c r="AD91" s="1" t="str">
        <f t="shared" si="104"/>
        <v xml:space="preserve"> </v>
      </c>
      <c r="AE91" s="1" t="str">
        <f t="shared" si="105"/>
        <v xml:space="preserve"> </v>
      </c>
      <c r="AF91" s="7">
        <f t="shared" si="99"/>
        <v>2.536098108956133</v>
      </c>
      <c r="AG91" s="7">
        <f t="shared" si="100"/>
        <v>0.11609810895613304</v>
      </c>
      <c r="AH91" s="4" t="str">
        <f t="shared" si="101"/>
        <v>NO</v>
      </c>
      <c r="AI91" s="7" t="str">
        <f t="shared" si="102"/>
        <v xml:space="preserve"> </v>
      </c>
      <c r="AJ91">
        <v>7.7183999999999999</v>
      </c>
      <c r="AK91">
        <v>1.0285</v>
      </c>
      <c r="AL91">
        <v>3.0628000000000002</v>
      </c>
      <c r="AM91">
        <v>-1.64005736137667</v>
      </c>
      <c r="AN91">
        <v>-15.8747131931166</v>
      </c>
      <c r="AO91">
        <v>-16.7407982791586</v>
      </c>
    </row>
    <row r="92" spans="1:41" ht="18" customHeight="1" x14ac:dyDescent="0.3">
      <c r="A92" s="1" t="s">
        <v>177</v>
      </c>
      <c r="B92" s="1">
        <v>91</v>
      </c>
      <c r="C92" s="1" t="s">
        <v>178</v>
      </c>
      <c r="D92" s="1" t="str">
        <f t="shared" si="110"/>
        <v>Acid</v>
      </c>
      <c r="F92" s="1">
        <v>2.79</v>
      </c>
      <c r="G92" s="1">
        <f t="shared" si="85"/>
        <v>616.59500186148273</v>
      </c>
      <c r="H92" s="5">
        <v>4.5</v>
      </c>
      <c r="I92" s="1">
        <v>3.5</v>
      </c>
      <c r="L92" s="1">
        <v>-1.05</v>
      </c>
      <c r="M92" s="1">
        <f t="shared" si="86"/>
        <v>8.9125093813374537E-2</v>
      </c>
      <c r="N92" s="5">
        <f t="shared" si="2"/>
        <v>1</v>
      </c>
      <c r="O92" s="1">
        <f t="shared" si="87"/>
        <v>9.0909090909090912E-2</v>
      </c>
      <c r="P92" s="1">
        <f t="shared" si="88"/>
        <v>1.7486073148417749</v>
      </c>
      <c r="Q92" s="1">
        <f t="shared" si="89"/>
        <v>1.7492346081099528</v>
      </c>
      <c r="R92" s="1">
        <v>1.96</v>
      </c>
      <c r="S92" s="1">
        <f t="shared" si="90"/>
        <v>91.201083935590972</v>
      </c>
      <c r="T92" s="1">
        <f t="shared" si="91"/>
        <v>1.5872808582876134</v>
      </c>
      <c r="U92" s="1">
        <f t="shared" si="92"/>
        <v>2.6372808582876135</v>
      </c>
      <c r="V92" s="2">
        <f t="shared" si="93"/>
        <v>0.21139268515822507</v>
      </c>
      <c r="W92" s="2">
        <f t="shared" si="94"/>
        <v>0.21076539189004717</v>
      </c>
      <c r="X92" s="1">
        <f t="shared" si="95"/>
        <v>6.2729326817789755E-4</v>
      </c>
      <c r="Y92" s="7">
        <f t="shared" si="106"/>
        <v>1</v>
      </c>
      <c r="Z92" s="7">
        <f t="shared" si="96"/>
        <v>1</v>
      </c>
      <c r="AA92" s="7">
        <f t="shared" si="97"/>
        <v>0</v>
      </c>
      <c r="AB92" s="1" t="str">
        <f t="shared" ref="AB92:AC92" si="132">IF(V92&gt;1.5,"YES","NO")</f>
        <v>NO</v>
      </c>
      <c r="AC92" s="1" t="str">
        <f t="shared" si="132"/>
        <v>NO</v>
      </c>
      <c r="AD92" s="1" t="str">
        <f t="shared" si="104"/>
        <v xml:space="preserve"> </v>
      </c>
      <c r="AE92" s="1" t="str">
        <f t="shared" si="105"/>
        <v xml:space="preserve"> </v>
      </c>
      <c r="AF92" s="7">
        <f t="shared" si="99"/>
        <v>1.7492346081099528</v>
      </c>
      <c r="AG92" s="7">
        <f t="shared" si="100"/>
        <v>0.21076539189004717</v>
      </c>
      <c r="AH92" s="4" t="str">
        <f t="shared" si="101"/>
        <v>NO</v>
      </c>
      <c r="AI92" s="7" t="str">
        <f t="shared" si="102"/>
        <v xml:space="preserve"> </v>
      </c>
      <c r="AJ92">
        <v>7.7183999999999999</v>
      </c>
      <c r="AK92">
        <v>1.0285</v>
      </c>
      <c r="AL92">
        <v>3.0628000000000002</v>
      </c>
      <c r="AM92">
        <v>-1.64005736137667</v>
      </c>
      <c r="AN92">
        <v>-15.8747131931166</v>
      </c>
      <c r="AO92">
        <v>-16.7407982791586</v>
      </c>
    </row>
    <row r="93" spans="1:41" ht="18" customHeight="1" x14ac:dyDescent="0.3">
      <c r="A93" s="1" t="s">
        <v>177</v>
      </c>
      <c r="B93" s="1">
        <v>92</v>
      </c>
      <c r="C93" s="1" t="s">
        <v>178</v>
      </c>
      <c r="D93" s="1" t="str">
        <f t="shared" si="110"/>
        <v>Acid</v>
      </c>
      <c r="F93" s="1">
        <v>2.79</v>
      </c>
      <c r="G93" s="1">
        <f t="shared" si="85"/>
        <v>616.59500186148273</v>
      </c>
      <c r="H93" s="5">
        <v>5.5</v>
      </c>
      <c r="I93" s="1">
        <v>3.5</v>
      </c>
      <c r="L93" s="1">
        <v>-1.05</v>
      </c>
      <c r="M93" s="1">
        <f t="shared" si="86"/>
        <v>8.9125093813374537E-2</v>
      </c>
      <c r="N93" s="5">
        <f t="shared" si="2"/>
        <v>2</v>
      </c>
      <c r="O93" s="1">
        <f t="shared" si="87"/>
        <v>9.9009900990099011E-3</v>
      </c>
      <c r="P93" s="1">
        <f t="shared" si="88"/>
        <v>0.7856786262173574</v>
      </c>
      <c r="Q93" s="1">
        <f t="shared" si="89"/>
        <v>0.7919111553894389</v>
      </c>
      <c r="R93" s="1">
        <v>1.07</v>
      </c>
      <c r="S93" s="1">
        <f t="shared" si="90"/>
        <v>11.748975549395301</v>
      </c>
      <c r="T93" s="1">
        <f t="shared" si="91"/>
        <v>0.75591411459721847</v>
      </c>
      <c r="U93" s="1">
        <f t="shared" si="92"/>
        <v>1.8059141145972184</v>
      </c>
      <c r="V93" s="2">
        <f t="shared" si="93"/>
        <v>0.28432137378264266</v>
      </c>
      <c r="W93" s="2">
        <f t="shared" si="94"/>
        <v>0.27808884461056116</v>
      </c>
      <c r="X93" s="1">
        <f t="shared" si="95"/>
        <v>6.2325291720815024E-3</v>
      </c>
      <c r="Y93" s="7">
        <f t="shared" si="106"/>
        <v>1</v>
      </c>
      <c r="Z93" s="7">
        <f t="shared" si="96"/>
        <v>1</v>
      </c>
      <c r="AA93" s="7">
        <f t="shared" si="97"/>
        <v>0</v>
      </c>
      <c r="AB93" s="1" t="str">
        <f t="shared" ref="AB93:AC93" si="133">IF(V93&gt;1.5,"YES","NO")</f>
        <v>NO</v>
      </c>
      <c r="AC93" s="1" t="str">
        <f t="shared" si="133"/>
        <v>NO</v>
      </c>
      <c r="AD93" s="1" t="str">
        <f t="shared" si="104"/>
        <v xml:space="preserve"> </v>
      </c>
      <c r="AE93" s="1" t="str">
        <f t="shared" si="105"/>
        <v xml:space="preserve"> </v>
      </c>
      <c r="AF93" s="7">
        <f t="shared" si="99"/>
        <v>0.7919111553894389</v>
      </c>
      <c r="AG93" s="7">
        <f t="shared" si="100"/>
        <v>0.27808884461056116</v>
      </c>
      <c r="AH93" s="4" t="str">
        <f t="shared" si="101"/>
        <v>NO</v>
      </c>
      <c r="AI93" s="7" t="str">
        <f t="shared" si="102"/>
        <v xml:space="preserve"> </v>
      </c>
      <c r="AJ93">
        <v>7.7183999999999999</v>
      </c>
      <c r="AK93">
        <v>1.0285</v>
      </c>
      <c r="AL93">
        <v>3.0628000000000002</v>
      </c>
      <c r="AM93">
        <v>-1.64005736137667</v>
      </c>
      <c r="AN93">
        <v>-15.8747131931166</v>
      </c>
      <c r="AO93">
        <v>-16.7407982791586</v>
      </c>
    </row>
    <row r="94" spans="1:41" ht="18" customHeight="1" x14ac:dyDescent="0.3">
      <c r="A94" s="1" t="s">
        <v>177</v>
      </c>
      <c r="B94" s="1">
        <v>93</v>
      </c>
      <c r="C94" s="1" t="s">
        <v>178</v>
      </c>
      <c r="D94" s="1" t="str">
        <f t="shared" si="110"/>
        <v>Acid</v>
      </c>
      <c r="F94" s="1">
        <v>2.79</v>
      </c>
      <c r="G94" s="1">
        <f t="shared" si="85"/>
        <v>616.59500186148273</v>
      </c>
      <c r="H94" s="5">
        <v>6.7</v>
      </c>
      <c r="I94" s="1">
        <v>3.5</v>
      </c>
      <c r="L94" s="1">
        <v>-1.05</v>
      </c>
      <c r="M94" s="1">
        <f t="shared" si="86"/>
        <v>8.9125093813374537E-2</v>
      </c>
      <c r="N94" s="5">
        <f t="shared" si="2"/>
        <v>3.2</v>
      </c>
      <c r="O94" s="1">
        <f t="shared" si="87"/>
        <v>6.3055948833989266E-4</v>
      </c>
      <c r="P94" s="1">
        <f t="shared" si="88"/>
        <v>-0.41027393488149722</v>
      </c>
      <c r="Q94" s="1">
        <f t="shared" si="89"/>
        <v>-0.32069139263714463</v>
      </c>
      <c r="R94" s="1">
        <v>-0.17</v>
      </c>
      <c r="S94" s="1">
        <f t="shared" si="90"/>
        <v>0.67608297539198181</v>
      </c>
      <c r="T94" s="1">
        <f t="shared" si="91"/>
        <v>-0.54141591630878327</v>
      </c>
      <c r="U94" s="1">
        <f t="shared" si="92"/>
        <v>0.50858408369121677</v>
      </c>
      <c r="V94" s="2">
        <f t="shared" si="93"/>
        <v>0.2402739348814972</v>
      </c>
      <c r="W94" s="2">
        <f t="shared" si="94"/>
        <v>0.15069139263714462</v>
      </c>
      <c r="X94" s="1">
        <f t="shared" si="95"/>
        <v>8.9582542244352581E-2</v>
      </c>
      <c r="Y94" s="7">
        <f t="shared" si="106"/>
        <v>1</v>
      </c>
      <c r="Z94" s="7">
        <f t="shared" si="96"/>
        <v>1</v>
      </c>
      <c r="AA94" s="7">
        <f t="shared" si="97"/>
        <v>0</v>
      </c>
      <c r="AB94" s="1" t="str">
        <f t="shared" ref="AB94:AC94" si="134">IF(V94&gt;1.5,"YES","NO")</f>
        <v>NO</v>
      </c>
      <c r="AC94" s="1" t="str">
        <f t="shared" si="134"/>
        <v>NO</v>
      </c>
      <c r="AD94" s="1" t="str">
        <f t="shared" si="104"/>
        <v xml:space="preserve"> </v>
      </c>
      <c r="AE94" s="1" t="str">
        <f t="shared" si="105"/>
        <v xml:space="preserve"> </v>
      </c>
      <c r="AF94" s="7">
        <f t="shared" si="99"/>
        <v>-0.32069139263714463</v>
      </c>
      <c r="AG94" s="7">
        <f t="shared" si="100"/>
        <v>0.15069139263714462</v>
      </c>
      <c r="AH94" s="4" t="str">
        <f t="shared" si="101"/>
        <v>NO</v>
      </c>
      <c r="AI94" s="7" t="str">
        <f t="shared" si="102"/>
        <v xml:space="preserve"> </v>
      </c>
      <c r="AJ94">
        <v>7.7183999999999999</v>
      </c>
      <c r="AK94">
        <v>1.0285</v>
      </c>
      <c r="AL94">
        <v>3.0628000000000002</v>
      </c>
      <c r="AM94">
        <v>-1.64005736137667</v>
      </c>
      <c r="AN94">
        <v>-15.8747131931166</v>
      </c>
      <c r="AO94">
        <v>-16.7407982791586</v>
      </c>
    </row>
    <row r="95" spans="1:41" ht="18" customHeight="1" x14ac:dyDescent="0.3">
      <c r="A95" s="1" t="s">
        <v>177</v>
      </c>
      <c r="B95" s="1">
        <v>94</v>
      </c>
      <c r="C95" s="1" t="s">
        <v>178</v>
      </c>
      <c r="D95" s="1" t="str">
        <f t="shared" si="110"/>
        <v>Acid</v>
      </c>
      <c r="F95" s="1">
        <v>2.79</v>
      </c>
      <c r="G95" s="1">
        <f t="shared" si="85"/>
        <v>616.59500186148273</v>
      </c>
      <c r="H95" s="5">
        <v>7.4</v>
      </c>
      <c r="I95" s="1">
        <v>3.5</v>
      </c>
      <c r="L95" s="1">
        <v>-1.05</v>
      </c>
      <c r="M95" s="1">
        <f t="shared" si="86"/>
        <v>8.9125093813374537E-2</v>
      </c>
      <c r="N95" s="5">
        <f t="shared" si="2"/>
        <v>3.9000000000000004</v>
      </c>
      <c r="O95" s="1">
        <f t="shared" si="87"/>
        <v>1.2587669424250303E-4</v>
      </c>
      <c r="P95" s="1">
        <f t="shared" si="88"/>
        <v>-1.1100546709946846</v>
      </c>
      <c r="Q95" s="1">
        <f t="shared" si="89"/>
        <v>-0.77798933503664136</v>
      </c>
      <c r="R95" s="1">
        <v>-0.98</v>
      </c>
      <c r="S95" s="1">
        <f t="shared" si="90"/>
        <v>0.10471285480508996</v>
      </c>
      <c r="T95" s="1">
        <f t="shared" si="91"/>
        <v>-1.5670094643180457</v>
      </c>
      <c r="U95" s="1">
        <f t="shared" si="92"/>
        <v>-0.51700946431804562</v>
      </c>
      <c r="V95" s="2">
        <f t="shared" si="93"/>
        <v>0.1300546709946846</v>
      </c>
      <c r="W95" s="2">
        <f t="shared" si="94"/>
        <v>0.20201066496335862</v>
      </c>
      <c r="X95" s="1">
        <f t="shared" si="95"/>
        <v>-7.1955993968674026E-2</v>
      </c>
      <c r="Y95" s="7">
        <f t="shared" si="106"/>
        <v>1</v>
      </c>
      <c r="Z95" s="7">
        <f t="shared" si="96"/>
        <v>1</v>
      </c>
      <c r="AA95" s="7">
        <f t="shared" si="97"/>
        <v>1</v>
      </c>
      <c r="AB95" s="1" t="str">
        <f t="shared" ref="AB95:AC95" si="135">IF(V95&gt;1.5,"YES","NO")</f>
        <v>NO</v>
      </c>
      <c r="AC95" s="1" t="str">
        <f t="shared" si="135"/>
        <v>NO</v>
      </c>
      <c r="AD95" s="1" t="str">
        <f t="shared" si="104"/>
        <v xml:space="preserve"> </v>
      </c>
      <c r="AE95" s="1" t="str">
        <f t="shared" si="105"/>
        <v xml:space="preserve"> </v>
      </c>
      <c r="AF95" s="7">
        <f t="shared" si="99"/>
        <v>-1.1100546709946846</v>
      </c>
      <c r="AG95" s="7">
        <f t="shared" si="100"/>
        <v>0.1300546709946846</v>
      </c>
      <c r="AH95" s="4" t="str">
        <f t="shared" si="101"/>
        <v>NO</v>
      </c>
      <c r="AI95" s="7" t="str">
        <f t="shared" si="102"/>
        <v xml:space="preserve"> </v>
      </c>
      <c r="AJ95">
        <v>7.7183999999999999</v>
      </c>
      <c r="AK95">
        <v>1.0285</v>
      </c>
      <c r="AL95">
        <v>3.0628000000000002</v>
      </c>
      <c r="AM95">
        <v>-1.64005736137667</v>
      </c>
      <c r="AN95">
        <v>-15.8747131931166</v>
      </c>
      <c r="AO95">
        <v>-16.7407982791586</v>
      </c>
    </row>
    <row r="96" spans="1:41" ht="18" customHeight="1" x14ac:dyDescent="0.3">
      <c r="A96" s="1" t="s">
        <v>177</v>
      </c>
      <c r="B96" s="1">
        <v>95</v>
      </c>
      <c r="C96" s="1" t="s">
        <v>178</v>
      </c>
      <c r="D96" s="1" t="str">
        <f t="shared" si="110"/>
        <v>Acid</v>
      </c>
      <c r="F96" s="1">
        <v>2.79</v>
      </c>
      <c r="G96" s="1">
        <f t="shared" si="85"/>
        <v>616.59500186148273</v>
      </c>
      <c r="H96" s="5">
        <v>8.1999999999999993</v>
      </c>
      <c r="I96" s="1">
        <v>3.5</v>
      </c>
      <c r="L96" s="1">
        <v>-1.05</v>
      </c>
      <c r="M96" s="1">
        <f t="shared" si="86"/>
        <v>8.9125093813374537E-2</v>
      </c>
      <c r="N96" s="5">
        <f t="shared" si="2"/>
        <v>4.6999999999999993</v>
      </c>
      <c r="O96" s="1">
        <f t="shared" si="87"/>
        <v>1.9952225050461375E-5</v>
      </c>
      <c r="P96" s="1">
        <f t="shared" si="88"/>
        <v>-1.9100086652276866</v>
      </c>
      <c r="Q96" s="1">
        <f t="shared" si="89"/>
        <v>-0.9938517387416459</v>
      </c>
      <c r="R96" s="1">
        <v>-1.03</v>
      </c>
      <c r="S96" s="1">
        <f t="shared" si="90"/>
        <v>9.3325430079699068E-2</v>
      </c>
      <c r="T96" s="1">
        <f t="shared" si="91"/>
        <v>-1.0913830804045841</v>
      </c>
      <c r="U96" s="1">
        <f t="shared" si="92"/>
        <v>-4.1383080404584049E-2</v>
      </c>
      <c r="V96" s="2">
        <f t="shared" si="93"/>
        <v>0.88000866522768662</v>
      </c>
      <c r="W96" s="2">
        <f t="shared" si="94"/>
        <v>3.6148261258354131E-2</v>
      </c>
      <c r="X96" s="1">
        <f t="shared" si="95"/>
        <v>0.84386040396933248</v>
      </c>
      <c r="Y96" s="7">
        <f t="shared" si="106"/>
        <v>0</v>
      </c>
      <c r="Z96" s="7">
        <f t="shared" si="96"/>
        <v>0</v>
      </c>
      <c r="AA96" s="7">
        <f t="shared" si="97"/>
        <v>0</v>
      </c>
      <c r="AB96" s="1" t="str">
        <f t="shared" ref="AB96:AC96" si="136">IF(V96&gt;1.5,"YES","NO")</f>
        <v>NO</v>
      </c>
      <c r="AC96" s="1" t="str">
        <f t="shared" si="136"/>
        <v>NO</v>
      </c>
      <c r="AD96" s="1" t="str">
        <f t="shared" si="104"/>
        <v xml:space="preserve"> </v>
      </c>
      <c r="AE96" s="1" t="str">
        <f t="shared" si="105"/>
        <v xml:space="preserve"> </v>
      </c>
      <c r="AF96" s="7">
        <f t="shared" si="99"/>
        <v>-0.9938517387416459</v>
      </c>
      <c r="AG96" s="7">
        <f t="shared" si="100"/>
        <v>3.6148261258354131E-2</v>
      </c>
      <c r="AH96" s="4" t="str">
        <f t="shared" si="101"/>
        <v>NO</v>
      </c>
      <c r="AI96" s="7" t="str">
        <f t="shared" si="102"/>
        <v xml:space="preserve"> </v>
      </c>
      <c r="AJ96">
        <v>7.7183999999999999</v>
      </c>
      <c r="AK96">
        <v>1.0285</v>
      </c>
      <c r="AL96">
        <v>3.0628000000000002</v>
      </c>
      <c r="AM96">
        <v>-1.64005736137667</v>
      </c>
      <c r="AN96">
        <v>-15.8747131931166</v>
      </c>
      <c r="AO96">
        <v>-16.7407982791586</v>
      </c>
    </row>
    <row r="97" spans="1:41" ht="18" customHeight="1" x14ac:dyDescent="0.3">
      <c r="A97" s="1" t="s">
        <v>177</v>
      </c>
      <c r="B97" s="1">
        <v>96</v>
      </c>
      <c r="C97" s="1" t="s">
        <v>178</v>
      </c>
      <c r="D97" s="1" t="str">
        <f t="shared" si="110"/>
        <v>Acid</v>
      </c>
      <c r="F97" s="1">
        <v>2.79</v>
      </c>
      <c r="G97" s="1">
        <f t="shared" si="85"/>
        <v>616.59500186148273</v>
      </c>
      <c r="H97" s="5">
        <v>9.1999999999999993</v>
      </c>
      <c r="I97" s="1">
        <v>3.5</v>
      </c>
      <c r="L97" s="1">
        <v>-1.05</v>
      </c>
      <c r="M97" s="1">
        <f t="shared" si="86"/>
        <v>8.9125093813374537E-2</v>
      </c>
      <c r="N97" s="5">
        <f t="shared" si="2"/>
        <v>5.6999999999999993</v>
      </c>
      <c r="O97" s="1">
        <f t="shared" si="87"/>
        <v>1.9952583339051196E-6</v>
      </c>
      <c r="P97" s="1">
        <f t="shared" si="88"/>
        <v>-2.9100008665305479</v>
      </c>
      <c r="Q97" s="1">
        <f t="shared" si="89"/>
        <v>-1.0440469335228224</v>
      </c>
      <c r="R97" s="1">
        <v>-1.05</v>
      </c>
      <c r="S97" s="1">
        <f t="shared" si="90"/>
        <v>8.9125093813374537E-2</v>
      </c>
      <c r="T97" s="1">
        <f t="shared" si="91"/>
        <v>-1.0560358153409837</v>
      </c>
      <c r="U97" s="1">
        <f t="shared" si="92"/>
        <v>-6.0358153409836302E-3</v>
      </c>
      <c r="V97" s="2">
        <f t="shared" si="93"/>
        <v>1.8600008665305479</v>
      </c>
      <c r="W97" s="2">
        <f t="shared" si="94"/>
        <v>5.9530664771776376E-3</v>
      </c>
      <c r="X97" s="1">
        <f t="shared" si="95"/>
        <v>1.8540478000533702</v>
      </c>
      <c r="Y97" s="7">
        <f t="shared" si="106"/>
        <v>0</v>
      </c>
      <c r="Z97" s="7">
        <f t="shared" si="96"/>
        <v>0</v>
      </c>
      <c r="AA97" s="7">
        <f t="shared" si="97"/>
        <v>0</v>
      </c>
      <c r="AB97" s="1" t="str">
        <f t="shared" ref="AB97:AC97" si="137">IF(V97&gt;1.5,"YES","NO")</f>
        <v>YES</v>
      </c>
      <c r="AC97" s="1" t="str">
        <f t="shared" si="137"/>
        <v>NO</v>
      </c>
      <c r="AD97" s="1">
        <f t="shared" si="104"/>
        <v>96</v>
      </c>
      <c r="AE97" s="1" t="str">
        <f t="shared" si="105"/>
        <v xml:space="preserve"> </v>
      </c>
      <c r="AF97" s="7">
        <f t="shared" si="99"/>
        <v>-1.0440469335228224</v>
      </c>
      <c r="AG97" s="7">
        <f t="shared" si="100"/>
        <v>5.9530664771776376E-3</v>
      </c>
      <c r="AH97" s="4" t="str">
        <f t="shared" si="101"/>
        <v>NO</v>
      </c>
      <c r="AI97" s="7" t="str">
        <f t="shared" si="102"/>
        <v xml:space="preserve"> </v>
      </c>
      <c r="AJ97">
        <v>7.7183999999999999</v>
      </c>
      <c r="AK97">
        <v>1.0285</v>
      </c>
      <c r="AL97">
        <v>3.0628000000000002</v>
      </c>
      <c r="AM97">
        <v>-1.64005736137667</v>
      </c>
      <c r="AN97">
        <v>-15.8747131931166</v>
      </c>
      <c r="AO97">
        <v>-16.7407982791586</v>
      </c>
    </row>
    <row r="98" spans="1:41" ht="18" customHeight="1" x14ac:dyDescent="0.3">
      <c r="A98" s="1" t="s">
        <v>117</v>
      </c>
      <c r="B98" s="1">
        <v>97</v>
      </c>
      <c r="C98" s="1" t="s">
        <v>118</v>
      </c>
      <c r="D98" s="1" t="str">
        <f t="shared" si="110"/>
        <v>Acid</v>
      </c>
      <c r="F98" s="1">
        <v>3.18</v>
      </c>
      <c r="G98" s="1">
        <f t="shared" si="85"/>
        <v>1513.5612484362093</v>
      </c>
      <c r="H98" s="5">
        <v>1</v>
      </c>
      <c r="I98" s="1">
        <v>4.1500000000000004</v>
      </c>
      <c r="L98" s="1">
        <v>0.2</v>
      </c>
      <c r="M98" s="1">
        <f t="shared" si="86"/>
        <v>1.5848931924611136</v>
      </c>
      <c r="N98" s="5">
        <f t="shared" si="2"/>
        <v>-3.1500000000000004</v>
      </c>
      <c r="O98" s="1">
        <f t="shared" si="87"/>
        <v>0.99929255504828707</v>
      </c>
      <c r="P98" s="1">
        <f t="shared" si="88"/>
        <v>3.1796926518324433</v>
      </c>
      <c r="Q98" s="1">
        <f t="shared" si="89"/>
        <v>3.1796929737792712</v>
      </c>
      <c r="R98" s="1">
        <v>3.35</v>
      </c>
      <c r="S98" s="1">
        <f t="shared" si="90"/>
        <v>2238.7211385683418</v>
      </c>
      <c r="T98" s="1">
        <f t="shared" si="91"/>
        <v>6.0113819230272973</v>
      </c>
      <c r="U98" s="1">
        <f t="shared" si="92"/>
        <v>5.8113819230272972</v>
      </c>
      <c r="V98" s="2">
        <f t="shared" si="93"/>
        <v>0.17030734816755677</v>
      </c>
      <c r="W98" s="2">
        <f t="shared" si="94"/>
        <v>0.17030702622072891</v>
      </c>
      <c r="X98" s="1">
        <f t="shared" si="95"/>
        <v>3.2194682786368389E-7</v>
      </c>
      <c r="Y98" s="7">
        <f t="shared" si="106"/>
        <v>1</v>
      </c>
      <c r="Z98" s="7">
        <f t="shared" si="96"/>
        <v>1</v>
      </c>
      <c r="AA98" s="7">
        <f t="shared" si="97"/>
        <v>0</v>
      </c>
      <c r="AB98" s="1" t="str">
        <f t="shared" ref="AB98:AC98" si="138">IF(V98&gt;1.5,"YES","NO")</f>
        <v>NO</v>
      </c>
      <c r="AC98" s="1" t="str">
        <f t="shared" si="138"/>
        <v>NO</v>
      </c>
      <c r="AD98" s="1" t="str">
        <f t="shared" si="104"/>
        <v xml:space="preserve"> </v>
      </c>
      <c r="AE98" s="1" t="str">
        <f t="shared" si="105"/>
        <v xml:space="preserve"> </v>
      </c>
      <c r="AF98" s="7">
        <f t="shared" si="99"/>
        <v>3.1796929737792712</v>
      </c>
      <c r="AG98" s="7">
        <f t="shared" si="100"/>
        <v>0.17030702622072891</v>
      </c>
      <c r="AH98" s="4" t="str">
        <f t="shared" si="101"/>
        <v>NO</v>
      </c>
      <c r="AI98" s="7" t="str">
        <f t="shared" si="102"/>
        <v xml:space="preserve"> </v>
      </c>
      <c r="AJ98">
        <v>6.7294</v>
      </c>
      <c r="AK98">
        <v>1.03</v>
      </c>
      <c r="AL98">
        <v>2.4197000000000002</v>
      </c>
      <c r="AM98">
        <v>-1.50057361376673</v>
      </c>
      <c r="AN98">
        <v>-13.229588910133799</v>
      </c>
      <c r="AO98">
        <v>-14.7301625239005</v>
      </c>
    </row>
    <row r="99" spans="1:41" ht="18" customHeight="1" x14ac:dyDescent="0.3">
      <c r="A99" s="1" t="s">
        <v>117</v>
      </c>
      <c r="B99" s="1">
        <v>98</v>
      </c>
      <c r="C99" s="1" t="s">
        <v>118</v>
      </c>
      <c r="D99" s="1" t="str">
        <f t="shared" si="110"/>
        <v>Acid</v>
      </c>
      <c r="F99" s="1">
        <v>3.18</v>
      </c>
      <c r="G99" s="1">
        <f t="shared" si="85"/>
        <v>1513.5612484362093</v>
      </c>
      <c r="H99" s="5">
        <v>2</v>
      </c>
      <c r="I99" s="1">
        <v>4.1500000000000004</v>
      </c>
      <c r="L99" s="1">
        <v>0.2</v>
      </c>
      <c r="M99" s="1">
        <f t="shared" si="86"/>
        <v>1.5848931924611136</v>
      </c>
      <c r="N99" s="5">
        <f t="shared" si="2"/>
        <v>-2.1500000000000004</v>
      </c>
      <c r="O99" s="1">
        <f t="shared" si="87"/>
        <v>0.99297030856036084</v>
      </c>
      <c r="P99" s="1">
        <f t="shared" si="88"/>
        <v>3.1769362625727413</v>
      </c>
      <c r="Q99" s="1">
        <f t="shared" si="89"/>
        <v>3.1769394820302801</v>
      </c>
      <c r="R99" s="1">
        <v>3.34</v>
      </c>
      <c r="S99" s="1">
        <f t="shared" si="90"/>
        <v>2187.7616239495528</v>
      </c>
      <c r="T99" s="1">
        <f t="shared" si="91"/>
        <v>4.9886530107986751</v>
      </c>
      <c r="U99" s="1">
        <f t="shared" si="92"/>
        <v>4.7886530107986749</v>
      </c>
      <c r="V99" s="2">
        <f t="shared" si="93"/>
        <v>0.16306373742725855</v>
      </c>
      <c r="W99" s="2">
        <f t="shared" si="94"/>
        <v>0.16306051796971976</v>
      </c>
      <c r="X99" s="1">
        <f t="shared" si="95"/>
        <v>3.2194575387833879E-6</v>
      </c>
      <c r="Y99" s="7">
        <f t="shared" si="106"/>
        <v>1</v>
      </c>
      <c r="Z99" s="7">
        <f t="shared" si="96"/>
        <v>1</v>
      </c>
      <c r="AA99" s="7">
        <f t="shared" si="97"/>
        <v>0</v>
      </c>
      <c r="AB99" s="1" t="str">
        <f t="shared" ref="AB99:AC99" si="139">IF(V99&gt;1.5,"YES","NO")</f>
        <v>NO</v>
      </c>
      <c r="AC99" s="1" t="str">
        <f t="shared" si="139"/>
        <v>NO</v>
      </c>
      <c r="AD99" s="1" t="str">
        <f t="shared" si="104"/>
        <v xml:space="preserve"> </v>
      </c>
      <c r="AE99" s="1" t="str">
        <f t="shared" si="105"/>
        <v xml:space="preserve"> </v>
      </c>
      <c r="AF99" s="7">
        <f t="shared" si="99"/>
        <v>3.1769394820302801</v>
      </c>
      <c r="AG99" s="7">
        <f t="shared" si="100"/>
        <v>0.16306051796971976</v>
      </c>
      <c r="AH99" s="4" t="str">
        <f t="shared" si="101"/>
        <v>NO</v>
      </c>
      <c r="AI99" s="7" t="str">
        <f t="shared" si="102"/>
        <v xml:space="preserve"> </v>
      </c>
      <c r="AJ99">
        <v>6.7294</v>
      </c>
      <c r="AK99">
        <v>1.03</v>
      </c>
      <c r="AL99">
        <v>2.4197000000000002</v>
      </c>
      <c r="AM99">
        <v>-1.50057361376673</v>
      </c>
      <c r="AN99">
        <v>-13.229588910133799</v>
      </c>
      <c r="AO99">
        <v>-14.7301625239005</v>
      </c>
    </row>
    <row r="100" spans="1:41" ht="18" customHeight="1" x14ac:dyDescent="0.3">
      <c r="A100" s="1" t="s">
        <v>117</v>
      </c>
      <c r="B100" s="1">
        <v>99</v>
      </c>
      <c r="C100" s="1" t="s">
        <v>118</v>
      </c>
      <c r="D100" s="1" t="str">
        <f t="shared" si="110"/>
        <v>Acid</v>
      </c>
      <c r="F100" s="1">
        <v>3.18</v>
      </c>
      <c r="G100" s="1">
        <f t="shared" si="85"/>
        <v>1513.5612484362093</v>
      </c>
      <c r="H100" s="5">
        <v>3.4</v>
      </c>
      <c r="I100" s="1">
        <v>4.1500000000000004</v>
      </c>
      <c r="L100" s="1">
        <v>0.2</v>
      </c>
      <c r="M100" s="1">
        <f t="shared" si="86"/>
        <v>1.5848931924611136</v>
      </c>
      <c r="N100" s="5">
        <f t="shared" si="2"/>
        <v>-0.75000000000000044</v>
      </c>
      <c r="O100" s="1">
        <f t="shared" si="87"/>
        <v>0.84902044278867683</v>
      </c>
      <c r="P100" s="1">
        <f t="shared" si="88"/>
        <v>3.1089181473504679</v>
      </c>
      <c r="Q100" s="1">
        <f t="shared" si="89"/>
        <v>3.1089990092389352</v>
      </c>
      <c r="R100" s="1">
        <v>3.05</v>
      </c>
      <c r="S100" s="1">
        <f t="shared" si="90"/>
        <v>1122.0184543019636</v>
      </c>
      <c r="T100" s="1" t="e">
        <f t="shared" si="91"/>
        <v>#NUM!</v>
      </c>
      <c r="U100" s="1" t="e">
        <f t="shared" si="92"/>
        <v>#NUM!</v>
      </c>
      <c r="V100" s="2">
        <f t="shared" si="93"/>
        <v>5.8918147350468075E-2</v>
      </c>
      <c r="W100" s="2">
        <f t="shared" si="94"/>
        <v>5.8999009238935418E-2</v>
      </c>
      <c r="X100" s="1">
        <f t="shared" si="95"/>
        <v>-8.0861888467342879E-5</v>
      </c>
      <c r="Y100" s="7">
        <f t="shared" si="106"/>
        <v>1</v>
      </c>
      <c r="Z100" s="7">
        <f t="shared" si="96"/>
        <v>1</v>
      </c>
      <c r="AA100" s="7">
        <f t="shared" si="97"/>
        <v>1</v>
      </c>
      <c r="AB100" s="1" t="str">
        <f t="shared" ref="AB100:AC100" si="140">IF(V100&gt;1.5,"YES","NO")</f>
        <v>NO</v>
      </c>
      <c r="AC100" s="1" t="str">
        <f t="shared" si="140"/>
        <v>NO</v>
      </c>
      <c r="AD100" s="1" t="str">
        <f t="shared" si="104"/>
        <v xml:space="preserve"> </v>
      </c>
      <c r="AE100" s="1" t="str">
        <f t="shared" si="105"/>
        <v xml:space="preserve"> </v>
      </c>
      <c r="AF100" s="7">
        <f t="shared" si="99"/>
        <v>3.1089181473504679</v>
      </c>
      <c r="AG100" s="7">
        <f t="shared" si="100"/>
        <v>5.8918147350468075E-2</v>
      </c>
      <c r="AH100" s="4" t="str">
        <f t="shared" si="101"/>
        <v>NO</v>
      </c>
      <c r="AI100" s="7" t="str">
        <f t="shared" si="102"/>
        <v xml:space="preserve"> </v>
      </c>
      <c r="AJ100">
        <v>6.7294</v>
      </c>
      <c r="AK100">
        <v>1.03</v>
      </c>
      <c r="AL100">
        <v>2.4197000000000002</v>
      </c>
      <c r="AM100">
        <v>-1.50057361376673</v>
      </c>
      <c r="AN100">
        <v>-13.229588910133799</v>
      </c>
      <c r="AO100">
        <v>-14.7301625239005</v>
      </c>
    </row>
    <row r="101" spans="1:41" ht="18" customHeight="1" x14ac:dyDescent="0.3">
      <c r="A101" s="1" t="s">
        <v>117</v>
      </c>
      <c r="B101" s="1">
        <v>100</v>
      </c>
      <c r="C101" s="1" t="s">
        <v>118</v>
      </c>
      <c r="D101" s="1" t="str">
        <f t="shared" si="110"/>
        <v>Acid</v>
      </c>
      <c r="F101" s="1">
        <v>3.18</v>
      </c>
      <c r="G101" s="1">
        <f t="shared" si="85"/>
        <v>1513.5612484362093</v>
      </c>
      <c r="H101" s="5">
        <v>4.5</v>
      </c>
      <c r="I101" s="1">
        <v>4.1500000000000004</v>
      </c>
      <c r="L101" s="1">
        <v>0.2</v>
      </c>
      <c r="M101" s="1">
        <f t="shared" si="86"/>
        <v>1.5848931924611136</v>
      </c>
      <c r="N101" s="5">
        <f t="shared" si="2"/>
        <v>0.34999999999999964</v>
      </c>
      <c r="O101" s="1">
        <f t="shared" si="87"/>
        <v>0.30876384758523717</v>
      </c>
      <c r="P101" s="1">
        <f t="shared" si="88"/>
        <v>2.6696264441462532</v>
      </c>
      <c r="Q101" s="1">
        <f t="shared" si="89"/>
        <v>2.6706433383338792</v>
      </c>
      <c r="R101" s="1">
        <v>2.72</v>
      </c>
      <c r="S101" s="1">
        <f t="shared" si="90"/>
        <v>524.80746024977293</v>
      </c>
      <c r="T101" s="1">
        <f t="shared" si="91"/>
        <v>1.9198484979271742</v>
      </c>
      <c r="U101" s="1">
        <f t="shared" si="92"/>
        <v>1.7198484979271742</v>
      </c>
      <c r="V101" s="2">
        <f t="shared" si="93"/>
        <v>5.0373555853747032E-2</v>
      </c>
      <c r="W101" s="2">
        <f t="shared" si="94"/>
        <v>4.935666166612096E-2</v>
      </c>
      <c r="X101" s="1">
        <f t="shared" si="95"/>
        <v>1.0168941876260718E-3</v>
      </c>
      <c r="Y101" s="7">
        <f t="shared" si="106"/>
        <v>1</v>
      </c>
      <c r="Z101" s="7">
        <f t="shared" si="96"/>
        <v>1</v>
      </c>
      <c r="AA101" s="7">
        <f t="shared" si="97"/>
        <v>0</v>
      </c>
      <c r="AB101" s="1" t="str">
        <f t="shared" ref="AB101:AC101" si="141">IF(V101&gt;1.5,"YES","NO")</f>
        <v>NO</v>
      </c>
      <c r="AC101" s="1" t="str">
        <f t="shared" si="141"/>
        <v>NO</v>
      </c>
      <c r="AD101" s="1" t="str">
        <f t="shared" si="104"/>
        <v xml:space="preserve"> </v>
      </c>
      <c r="AE101" s="1" t="str">
        <f t="shared" si="105"/>
        <v xml:space="preserve"> </v>
      </c>
      <c r="AF101" s="7">
        <f t="shared" si="99"/>
        <v>2.6706433383338792</v>
      </c>
      <c r="AG101" s="7">
        <f t="shared" si="100"/>
        <v>4.935666166612096E-2</v>
      </c>
      <c r="AH101" s="4" t="str">
        <f t="shared" si="101"/>
        <v>NO</v>
      </c>
      <c r="AI101" s="7" t="str">
        <f t="shared" si="102"/>
        <v xml:space="preserve"> </v>
      </c>
      <c r="AJ101">
        <v>6.7294</v>
      </c>
      <c r="AK101">
        <v>1.03</v>
      </c>
      <c r="AL101">
        <v>2.4197000000000002</v>
      </c>
      <c r="AM101">
        <v>-1.50057361376673</v>
      </c>
      <c r="AN101">
        <v>-13.229588910133799</v>
      </c>
      <c r="AO101">
        <v>-14.7301625239005</v>
      </c>
    </row>
    <row r="102" spans="1:41" ht="18" customHeight="1" x14ac:dyDescent="0.3">
      <c r="A102" s="1" t="s">
        <v>117</v>
      </c>
      <c r="B102" s="1">
        <v>101</v>
      </c>
      <c r="C102" s="1" t="s">
        <v>118</v>
      </c>
      <c r="D102" s="1" t="str">
        <f t="shared" si="110"/>
        <v>Acid</v>
      </c>
      <c r="F102" s="1">
        <v>3.18</v>
      </c>
      <c r="G102" s="1">
        <f t="shared" si="85"/>
        <v>1513.5612484362093</v>
      </c>
      <c r="H102" s="5">
        <v>5.5</v>
      </c>
      <c r="I102" s="1">
        <v>4.1500000000000004</v>
      </c>
      <c r="L102" s="1">
        <v>0.2</v>
      </c>
      <c r="M102" s="1">
        <f t="shared" si="86"/>
        <v>1.5848931924611136</v>
      </c>
      <c r="N102" s="5">
        <f t="shared" si="2"/>
        <v>1.3499999999999996</v>
      </c>
      <c r="O102" s="1">
        <f t="shared" si="87"/>
        <v>4.2758411146536078E-2</v>
      </c>
      <c r="P102" s="1">
        <f t="shared" si="88"/>
        <v>1.8110215589522658</v>
      </c>
      <c r="Q102" s="1">
        <f t="shared" si="89"/>
        <v>1.8210849168025056</v>
      </c>
      <c r="R102" s="1">
        <v>2.02</v>
      </c>
      <c r="S102" s="1">
        <f t="shared" si="90"/>
        <v>104.71285480508998</v>
      </c>
      <c r="T102" s="1">
        <f t="shared" si="91"/>
        <v>1.6209882755131499</v>
      </c>
      <c r="U102" s="1">
        <f t="shared" si="92"/>
        <v>1.42098827551315</v>
      </c>
      <c r="V102" s="2">
        <f t="shared" si="93"/>
        <v>0.20897844104773422</v>
      </c>
      <c r="W102" s="2">
        <f t="shared" si="94"/>
        <v>0.1989150831974944</v>
      </c>
      <c r="X102" s="1">
        <f t="shared" si="95"/>
        <v>1.0063357850239818E-2</v>
      </c>
      <c r="Y102" s="7">
        <f t="shared" si="106"/>
        <v>1</v>
      </c>
      <c r="Z102" s="7">
        <f t="shared" si="96"/>
        <v>1</v>
      </c>
      <c r="AA102" s="7">
        <f t="shared" si="97"/>
        <v>0</v>
      </c>
      <c r="AB102" s="1" t="str">
        <f t="shared" ref="AB102:AC102" si="142">IF(V102&gt;1.5,"YES","NO")</f>
        <v>NO</v>
      </c>
      <c r="AC102" s="1" t="str">
        <f t="shared" si="142"/>
        <v>NO</v>
      </c>
      <c r="AD102" s="1" t="str">
        <f t="shared" si="104"/>
        <v xml:space="preserve"> </v>
      </c>
      <c r="AE102" s="1" t="str">
        <f t="shared" si="105"/>
        <v xml:space="preserve"> </v>
      </c>
      <c r="AF102" s="7">
        <f t="shared" si="99"/>
        <v>1.8210849168025056</v>
      </c>
      <c r="AG102" s="7">
        <f t="shared" si="100"/>
        <v>0.1989150831974944</v>
      </c>
      <c r="AH102" s="4" t="str">
        <f t="shared" si="101"/>
        <v>NO</v>
      </c>
      <c r="AI102" s="7" t="str">
        <f t="shared" si="102"/>
        <v xml:space="preserve"> </v>
      </c>
      <c r="AJ102">
        <v>6.7294</v>
      </c>
      <c r="AK102">
        <v>1.03</v>
      </c>
      <c r="AL102">
        <v>2.4197000000000002</v>
      </c>
      <c r="AM102">
        <v>-1.50057361376673</v>
      </c>
      <c r="AN102">
        <v>-13.229588910133799</v>
      </c>
      <c r="AO102">
        <v>-14.7301625239005</v>
      </c>
    </row>
    <row r="103" spans="1:41" ht="18" customHeight="1" x14ac:dyDescent="0.3">
      <c r="A103" s="1" t="s">
        <v>117</v>
      </c>
      <c r="B103" s="1">
        <v>102</v>
      </c>
      <c r="C103" s="1" t="s">
        <v>118</v>
      </c>
      <c r="D103" s="1" t="str">
        <f t="shared" si="110"/>
        <v>Acid</v>
      </c>
      <c r="F103" s="1">
        <v>3.18</v>
      </c>
      <c r="G103" s="1">
        <f t="shared" si="85"/>
        <v>1513.5612484362093</v>
      </c>
      <c r="H103" s="5">
        <v>6.7</v>
      </c>
      <c r="I103" s="1">
        <v>4.1500000000000004</v>
      </c>
      <c r="L103" s="1">
        <v>0.2</v>
      </c>
      <c r="M103" s="1">
        <f t="shared" si="86"/>
        <v>1.5848931924611136</v>
      </c>
      <c r="N103" s="5">
        <f t="shared" si="2"/>
        <v>2.5499999999999998</v>
      </c>
      <c r="O103" s="1">
        <f t="shared" si="87"/>
        <v>2.8104619732101889E-3</v>
      </c>
      <c r="P103" s="1">
        <f t="shared" si="88"/>
        <v>0.6287777134728616</v>
      </c>
      <c r="Q103" s="1">
        <f t="shared" si="89"/>
        <v>0.76598468079511495</v>
      </c>
      <c r="R103" s="1">
        <v>0.79</v>
      </c>
      <c r="S103" s="1">
        <f t="shared" si="90"/>
        <v>6.1659500186148231</v>
      </c>
      <c r="T103" s="1">
        <f t="shared" si="91"/>
        <v>0.28274281023511499</v>
      </c>
      <c r="U103" s="1">
        <f t="shared" si="92"/>
        <v>8.2742810235114983E-2</v>
      </c>
      <c r="V103" s="2">
        <f t="shared" si="93"/>
        <v>0.16122228652713844</v>
      </c>
      <c r="W103" s="2">
        <f t="shared" si="94"/>
        <v>2.4015319204885088E-2</v>
      </c>
      <c r="X103" s="1">
        <f t="shared" si="95"/>
        <v>0.13720696732225335</v>
      </c>
      <c r="Y103" s="7">
        <f t="shared" si="106"/>
        <v>1</v>
      </c>
      <c r="Z103" s="7">
        <f t="shared" si="96"/>
        <v>1</v>
      </c>
      <c r="AA103" s="7">
        <f t="shared" si="97"/>
        <v>0</v>
      </c>
      <c r="AB103" s="1" t="str">
        <f t="shared" ref="AB103:AC103" si="143">IF(V103&gt;1.5,"YES","NO")</f>
        <v>NO</v>
      </c>
      <c r="AC103" s="1" t="str">
        <f t="shared" si="143"/>
        <v>NO</v>
      </c>
      <c r="AD103" s="1" t="str">
        <f t="shared" si="104"/>
        <v xml:space="preserve"> </v>
      </c>
      <c r="AE103" s="1" t="str">
        <f t="shared" si="105"/>
        <v xml:space="preserve"> </v>
      </c>
      <c r="AF103" s="7">
        <f t="shared" si="99"/>
        <v>0.76598468079511495</v>
      </c>
      <c r="AG103" s="7">
        <f t="shared" si="100"/>
        <v>2.4015319204885088E-2</v>
      </c>
      <c r="AH103" s="4" t="str">
        <f t="shared" si="101"/>
        <v>NO</v>
      </c>
      <c r="AI103" s="7" t="str">
        <f t="shared" si="102"/>
        <v xml:space="preserve"> </v>
      </c>
      <c r="AJ103">
        <v>6.7294</v>
      </c>
      <c r="AK103">
        <v>1.03</v>
      </c>
      <c r="AL103">
        <v>2.4197000000000002</v>
      </c>
      <c r="AM103">
        <v>-1.50057361376673</v>
      </c>
      <c r="AN103">
        <v>-13.229588910133799</v>
      </c>
      <c r="AO103">
        <v>-14.7301625239005</v>
      </c>
    </row>
    <row r="104" spans="1:41" ht="18" customHeight="1" x14ac:dyDescent="0.3">
      <c r="A104" s="1" t="s">
        <v>117</v>
      </c>
      <c r="B104" s="1">
        <v>103</v>
      </c>
      <c r="C104" s="1" t="s">
        <v>118</v>
      </c>
      <c r="D104" s="1" t="str">
        <f t="shared" si="110"/>
        <v>Acid</v>
      </c>
      <c r="F104" s="1">
        <v>3.18</v>
      </c>
      <c r="G104" s="1">
        <f t="shared" si="85"/>
        <v>1513.5612484362093</v>
      </c>
      <c r="H104" s="5">
        <v>7.4</v>
      </c>
      <c r="I104" s="1">
        <v>4.1500000000000004</v>
      </c>
      <c r="L104" s="1">
        <v>0.2</v>
      </c>
      <c r="M104" s="1">
        <f t="shared" si="86"/>
        <v>1.5848931924611136</v>
      </c>
      <c r="N104" s="5">
        <f t="shared" si="2"/>
        <v>3.25</v>
      </c>
      <c r="O104" s="1">
        <f t="shared" si="87"/>
        <v>5.6202527515232894E-4</v>
      </c>
      <c r="P104" s="1">
        <f t="shared" si="88"/>
        <v>-7.0244153092222206E-2</v>
      </c>
      <c r="Q104" s="1">
        <f t="shared" si="89"/>
        <v>0.38643869869204606</v>
      </c>
      <c r="R104" s="1">
        <v>0.33</v>
      </c>
      <c r="S104" s="1">
        <f t="shared" si="90"/>
        <v>2.1379620895022322</v>
      </c>
      <c r="T104" s="1">
        <f t="shared" si="91"/>
        <v>0.10992473620820108</v>
      </c>
      <c r="U104" s="1">
        <f t="shared" si="92"/>
        <v>-9.0075263791798935E-2</v>
      </c>
      <c r="V104" s="2">
        <f t="shared" si="93"/>
        <v>0.40024415309222222</v>
      </c>
      <c r="W104" s="2">
        <f t="shared" si="94"/>
        <v>5.6438698692046041E-2</v>
      </c>
      <c r="X104" s="1">
        <f t="shared" si="95"/>
        <v>0.34380545440017618</v>
      </c>
      <c r="Y104" s="7">
        <f t="shared" si="106"/>
        <v>0</v>
      </c>
      <c r="Z104" s="7">
        <f t="shared" si="96"/>
        <v>0</v>
      </c>
      <c r="AA104" s="7">
        <f t="shared" si="97"/>
        <v>0</v>
      </c>
      <c r="AB104" s="1" t="str">
        <f t="shared" ref="AB104:AC104" si="144">IF(V104&gt;1.5,"YES","NO")</f>
        <v>NO</v>
      </c>
      <c r="AC104" s="1" t="str">
        <f t="shared" si="144"/>
        <v>NO</v>
      </c>
      <c r="AD104" s="1" t="str">
        <f t="shared" si="104"/>
        <v xml:space="preserve"> </v>
      </c>
      <c r="AE104" s="1" t="str">
        <f t="shared" si="105"/>
        <v xml:space="preserve"> </v>
      </c>
      <c r="AF104" s="7">
        <f t="shared" si="99"/>
        <v>0.38643869869204606</v>
      </c>
      <c r="AG104" s="7">
        <f t="shared" si="100"/>
        <v>5.6438698692046041E-2</v>
      </c>
      <c r="AH104" s="4" t="str">
        <f t="shared" si="101"/>
        <v>NO</v>
      </c>
      <c r="AI104" s="7" t="str">
        <f t="shared" si="102"/>
        <v xml:space="preserve"> </v>
      </c>
      <c r="AJ104">
        <v>6.7294</v>
      </c>
      <c r="AK104">
        <v>1.03</v>
      </c>
      <c r="AL104">
        <v>2.4197000000000002</v>
      </c>
      <c r="AM104">
        <v>-1.50057361376673</v>
      </c>
      <c r="AN104">
        <v>-13.229588910133799</v>
      </c>
      <c r="AO104">
        <v>-14.7301625239005</v>
      </c>
    </row>
    <row r="105" spans="1:41" ht="18" customHeight="1" x14ac:dyDescent="0.3">
      <c r="A105" s="1" t="s">
        <v>117</v>
      </c>
      <c r="B105" s="1">
        <v>104</v>
      </c>
      <c r="C105" s="1" t="s">
        <v>118</v>
      </c>
      <c r="D105" s="1" t="str">
        <f t="shared" si="110"/>
        <v>Acid</v>
      </c>
      <c r="F105" s="1">
        <v>3.18</v>
      </c>
      <c r="G105" s="1">
        <f t="shared" si="85"/>
        <v>1513.5612484362093</v>
      </c>
      <c r="H105" s="5">
        <v>8.1999999999999993</v>
      </c>
      <c r="I105" s="1">
        <v>4.1500000000000004</v>
      </c>
      <c r="L105" s="1">
        <v>0.2</v>
      </c>
      <c r="M105" s="1">
        <f t="shared" si="86"/>
        <v>1.5848931924611136</v>
      </c>
      <c r="N105" s="5">
        <f t="shared" si="2"/>
        <v>4.0499999999999989</v>
      </c>
      <c r="O105" s="1">
        <f t="shared" si="87"/>
        <v>8.9117151238910129E-5</v>
      </c>
      <c r="P105" s="1">
        <f t="shared" si="88"/>
        <v>-0.87003870481168244</v>
      </c>
      <c r="Q105" s="1">
        <f t="shared" si="89"/>
        <v>0.2354365833998795</v>
      </c>
      <c r="R105" s="1">
        <v>0.27</v>
      </c>
      <c r="S105" s="1">
        <f t="shared" si="90"/>
        <v>1.8620871366628675</v>
      </c>
      <c r="T105" s="1">
        <f t="shared" si="91"/>
        <v>0.23738205577633315</v>
      </c>
      <c r="U105" s="1">
        <f t="shared" si="92"/>
        <v>3.7382055776333134E-2</v>
      </c>
      <c r="V105" s="2">
        <f t="shared" si="93"/>
        <v>1.1400387048116825</v>
      </c>
      <c r="W105" s="2">
        <f t="shared" si="94"/>
        <v>3.4563416600120522E-2</v>
      </c>
      <c r="X105" s="1">
        <f t="shared" si="95"/>
        <v>1.1054752882115619</v>
      </c>
      <c r="Y105" s="7">
        <f t="shared" si="106"/>
        <v>0</v>
      </c>
      <c r="Z105" s="7">
        <f t="shared" si="96"/>
        <v>0</v>
      </c>
      <c r="AA105" s="7">
        <f t="shared" si="97"/>
        <v>0</v>
      </c>
      <c r="AB105" s="1" t="str">
        <f t="shared" ref="AB105:AC105" si="145">IF(V105&gt;1.5,"YES","NO")</f>
        <v>NO</v>
      </c>
      <c r="AC105" s="1" t="str">
        <f t="shared" si="145"/>
        <v>NO</v>
      </c>
      <c r="AD105" s="1" t="str">
        <f t="shared" si="104"/>
        <v xml:space="preserve"> </v>
      </c>
      <c r="AE105" s="1" t="str">
        <f t="shared" si="105"/>
        <v xml:space="preserve"> </v>
      </c>
      <c r="AF105" s="7">
        <f t="shared" si="99"/>
        <v>0.2354365833998795</v>
      </c>
      <c r="AG105" s="7">
        <f t="shared" si="100"/>
        <v>3.4563416600120522E-2</v>
      </c>
      <c r="AH105" s="4" t="str">
        <f t="shared" si="101"/>
        <v>NO</v>
      </c>
      <c r="AI105" s="7" t="str">
        <f t="shared" si="102"/>
        <v xml:space="preserve"> </v>
      </c>
      <c r="AJ105">
        <v>6.7294</v>
      </c>
      <c r="AK105">
        <v>1.03</v>
      </c>
      <c r="AL105">
        <v>2.4197000000000002</v>
      </c>
      <c r="AM105">
        <v>-1.50057361376673</v>
      </c>
      <c r="AN105">
        <v>-13.229588910133799</v>
      </c>
      <c r="AO105">
        <v>-14.7301625239005</v>
      </c>
    </row>
    <row r="106" spans="1:41" ht="18" customHeight="1" x14ac:dyDescent="0.3">
      <c r="A106" s="1" t="s">
        <v>117</v>
      </c>
      <c r="B106" s="1">
        <v>105</v>
      </c>
      <c r="C106" s="1" t="s">
        <v>118</v>
      </c>
      <c r="D106" s="1" t="str">
        <f t="shared" si="110"/>
        <v>Acid</v>
      </c>
      <c r="F106" s="1">
        <v>3.18</v>
      </c>
      <c r="G106" s="1">
        <f t="shared" si="85"/>
        <v>1513.5612484362093</v>
      </c>
      <c r="H106" s="5">
        <v>9.1999999999999993</v>
      </c>
      <c r="I106" s="1">
        <v>4.1500000000000004</v>
      </c>
      <c r="L106" s="1">
        <v>0.2</v>
      </c>
      <c r="M106" s="1">
        <f t="shared" si="86"/>
        <v>1.5848931924611136</v>
      </c>
      <c r="N106" s="5">
        <f t="shared" si="2"/>
        <v>5.0499999999999989</v>
      </c>
      <c r="O106" s="1">
        <f t="shared" si="87"/>
        <v>8.9124299492219401E-6</v>
      </c>
      <c r="P106" s="1">
        <f t="shared" si="88"/>
        <v>-1.8700038706363951</v>
      </c>
      <c r="Q106" s="1">
        <f t="shared" si="89"/>
        <v>0.20367693266521769</v>
      </c>
      <c r="R106" s="1">
        <v>0.25</v>
      </c>
      <c r="S106" s="1">
        <f t="shared" si="90"/>
        <v>1.778279410038923</v>
      </c>
      <c r="T106" s="1">
        <f t="shared" si="91"/>
        <v>0.2466968805998413</v>
      </c>
      <c r="U106" s="1">
        <f t="shared" si="92"/>
        <v>4.6696880599841284E-2</v>
      </c>
      <c r="V106" s="2">
        <f t="shared" si="93"/>
        <v>2.1200038706363951</v>
      </c>
      <c r="W106" s="2">
        <f t="shared" si="94"/>
        <v>4.6323067334782309E-2</v>
      </c>
      <c r="X106" s="1">
        <f t="shared" si="95"/>
        <v>2.0736808033016128</v>
      </c>
      <c r="Y106" s="7">
        <f t="shared" si="106"/>
        <v>0</v>
      </c>
      <c r="Z106" s="7">
        <f t="shared" si="96"/>
        <v>0</v>
      </c>
      <c r="AA106" s="7">
        <f t="shared" si="97"/>
        <v>0</v>
      </c>
      <c r="AB106" s="1" t="str">
        <f t="shared" ref="AB106:AC106" si="146">IF(V106&gt;1.5,"YES","NO")</f>
        <v>YES</v>
      </c>
      <c r="AC106" s="1" t="str">
        <f t="shared" si="146"/>
        <v>NO</v>
      </c>
      <c r="AD106" s="1">
        <f t="shared" si="104"/>
        <v>105</v>
      </c>
      <c r="AE106" s="1" t="str">
        <f t="shared" si="105"/>
        <v xml:space="preserve"> </v>
      </c>
      <c r="AF106" s="7">
        <f t="shared" si="99"/>
        <v>0.20367693266521769</v>
      </c>
      <c r="AG106" s="7">
        <f t="shared" si="100"/>
        <v>4.6323067334782309E-2</v>
      </c>
      <c r="AH106" s="4" t="str">
        <f t="shared" si="101"/>
        <v>NO</v>
      </c>
      <c r="AI106" s="7" t="str">
        <f t="shared" si="102"/>
        <v xml:space="preserve"> </v>
      </c>
      <c r="AJ106">
        <v>6.7294</v>
      </c>
      <c r="AK106">
        <v>1.03</v>
      </c>
      <c r="AL106">
        <v>2.4197000000000002</v>
      </c>
      <c r="AM106">
        <v>-1.50057361376673</v>
      </c>
      <c r="AN106">
        <v>-13.229588910133799</v>
      </c>
      <c r="AO106">
        <v>-14.7301625239005</v>
      </c>
    </row>
    <row r="107" spans="1:41" ht="18" customHeight="1" x14ac:dyDescent="0.3">
      <c r="A107" s="1" t="s">
        <v>179</v>
      </c>
      <c r="B107" s="1">
        <v>106</v>
      </c>
      <c r="C107" s="1" t="s">
        <v>180</v>
      </c>
      <c r="D107" s="1" t="str">
        <f t="shared" si="110"/>
        <v>Acid</v>
      </c>
      <c r="F107" s="1">
        <v>5.12</v>
      </c>
      <c r="G107" s="1">
        <f t="shared" si="85"/>
        <v>131825.67385564081</v>
      </c>
      <c r="H107" s="5">
        <v>2</v>
      </c>
      <c r="I107" s="1">
        <v>4.2</v>
      </c>
      <c r="L107" s="1">
        <v>0.43</v>
      </c>
      <c r="M107" s="1">
        <f t="shared" si="86"/>
        <v>2.691534803926916</v>
      </c>
      <c r="N107" s="5">
        <f t="shared" si="2"/>
        <v>-2.2000000000000002</v>
      </c>
      <c r="O107" s="1">
        <f t="shared" si="87"/>
        <v>0.99372998765856613</v>
      </c>
      <c r="P107" s="1">
        <f t="shared" si="88"/>
        <v>5.1172683956650609</v>
      </c>
      <c r="Q107" s="1">
        <f t="shared" si="89"/>
        <v>5.1172684516130245</v>
      </c>
      <c r="R107" s="1">
        <v>4.41</v>
      </c>
      <c r="S107" s="1">
        <f t="shared" si="90"/>
        <v>25703.95782768865</v>
      </c>
      <c r="T107" s="1" t="e">
        <f t="shared" si="91"/>
        <v>#NUM!</v>
      </c>
      <c r="U107" s="1" t="e">
        <f t="shared" si="92"/>
        <v>#NUM!</v>
      </c>
      <c r="V107" s="2">
        <f t="shared" si="93"/>
        <v>0.70726839566506072</v>
      </c>
      <c r="W107" s="2">
        <f t="shared" si="94"/>
        <v>0.70726845161302432</v>
      </c>
      <c r="X107" s="1">
        <f t="shared" si="95"/>
        <v>-5.5947963595315287E-8</v>
      </c>
      <c r="Y107" s="7">
        <f t="shared" si="106"/>
        <v>1</v>
      </c>
      <c r="Z107" s="7">
        <f t="shared" si="96"/>
        <v>1</v>
      </c>
      <c r="AA107" s="7">
        <f t="shared" si="97"/>
        <v>1</v>
      </c>
      <c r="AB107" s="1" t="str">
        <f t="shared" ref="AB107:AC107" si="147">IF(V107&gt;1.5,"YES","NO")</f>
        <v>NO</v>
      </c>
      <c r="AC107" s="1" t="str">
        <f t="shared" si="147"/>
        <v>NO</v>
      </c>
      <c r="AD107" s="1" t="str">
        <f t="shared" si="104"/>
        <v xml:space="preserve"> </v>
      </c>
      <c r="AE107" s="1" t="str">
        <f t="shared" si="105"/>
        <v xml:space="preserve"> </v>
      </c>
      <c r="AF107" s="7">
        <f t="shared" si="99"/>
        <v>5.1172683956650609</v>
      </c>
      <c r="AG107" s="7">
        <f t="shared" si="100"/>
        <v>0.70726839566506072</v>
      </c>
      <c r="AH107" s="4" t="str">
        <f t="shared" si="101"/>
        <v>NO</v>
      </c>
      <c r="AI107" s="7" t="str">
        <f t="shared" si="102"/>
        <v xml:space="preserve"> </v>
      </c>
      <c r="AJ107">
        <v>6.0303000000000004</v>
      </c>
      <c r="AK107">
        <v>2.0590000000000002</v>
      </c>
      <c r="AL107">
        <v>2.5369999999999999</v>
      </c>
      <c r="AM107">
        <v>-1.8612093690248499</v>
      </c>
      <c r="AN107">
        <v>-13.088264818355601</v>
      </c>
      <c r="AO107">
        <v>-14.9494741873804</v>
      </c>
    </row>
    <row r="108" spans="1:41" ht="18" customHeight="1" x14ac:dyDescent="0.3">
      <c r="A108" s="1" t="s">
        <v>179</v>
      </c>
      <c r="B108" s="1">
        <v>107</v>
      </c>
      <c r="C108" s="1" t="s">
        <v>180</v>
      </c>
      <c r="D108" s="1" t="str">
        <f t="shared" si="110"/>
        <v>Acid</v>
      </c>
      <c r="F108" s="1">
        <v>5.12</v>
      </c>
      <c r="G108" s="1">
        <f t="shared" si="85"/>
        <v>131825.67385564081</v>
      </c>
      <c r="H108" s="5">
        <v>3.4</v>
      </c>
      <c r="I108" s="1">
        <v>4.2</v>
      </c>
      <c r="L108" s="1">
        <v>0.43</v>
      </c>
      <c r="M108" s="1">
        <f t="shared" si="86"/>
        <v>2.691534803926916</v>
      </c>
      <c r="N108" s="5">
        <f t="shared" si="2"/>
        <v>-0.80000000000000027</v>
      </c>
      <c r="O108" s="1">
        <f t="shared" si="87"/>
        <v>0.86319311139679011</v>
      </c>
      <c r="P108" s="1">
        <f t="shared" si="88"/>
        <v>5.0561079658566204</v>
      </c>
      <c r="Q108" s="1">
        <f t="shared" si="89"/>
        <v>5.0561093712037426</v>
      </c>
      <c r="R108" s="1">
        <v>4.29</v>
      </c>
      <c r="S108" s="1">
        <f t="shared" si="90"/>
        <v>19498.445997580486</v>
      </c>
      <c r="T108" s="1" t="e">
        <f t="shared" si="91"/>
        <v>#NUM!</v>
      </c>
      <c r="U108" s="1" t="e">
        <f t="shared" si="92"/>
        <v>#NUM!</v>
      </c>
      <c r="V108" s="2">
        <f t="shared" si="93"/>
        <v>0.76610796585662033</v>
      </c>
      <c r="W108" s="2">
        <f t="shared" si="94"/>
        <v>0.76610937120374256</v>
      </c>
      <c r="X108" s="1">
        <f t="shared" si="95"/>
        <v>-1.4053471222297276E-6</v>
      </c>
      <c r="Y108" s="7">
        <f t="shared" si="106"/>
        <v>1</v>
      </c>
      <c r="Z108" s="7">
        <f t="shared" si="96"/>
        <v>1</v>
      </c>
      <c r="AA108" s="7">
        <f t="shared" si="97"/>
        <v>1</v>
      </c>
      <c r="AB108" s="1" t="str">
        <f t="shared" ref="AB108:AC108" si="148">IF(V108&gt;1.5,"YES","NO")</f>
        <v>NO</v>
      </c>
      <c r="AC108" s="1" t="str">
        <f t="shared" si="148"/>
        <v>NO</v>
      </c>
      <c r="AD108" s="1" t="str">
        <f t="shared" si="104"/>
        <v xml:space="preserve"> </v>
      </c>
      <c r="AE108" s="1" t="str">
        <f t="shared" si="105"/>
        <v xml:space="preserve"> </v>
      </c>
      <c r="AF108" s="7">
        <f t="shared" si="99"/>
        <v>5.0561079658566204</v>
      </c>
      <c r="AG108" s="7">
        <f t="shared" si="100"/>
        <v>0.76610796585662033</v>
      </c>
      <c r="AH108" s="4" t="str">
        <f t="shared" si="101"/>
        <v>NO</v>
      </c>
      <c r="AI108" s="7" t="str">
        <f t="shared" si="102"/>
        <v xml:space="preserve"> </v>
      </c>
      <c r="AJ108">
        <v>6.0303000000000004</v>
      </c>
      <c r="AK108">
        <v>2.0590000000000002</v>
      </c>
      <c r="AL108">
        <v>2.5369999999999999</v>
      </c>
      <c r="AM108">
        <v>-1.8612093690248499</v>
      </c>
      <c r="AN108">
        <v>-13.088264818355601</v>
      </c>
      <c r="AO108">
        <v>-14.9494741873804</v>
      </c>
    </row>
    <row r="109" spans="1:41" ht="18" customHeight="1" x14ac:dyDescent="0.3">
      <c r="A109" s="1" t="s">
        <v>179</v>
      </c>
      <c r="B109" s="1">
        <v>108</v>
      </c>
      <c r="C109" s="1" t="s">
        <v>180</v>
      </c>
      <c r="D109" s="1" t="str">
        <f t="shared" si="110"/>
        <v>Acid</v>
      </c>
      <c r="F109" s="1">
        <v>5.12</v>
      </c>
      <c r="G109" s="1">
        <f t="shared" si="85"/>
        <v>131825.67385564081</v>
      </c>
      <c r="H109" s="5">
        <v>4.5</v>
      </c>
      <c r="I109" s="1">
        <v>4.2</v>
      </c>
      <c r="L109" s="1">
        <v>0.43</v>
      </c>
      <c r="M109" s="1">
        <f t="shared" si="86"/>
        <v>2.691534803926916</v>
      </c>
      <c r="N109" s="5">
        <f t="shared" si="2"/>
        <v>0.29999999999999982</v>
      </c>
      <c r="O109" s="1">
        <f t="shared" si="87"/>
        <v>0.33386057541687802</v>
      </c>
      <c r="P109" s="1">
        <f t="shared" si="88"/>
        <v>4.643565137563515</v>
      </c>
      <c r="Q109" s="1">
        <f t="shared" si="89"/>
        <v>4.6435828295038188</v>
      </c>
      <c r="R109" s="1">
        <v>3.72</v>
      </c>
      <c r="S109" s="1">
        <f t="shared" si="90"/>
        <v>5248.0746024977352</v>
      </c>
      <c r="T109" s="1" t="e">
        <f t="shared" si="91"/>
        <v>#NUM!</v>
      </c>
      <c r="U109" s="1" t="e">
        <f t="shared" si="92"/>
        <v>#NUM!</v>
      </c>
      <c r="V109" s="2">
        <f t="shared" si="93"/>
        <v>0.92356513756351477</v>
      </c>
      <c r="W109" s="2">
        <f t="shared" si="94"/>
        <v>0.92358282950381865</v>
      </c>
      <c r="X109" s="1">
        <f t="shared" si="95"/>
        <v>-1.7691940303876663E-5</v>
      </c>
      <c r="Y109" s="7">
        <f t="shared" si="106"/>
        <v>1</v>
      </c>
      <c r="Z109" s="7">
        <f t="shared" si="96"/>
        <v>1</v>
      </c>
      <c r="AA109" s="7">
        <f t="shared" si="97"/>
        <v>1</v>
      </c>
      <c r="AB109" s="1" t="str">
        <f t="shared" ref="AB109:AC109" si="149">IF(V109&gt;1.5,"YES","NO")</f>
        <v>NO</v>
      </c>
      <c r="AC109" s="1" t="str">
        <f t="shared" si="149"/>
        <v>NO</v>
      </c>
      <c r="AD109" s="1" t="str">
        <f t="shared" si="104"/>
        <v xml:space="preserve"> </v>
      </c>
      <c r="AE109" s="1" t="str">
        <f t="shared" si="105"/>
        <v xml:space="preserve"> </v>
      </c>
      <c r="AF109" s="7">
        <f t="shared" si="99"/>
        <v>4.643565137563515</v>
      </c>
      <c r="AG109" s="7">
        <f t="shared" si="100"/>
        <v>0.92356513756351477</v>
      </c>
      <c r="AH109" s="4" t="str">
        <f t="shared" si="101"/>
        <v>NO</v>
      </c>
      <c r="AI109" s="7" t="str">
        <f t="shared" si="102"/>
        <v xml:space="preserve"> </v>
      </c>
      <c r="AJ109">
        <v>6.0303000000000004</v>
      </c>
      <c r="AK109">
        <v>2.0590000000000002</v>
      </c>
      <c r="AL109">
        <v>2.5369999999999999</v>
      </c>
      <c r="AM109">
        <v>-1.8612093690248499</v>
      </c>
      <c r="AN109">
        <v>-13.088264818355601</v>
      </c>
      <c r="AO109">
        <v>-14.9494741873804</v>
      </c>
    </row>
    <row r="110" spans="1:41" ht="18" customHeight="1" x14ac:dyDescent="0.3">
      <c r="A110" s="1" t="s">
        <v>179</v>
      </c>
      <c r="B110" s="1">
        <v>109</v>
      </c>
      <c r="C110" s="1" t="s">
        <v>180</v>
      </c>
      <c r="D110" s="1" t="str">
        <f t="shared" si="110"/>
        <v>Acid</v>
      </c>
      <c r="F110" s="1">
        <v>5.12</v>
      </c>
      <c r="G110" s="1">
        <f t="shared" si="85"/>
        <v>131825.67385564081</v>
      </c>
      <c r="H110" s="5">
        <v>5.5</v>
      </c>
      <c r="I110" s="1">
        <v>4.2</v>
      </c>
      <c r="L110" s="1">
        <v>0.43</v>
      </c>
      <c r="M110" s="1">
        <f t="shared" si="86"/>
        <v>2.691534803926916</v>
      </c>
      <c r="N110" s="5">
        <f t="shared" si="2"/>
        <v>1.2999999999999998</v>
      </c>
      <c r="O110" s="1">
        <f t="shared" si="87"/>
        <v>4.7726721034203903E-2</v>
      </c>
      <c r="P110" s="1">
        <f t="shared" si="88"/>
        <v>3.7987615980857452</v>
      </c>
      <c r="Q110" s="1">
        <f t="shared" si="89"/>
        <v>3.7989384850647445</v>
      </c>
      <c r="R110" s="1">
        <v>2.81</v>
      </c>
      <c r="S110" s="1">
        <f t="shared" si="90"/>
        <v>645.65422903465594</v>
      </c>
      <c r="T110" s="1" t="e">
        <f t="shared" si="91"/>
        <v>#NUM!</v>
      </c>
      <c r="U110" s="1" t="e">
        <f t="shared" si="92"/>
        <v>#NUM!</v>
      </c>
      <c r="V110" s="2">
        <f t="shared" si="93"/>
        <v>0.98876159808574515</v>
      </c>
      <c r="W110" s="2">
        <f t="shared" si="94"/>
        <v>0.98893848506474447</v>
      </c>
      <c r="X110" s="1">
        <f t="shared" si="95"/>
        <v>-1.7688697899931327E-4</v>
      </c>
      <c r="Y110" s="7">
        <f t="shared" si="106"/>
        <v>1</v>
      </c>
      <c r="Z110" s="7">
        <f t="shared" si="96"/>
        <v>1</v>
      </c>
      <c r="AA110" s="7">
        <f t="shared" si="97"/>
        <v>1</v>
      </c>
      <c r="AB110" s="1" t="str">
        <f t="shared" ref="AB110:AC110" si="150">IF(V110&gt;1.5,"YES","NO")</f>
        <v>NO</v>
      </c>
      <c r="AC110" s="1" t="str">
        <f t="shared" si="150"/>
        <v>NO</v>
      </c>
      <c r="AD110" s="1" t="str">
        <f t="shared" si="104"/>
        <v xml:space="preserve"> </v>
      </c>
      <c r="AE110" s="1" t="str">
        <f t="shared" si="105"/>
        <v xml:space="preserve"> </v>
      </c>
      <c r="AF110" s="7">
        <f t="shared" si="99"/>
        <v>3.7987615980857452</v>
      </c>
      <c r="AG110" s="7">
        <f t="shared" si="100"/>
        <v>0.98876159808574515</v>
      </c>
      <c r="AH110" s="4" t="str">
        <f t="shared" si="101"/>
        <v>NO</v>
      </c>
      <c r="AI110" s="7" t="str">
        <f t="shared" si="102"/>
        <v xml:space="preserve"> </v>
      </c>
      <c r="AJ110">
        <v>6.0303000000000004</v>
      </c>
      <c r="AK110">
        <v>2.0590000000000002</v>
      </c>
      <c r="AL110">
        <v>2.5369999999999999</v>
      </c>
      <c r="AM110">
        <v>-1.8612093690248499</v>
      </c>
      <c r="AN110">
        <v>-13.088264818355601</v>
      </c>
      <c r="AO110">
        <v>-14.9494741873804</v>
      </c>
    </row>
    <row r="111" spans="1:41" ht="18" customHeight="1" x14ac:dyDescent="0.3">
      <c r="A111" s="1" t="s">
        <v>179</v>
      </c>
      <c r="B111" s="1">
        <v>110</v>
      </c>
      <c r="C111" s="1" t="s">
        <v>180</v>
      </c>
      <c r="D111" s="1" t="str">
        <f t="shared" si="110"/>
        <v>Acid</v>
      </c>
      <c r="F111" s="1">
        <v>5.12</v>
      </c>
      <c r="G111" s="1">
        <f t="shared" si="85"/>
        <v>131825.67385564081</v>
      </c>
      <c r="H111" s="5">
        <v>6.7</v>
      </c>
      <c r="I111" s="1">
        <v>4.2</v>
      </c>
      <c r="L111" s="1">
        <v>0.43</v>
      </c>
      <c r="M111" s="1">
        <f t="shared" si="86"/>
        <v>2.691534803926916</v>
      </c>
      <c r="N111" s="5">
        <f t="shared" si="2"/>
        <v>2.5</v>
      </c>
      <c r="O111" s="1">
        <f t="shared" si="87"/>
        <v>3.1523091832602089E-3</v>
      </c>
      <c r="P111" s="1">
        <f t="shared" si="88"/>
        <v>2.6186288071673163</v>
      </c>
      <c r="Q111" s="1">
        <f t="shared" si="89"/>
        <v>2.6214238344287901</v>
      </c>
      <c r="R111" s="1">
        <v>1.64</v>
      </c>
      <c r="S111" s="1">
        <f t="shared" si="90"/>
        <v>43.651583224016612</v>
      </c>
      <c r="T111" s="1" t="e">
        <f t="shared" si="91"/>
        <v>#NUM!</v>
      </c>
      <c r="U111" s="1" t="e">
        <f t="shared" si="92"/>
        <v>#NUM!</v>
      </c>
      <c r="V111" s="2">
        <f t="shared" si="93"/>
        <v>0.97862880716731637</v>
      </c>
      <c r="W111" s="2">
        <f t="shared" si="94"/>
        <v>0.98142383442879022</v>
      </c>
      <c r="X111" s="1">
        <f t="shared" si="95"/>
        <v>-2.7950272614738481E-3</v>
      </c>
      <c r="Y111" s="7">
        <f t="shared" si="106"/>
        <v>1</v>
      </c>
      <c r="Z111" s="7">
        <f t="shared" si="96"/>
        <v>1</v>
      </c>
      <c r="AA111" s="7">
        <f t="shared" si="97"/>
        <v>1</v>
      </c>
      <c r="AB111" s="1" t="str">
        <f t="shared" ref="AB111:AC111" si="151">IF(V111&gt;1.5,"YES","NO")</f>
        <v>NO</v>
      </c>
      <c r="AC111" s="1" t="str">
        <f t="shared" si="151"/>
        <v>NO</v>
      </c>
      <c r="AD111" s="1" t="str">
        <f t="shared" si="104"/>
        <v xml:space="preserve"> </v>
      </c>
      <c r="AE111" s="1" t="str">
        <f t="shared" si="105"/>
        <v xml:space="preserve"> </v>
      </c>
      <c r="AF111" s="7">
        <f t="shared" si="99"/>
        <v>2.6186288071673163</v>
      </c>
      <c r="AG111" s="7">
        <f t="shared" si="100"/>
        <v>0.97862880716731637</v>
      </c>
      <c r="AH111" s="4" t="str">
        <f t="shared" si="101"/>
        <v>NO</v>
      </c>
      <c r="AI111" s="7" t="str">
        <f t="shared" si="102"/>
        <v xml:space="preserve"> </v>
      </c>
      <c r="AJ111">
        <v>6.0303000000000004</v>
      </c>
      <c r="AK111">
        <v>2.0590000000000002</v>
      </c>
      <c r="AL111">
        <v>2.5369999999999999</v>
      </c>
      <c r="AM111">
        <v>-1.8612093690248499</v>
      </c>
      <c r="AN111">
        <v>-13.088264818355601</v>
      </c>
      <c r="AO111">
        <v>-14.9494741873804</v>
      </c>
    </row>
    <row r="112" spans="1:41" ht="18" customHeight="1" x14ac:dyDescent="0.3">
      <c r="A112" s="1" t="s">
        <v>179</v>
      </c>
      <c r="B112" s="1">
        <v>111</v>
      </c>
      <c r="C112" s="1" t="s">
        <v>180</v>
      </c>
      <c r="D112" s="1" t="str">
        <f t="shared" si="110"/>
        <v>Acid</v>
      </c>
      <c r="F112" s="1">
        <v>5.12</v>
      </c>
      <c r="G112" s="1">
        <f t="shared" si="85"/>
        <v>131825.67385564081</v>
      </c>
      <c r="H112" s="5">
        <v>7.4</v>
      </c>
      <c r="I112" s="1">
        <v>4.2</v>
      </c>
      <c r="L112" s="1">
        <v>0.43</v>
      </c>
      <c r="M112" s="1">
        <f t="shared" si="86"/>
        <v>2.691534803926916</v>
      </c>
      <c r="N112" s="5">
        <f t="shared" si="2"/>
        <v>3.2</v>
      </c>
      <c r="O112" s="1">
        <f t="shared" si="87"/>
        <v>6.3055948833989266E-4</v>
      </c>
      <c r="P112" s="1">
        <f t="shared" si="88"/>
        <v>1.9197260651185029</v>
      </c>
      <c r="Q112" s="1">
        <f t="shared" si="89"/>
        <v>1.9335569672256878</v>
      </c>
      <c r="R112" s="1">
        <v>1.03</v>
      </c>
      <c r="S112" s="1">
        <f t="shared" si="90"/>
        <v>10.715193052376069</v>
      </c>
      <c r="T112" s="1" t="e">
        <f t="shared" si="91"/>
        <v>#NUM!</v>
      </c>
      <c r="U112" s="1" t="e">
        <f t="shared" si="92"/>
        <v>#NUM!</v>
      </c>
      <c r="V112" s="2">
        <f t="shared" si="93"/>
        <v>0.88972606511850283</v>
      </c>
      <c r="W112" s="2">
        <f t="shared" si="94"/>
        <v>0.90355696722568779</v>
      </c>
      <c r="X112" s="1">
        <f t="shared" si="95"/>
        <v>-1.3830902107184961E-2</v>
      </c>
      <c r="Y112" s="7">
        <f t="shared" si="106"/>
        <v>1</v>
      </c>
      <c r="Z112" s="7">
        <f t="shared" si="96"/>
        <v>1</v>
      </c>
      <c r="AA112" s="7">
        <f t="shared" si="97"/>
        <v>1</v>
      </c>
      <c r="AB112" s="1" t="str">
        <f t="shared" ref="AB112:AC112" si="152">IF(V112&gt;1.5,"YES","NO")</f>
        <v>NO</v>
      </c>
      <c r="AC112" s="1" t="str">
        <f t="shared" si="152"/>
        <v>NO</v>
      </c>
      <c r="AD112" s="1" t="str">
        <f t="shared" si="104"/>
        <v xml:space="preserve"> </v>
      </c>
      <c r="AE112" s="1" t="str">
        <f t="shared" si="105"/>
        <v xml:space="preserve"> </v>
      </c>
      <c r="AF112" s="7">
        <f t="shared" si="99"/>
        <v>1.9197260651185029</v>
      </c>
      <c r="AG112" s="7">
        <f t="shared" si="100"/>
        <v>0.88972606511850283</v>
      </c>
      <c r="AH112" s="4" t="str">
        <f t="shared" si="101"/>
        <v>NO</v>
      </c>
      <c r="AI112" s="7" t="str">
        <f t="shared" si="102"/>
        <v xml:space="preserve"> </v>
      </c>
      <c r="AJ112">
        <v>6.0303000000000004</v>
      </c>
      <c r="AK112">
        <v>2.0590000000000002</v>
      </c>
      <c r="AL112">
        <v>2.5369999999999999</v>
      </c>
      <c r="AM112">
        <v>-1.8612093690248499</v>
      </c>
      <c r="AN112">
        <v>-13.088264818355601</v>
      </c>
      <c r="AO112">
        <v>-14.9494741873804</v>
      </c>
    </row>
    <row r="113" spans="1:41" ht="18" customHeight="1" x14ac:dyDescent="0.3">
      <c r="A113" s="1" t="s">
        <v>179</v>
      </c>
      <c r="B113" s="1">
        <v>112</v>
      </c>
      <c r="C113" s="1" t="s">
        <v>180</v>
      </c>
      <c r="D113" s="1" t="str">
        <f t="shared" si="110"/>
        <v>Acid</v>
      </c>
      <c r="F113" s="1">
        <v>5.12</v>
      </c>
      <c r="G113" s="1">
        <f t="shared" si="85"/>
        <v>131825.67385564081</v>
      </c>
      <c r="H113" s="5">
        <v>8.1999999999999993</v>
      </c>
      <c r="I113" s="1">
        <v>4.2</v>
      </c>
      <c r="L113" s="1">
        <v>0.43</v>
      </c>
      <c r="M113" s="1">
        <f t="shared" si="86"/>
        <v>2.691534803926916</v>
      </c>
      <c r="N113" s="5">
        <f t="shared" si="2"/>
        <v>3.9999999999999991</v>
      </c>
      <c r="O113" s="1">
        <f t="shared" si="87"/>
        <v>9.9990000999900097E-5</v>
      </c>
      <c r="P113" s="1">
        <f t="shared" si="88"/>
        <v>1.1199565727231375</v>
      </c>
      <c r="Q113" s="1">
        <f t="shared" si="89"/>
        <v>1.200645744471335</v>
      </c>
      <c r="R113" s="1">
        <v>0.59</v>
      </c>
      <c r="S113" s="1">
        <f t="shared" si="90"/>
        <v>3.8904514499428067</v>
      </c>
      <c r="T113" s="1" t="e">
        <f t="shared" si="91"/>
        <v>#NUM!</v>
      </c>
      <c r="U113" s="1" t="e">
        <f t="shared" si="92"/>
        <v>#NUM!</v>
      </c>
      <c r="V113" s="2">
        <f t="shared" si="93"/>
        <v>0.52995657272313756</v>
      </c>
      <c r="W113" s="2">
        <f t="shared" si="94"/>
        <v>0.61064574447133502</v>
      </c>
      <c r="X113" s="1">
        <f t="shared" si="95"/>
        <v>-8.0689171748197452E-2</v>
      </c>
      <c r="Y113" s="7">
        <f t="shared" si="106"/>
        <v>1</v>
      </c>
      <c r="Z113" s="7">
        <f t="shared" si="96"/>
        <v>1</v>
      </c>
      <c r="AA113" s="7">
        <f t="shared" si="97"/>
        <v>1</v>
      </c>
      <c r="AB113" s="1" t="str">
        <f t="shared" ref="AB113:AC113" si="153">IF(V113&gt;1.5,"YES","NO")</f>
        <v>NO</v>
      </c>
      <c r="AC113" s="1" t="str">
        <f t="shared" si="153"/>
        <v>NO</v>
      </c>
      <c r="AD113" s="1" t="str">
        <f t="shared" si="104"/>
        <v xml:space="preserve"> </v>
      </c>
      <c r="AE113" s="1" t="str">
        <f t="shared" si="105"/>
        <v xml:space="preserve"> </v>
      </c>
      <c r="AF113" s="7">
        <f t="shared" si="99"/>
        <v>1.1199565727231375</v>
      </c>
      <c r="AG113" s="7">
        <f t="shared" si="100"/>
        <v>0.52995657272313756</v>
      </c>
      <c r="AH113" s="4" t="str">
        <f t="shared" si="101"/>
        <v>NO</v>
      </c>
      <c r="AI113" s="7" t="str">
        <f t="shared" si="102"/>
        <v xml:space="preserve"> </v>
      </c>
      <c r="AJ113">
        <v>6.0303000000000004</v>
      </c>
      <c r="AK113">
        <v>2.0590000000000002</v>
      </c>
      <c r="AL113">
        <v>2.5369999999999999</v>
      </c>
      <c r="AM113">
        <v>-1.8612093690248499</v>
      </c>
      <c r="AN113">
        <v>-13.088264818355601</v>
      </c>
      <c r="AO113">
        <v>-14.9494741873804</v>
      </c>
    </row>
    <row r="114" spans="1:41" ht="18" customHeight="1" x14ac:dyDescent="0.3">
      <c r="A114" s="1" t="s">
        <v>179</v>
      </c>
      <c r="B114" s="1">
        <v>113</v>
      </c>
      <c r="C114" s="1" t="s">
        <v>180</v>
      </c>
      <c r="D114" s="1" t="str">
        <f t="shared" si="110"/>
        <v>Acid</v>
      </c>
      <c r="F114" s="1">
        <v>5.12</v>
      </c>
      <c r="G114" s="1">
        <f t="shared" si="85"/>
        <v>131825.67385564081</v>
      </c>
      <c r="H114" s="5">
        <v>9.1999999999999993</v>
      </c>
      <c r="I114" s="1">
        <v>4.2</v>
      </c>
      <c r="L114" s="1">
        <v>0.43</v>
      </c>
      <c r="M114" s="1">
        <f t="shared" si="86"/>
        <v>2.691534803926916</v>
      </c>
      <c r="N114" s="5">
        <f t="shared" si="2"/>
        <v>4.9999999999999991</v>
      </c>
      <c r="O114" s="1">
        <f t="shared" si="87"/>
        <v>9.999900001000006E-6</v>
      </c>
      <c r="P114" s="1">
        <f t="shared" si="88"/>
        <v>0.1199956570768963</v>
      </c>
      <c r="Q114" s="1">
        <f t="shared" si="89"/>
        <v>0.60311745256430704</v>
      </c>
      <c r="R114" s="1">
        <v>0.43</v>
      </c>
      <c r="S114" s="1">
        <f t="shared" si="90"/>
        <v>2.691534803926916</v>
      </c>
      <c r="T114" s="1">
        <f t="shared" si="91"/>
        <v>0.13776699516449833</v>
      </c>
      <c r="U114" s="1">
        <f t="shared" si="92"/>
        <v>-0.29223300483550163</v>
      </c>
      <c r="V114" s="2">
        <f t="shared" si="93"/>
        <v>0.31000434292310369</v>
      </c>
      <c r="W114" s="2">
        <f t="shared" si="94"/>
        <v>0.17311745256430705</v>
      </c>
      <c r="X114" s="1">
        <f t="shared" si="95"/>
        <v>0.13688689035879664</v>
      </c>
      <c r="Y114" s="7">
        <f t="shared" si="106"/>
        <v>1</v>
      </c>
      <c r="Z114" s="7">
        <f t="shared" si="96"/>
        <v>1</v>
      </c>
      <c r="AA114" s="7">
        <f t="shared" si="97"/>
        <v>0</v>
      </c>
      <c r="AB114" s="1" t="str">
        <f t="shared" ref="AB114:AC114" si="154">IF(V114&gt;1.5,"YES","NO")</f>
        <v>NO</v>
      </c>
      <c r="AC114" s="1" t="str">
        <f t="shared" si="154"/>
        <v>NO</v>
      </c>
      <c r="AD114" s="1" t="str">
        <f t="shared" si="104"/>
        <v xml:space="preserve"> </v>
      </c>
      <c r="AE114" s="1" t="str">
        <f t="shared" si="105"/>
        <v xml:space="preserve"> </v>
      </c>
      <c r="AF114" s="7">
        <f t="shared" si="99"/>
        <v>0.60311745256430704</v>
      </c>
      <c r="AG114" s="7">
        <f t="shared" si="100"/>
        <v>0.17311745256430705</v>
      </c>
      <c r="AH114" s="4" t="str">
        <f t="shared" si="101"/>
        <v>NO</v>
      </c>
      <c r="AI114" s="7" t="str">
        <f t="shared" si="102"/>
        <v xml:space="preserve"> </v>
      </c>
      <c r="AJ114">
        <v>6.0303000000000004</v>
      </c>
      <c r="AK114">
        <v>2.0590000000000002</v>
      </c>
      <c r="AL114">
        <v>2.5369999999999999</v>
      </c>
      <c r="AM114">
        <v>-1.8612093690248499</v>
      </c>
      <c r="AN114">
        <v>-13.088264818355601</v>
      </c>
      <c r="AO114">
        <v>-14.9494741873804</v>
      </c>
    </row>
    <row r="115" spans="1:41" ht="18" customHeight="1" x14ac:dyDescent="0.3">
      <c r="A115" s="1" t="s">
        <v>77</v>
      </c>
      <c r="B115" s="1">
        <v>114</v>
      </c>
      <c r="C115" s="1" t="s">
        <v>78</v>
      </c>
      <c r="D115" s="1" t="str">
        <f t="shared" si="110"/>
        <v>Acid</v>
      </c>
      <c r="F115" s="1">
        <v>4.51</v>
      </c>
      <c r="G115" s="1">
        <f t="shared" si="85"/>
        <v>32359.365692962871</v>
      </c>
      <c r="H115" s="5">
        <v>1</v>
      </c>
      <c r="I115" s="1">
        <v>4.1500000000000004</v>
      </c>
      <c r="L115" s="1">
        <v>0.75</v>
      </c>
      <c r="M115" s="1">
        <f t="shared" si="86"/>
        <v>5.6234132519034921</v>
      </c>
      <c r="N115" s="5">
        <f t="shared" si="2"/>
        <v>-3.1500000000000004</v>
      </c>
      <c r="O115" s="1">
        <f t="shared" si="87"/>
        <v>0.99929255504828707</v>
      </c>
      <c r="P115" s="1">
        <f t="shared" si="88"/>
        <v>4.5096926518324425</v>
      </c>
      <c r="Q115" s="1">
        <f t="shared" si="89"/>
        <v>4.5096927052623341</v>
      </c>
      <c r="R115" s="1">
        <v>4.43</v>
      </c>
      <c r="S115" s="1">
        <f t="shared" si="90"/>
        <v>26915.348039269167</v>
      </c>
      <c r="T115" s="1" t="e">
        <f t="shared" si="91"/>
        <v>#NUM!</v>
      </c>
      <c r="U115" s="1" t="e">
        <f t="shared" si="92"/>
        <v>#NUM!</v>
      </c>
      <c r="V115" s="2">
        <f t="shared" si="93"/>
        <v>7.9692651832442785E-2</v>
      </c>
      <c r="W115" s="2">
        <f t="shared" si="94"/>
        <v>7.9692705262334407E-2</v>
      </c>
      <c r="X115" s="1">
        <f t="shared" si="95"/>
        <v>-5.3429891622158721E-8</v>
      </c>
      <c r="Y115" s="7">
        <f t="shared" si="106"/>
        <v>1</v>
      </c>
      <c r="Z115" s="7">
        <f t="shared" si="96"/>
        <v>1</v>
      </c>
      <c r="AA115" s="7">
        <f t="shared" si="97"/>
        <v>1</v>
      </c>
      <c r="AB115" s="1" t="str">
        <f t="shared" ref="AB115:AC115" si="155">IF(V115&gt;1.5,"YES","NO")</f>
        <v>NO</v>
      </c>
      <c r="AC115" s="1" t="str">
        <f t="shared" si="155"/>
        <v>NO</v>
      </c>
      <c r="AD115" s="1" t="str">
        <f t="shared" si="104"/>
        <v xml:space="preserve"> </v>
      </c>
      <c r="AE115" s="1" t="str">
        <f t="shared" si="105"/>
        <v xml:space="preserve"> </v>
      </c>
      <c r="AF115" s="7">
        <f t="shared" si="99"/>
        <v>4.5096926518324425</v>
      </c>
      <c r="AG115" s="7">
        <f t="shared" si="100"/>
        <v>7.9692651832442785E-2</v>
      </c>
      <c r="AH115" s="4" t="str">
        <f t="shared" si="101"/>
        <v>NO</v>
      </c>
      <c r="AI115" s="7" t="str">
        <f t="shared" si="102"/>
        <v xml:space="preserve"> </v>
      </c>
      <c r="AJ115">
        <v>5.4626999999999999</v>
      </c>
      <c r="AK115">
        <v>2.1938</v>
      </c>
      <c r="AL115">
        <v>2.8012000000000001</v>
      </c>
      <c r="AM115">
        <v>-1.3412523900573601</v>
      </c>
      <c r="AN115">
        <v>-14.796558317399599</v>
      </c>
      <c r="AO115">
        <v>-16.1378107074569</v>
      </c>
    </row>
    <row r="116" spans="1:41" ht="18" customHeight="1" x14ac:dyDescent="0.3">
      <c r="A116" s="1" t="s">
        <v>77</v>
      </c>
      <c r="B116" s="1">
        <v>115</v>
      </c>
      <c r="C116" s="1" t="s">
        <v>78</v>
      </c>
      <c r="D116" s="1" t="str">
        <f t="shared" si="110"/>
        <v>Acid</v>
      </c>
      <c r="F116" s="1">
        <v>4.51</v>
      </c>
      <c r="G116" s="1">
        <f t="shared" si="85"/>
        <v>32359.365692962871</v>
      </c>
      <c r="H116" s="5">
        <v>2</v>
      </c>
      <c r="I116" s="1">
        <v>4.1500000000000004</v>
      </c>
      <c r="L116" s="1">
        <v>0.75</v>
      </c>
      <c r="M116" s="1">
        <f t="shared" si="86"/>
        <v>5.6234132519034921</v>
      </c>
      <c r="N116" s="5">
        <f t="shared" si="2"/>
        <v>-2.1500000000000004</v>
      </c>
      <c r="O116" s="1">
        <f t="shared" si="87"/>
        <v>0.99297030856036084</v>
      </c>
      <c r="P116" s="1">
        <f t="shared" si="88"/>
        <v>4.5069362625727409</v>
      </c>
      <c r="Q116" s="1">
        <f t="shared" si="89"/>
        <v>4.5069367968713516</v>
      </c>
      <c r="R116" s="1">
        <v>4.4000000000000004</v>
      </c>
      <c r="S116" s="1">
        <f t="shared" si="90"/>
        <v>25118.86431509586</v>
      </c>
      <c r="T116" s="1" t="e">
        <f t="shared" si="91"/>
        <v>#NUM!</v>
      </c>
      <c r="U116" s="1" t="e">
        <f t="shared" si="92"/>
        <v>#NUM!</v>
      </c>
      <c r="V116" s="2">
        <f t="shared" si="93"/>
        <v>0.10693626257274058</v>
      </c>
      <c r="W116" s="2">
        <f t="shared" si="94"/>
        <v>0.10693679687135127</v>
      </c>
      <c r="X116" s="1">
        <f t="shared" si="95"/>
        <v>-5.3429861068821083E-7</v>
      </c>
      <c r="Y116" s="7">
        <f t="shared" si="106"/>
        <v>1</v>
      </c>
      <c r="Z116" s="7">
        <f t="shared" si="96"/>
        <v>1</v>
      </c>
      <c r="AA116" s="7">
        <f t="shared" si="97"/>
        <v>1</v>
      </c>
      <c r="AB116" s="1" t="str">
        <f t="shared" ref="AB116:AC116" si="156">IF(V116&gt;1.5,"YES","NO")</f>
        <v>NO</v>
      </c>
      <c r="AC116" s="1" t="str">
        <f t="shared" si="156"/>
        <v>NO</v>
      </c>
      <c r="AD116" s="1" t="str">
        <f t="shared" si="104"/>
        <v xml:space="preserve"> </v>
      </c>
      <c r="AE116" s="1" t="str">
        <f t="shared" si="105"/>
        <v xml:space="preserve"> </v>
      </c>
      <c r="AF116" s="7">
        <f t="shared" si="99"/>
        <v>4.5069362625727409</v>
      </c>
      <c r="AG116" s="7">
        <f t="shared" si="100"/>
        <v>0.10693626257274058</v>
      </c>
      <c r="AH116" s="4" t="str">
        <f t="shared" si="101"/>
        <v>NO</v>
      </c>
      <c r="AI116" s="7" t="str">
        <f t="shared" si="102"/>
        <v xml:space="preserve"> </v>
      </c>
      <c r="AJ116">
        <v>5.4626999999999999</v>
      </c>
      <c r="AK116">
        <v>2.1938</v>
      </c>
      <c r="AL116">
        <v>2.8012000000000001</v>
      </c>
      <c r="AM116">
        <v>-1.3412523900573601</v>
      </c>
      <c r="AN116">
        <v>-14.796558317399599</v>
      </c>
      <c r="AO116">
        <v>-16.1378107074569</v>
      </c>
    </row>
    <row r="117" spans="1:41" ht="18" customHeight="1" x14ac:dyDescent="0.3">
      <c r="A117" s="1" t="s">
        <v>77</v>
      </c>
      <c r="B117" s="1">
        <v>116</v>
      </c>
      <c r="C117" s="1" t="s">
        <v>78</v>
      </c>
      <c r="D117" s="1" t="str">
        <f t="shared" si="110"/>
        <v>Acid</v>
      </c>
      <c r="F117" s="1">
        <v>4.51</v>
      </c>
      <c r="G117" s="1">
        <f t="shared" si="85"/>
        <v>32359.365692962871</v>
      </c>
      <c r="H117" s="5">
        <v>3.4</v>
      </c>
      <c r="I117" s="1">
        <v>4.1500000000000004</v>
      </c>
      <c r="L117" s="1">
        <v>0.75</v>
      </c>
      <c r="M117" s="1">
        <f t="shared" si="86"/>
        <v>5.6234132519034921</v>
      </c>
      <c r="N117" s="5">
        <f t="shared" si="2"/>
        <v>-0.75000000000000044</v>
      </c>
      <c r="O117" s="1">
        <f t="shared" si="87"/>
        <v>0.84902044278867683</v>
      </c>
      <c r="P117" s="1">
        <f t="shared" si="88"/>
        <v>4.4389181473504671</v>
      </c>
      <c r="Q117" s="1">
        <f t="shared" si="89"/>
        <v>4.4389315681256365</v>
      </c>
      <c r="R117" s="1">
        <v>4.05</v>
      </c>
      <c r="S117" s="1">
        <f t="shared" si="90"/>
        <v>11220.184543019639</v>
      </c>
      <c r="T117" s="1" t="e">
        <f t="shared" si="91"/>
        <v>#NUM!</v>
      </c>
      <c r="U117" s="1" t="e">
        <f t="shared" si="92"/>
        <v>#NUM!</v>
      </c>
      <c r="V117" s="2">
        <f t="shared" si="93"/>
        <v>0.38891814735046726</v>
      </c>
      <c r="W117" s="2">
        <f t="shared" si="94"/>
        <v>0.38893156812563667</v>
      </c>
      <c r="X117" s="1">
        <f t="shared" si="95"/>
        <v>-1.3420775169414867E-5</v>
      </c>
      <c r="Y117" s="7">
        <f t="shared" si="106"/>
        <v>1</v>
      </c>
      <c r="Z117" s="7">
        <f t="shared" si="96"/>
        <v>1</v>
      </c>
      <c r="AA117" s="7">
        <f t="shared" si="97"/>
        <v>1</v>
      </c>
      <c r="AB117" s="1" t="str">
        <f t="shared" ref="AB117:AC117" si="157">IF(V117&gt;1.5,"YES","NO")</f>
        <v>NO</v>
      </c>
      <c r="AC117" s="1" t="str">
        <f t="shared" si="157"/>
        <v>NO</v>
      </c>
      <c r="AD117" s="1" t="str">
        <f t="shared" si="104"/>
        <v xml:space="preserve"> </v>
      </c>
      <c r="AE117" s="1" t="str">
        <f t="shared" si="105"/>
        <v xml:space="preserve"> </v>
      </c>
      <c r="AF117" s="7">
        <f t="shared" si="99"/>
        <v>4.4389181473504671</v>
      </c>
      <c r="AG117" s="7">
        <f t="shared" si="100"/>
        <v>0.38891814735046726</v>
      </c>
      <c r="AH117" s="4" t="str">
        <f t="shared" si="101"/>
        <v>NO</v>
      </c>
      <c r="AI117" s="7" t="str">
        <f t="shared" si="102"/>
        <v xml:space="preserve"> </v>
      </c>
      <c r="AJ117">
        <v>5.4626999999999999</v>
      </c>
      <c r="AK117">
        <v>2.1938</v>
      </c>
      <c r="AL117">
        <v>2.8012000000000001</v>
      </c>
      <c r="AM117">
        <v>-1.3412523900573601</v>
      </c>
      <c r="AN117">
        <v>-14.796558317399599</v>
      </c>
      <c r="AO117">
        <v>-16.1378107074569</v>
      </c>
    </row>
    <row r="118" spans="1:41" ht="18" customHeight="1" x14ac:dyDescent="0.3">
      <c r="A118" s="1" t="s">
        <v>77</v>
      </c>
      <c r="B118" s="1">
        <v>117</v>
      </c>
      <c r="C118" s="1" t="s">
        <v>78</v>
      </c>
      <c r="D118" s="1" t="str">
        <f t="shared" si="110"/>
        <v>Acid</v>
      </c>
      <c r="F118" s="1">
        <v>4.51</v>
      </c>
      <c r="G118" s="1">
        <f t="shared" si="85"/>
        <v>32359.365692962871</v>
      </c>
      <c r="H118" s="5">
        <v>4.5</v>
      </c>
      <c r="I118" s="1">
        <v>4.1500000000000004</v>
      </c>
      <c r="L118" s="1">
        <v>0.75</v>
      </c>
      <c r="M118" s="1">
        <f t="shared" si="86"/>
        <v>5.6234132519034921</v>
      </c>
      <c r="N118" s="5">
        <f t="shared" si="2"/>
        <v>0.34999999999999964</v>
      </c>
      <c r="O118" s="1">
        <f t="shared" si="87"/>
        <v>0.30876384758523717</v>
      </c>
      <c r="P118" s="1">
        <f t="shared" si="88"/>
        <v>3.9996264441462528</v>
      </c>
      <c r="Q118" s="1">
        <f t="shared" si="89"/>
        <v>3.9997953714478931</v>
      </c>
      <c r="R118" s="1">
        <v>3.71</v>
      </c>
      <c r="S118" s="1">
        <f t="shared" si="90"/>
        <v>5128.6138399136489</v>
      </c>
      <c r="T118" s="1" t="e">
        <f t="shared" si="91"/>
        <v>#NUM!</v>
      </c>
      <c r="U118" s="1" t="e">
        <f t="shared" si="92"/>
        <v>#NUM!</v>
      </c>
      <c r="V118" s="2">
        <f t="shared" si="93"/>
        <v>0.28962644414625283</v>
      </c>
      <c r="W118" s="2">
        <f t="shared" si="94"/>
        <v>0.28979537144789314</v>
      </c>
      <c r="X118" s="1">
        <f t="shared" si="95"/>
        <v>-1.6892730164030922E-4</v>
      </c>
      <c r="Y118" s="7">
        <f t="shared" si="106"/>
        <v>1</v>
      </c>
      <c r="Z118" s="7">
        <f t="shared" si="96"/>
        <v>1</v>
      </c>
      <c r="AA118" s="7">
        <f t="shared" si="97"/>
        <v>1</v>
      </c>
      <c r="AB118" s="1" t="str">
        <f t="shared" ref="AB118:AC118" si="158">IF(V118&gt;1.5,"YES","NO")</f>
        <v>NO</v>
      </c>
      <c r="AC118" s="1" t="str">
        <f t="shared" si="158"/>
        <v>NO</v>
      </c>
      <c r="AD118" s="1" t="str">
        <f t="shared" si="104"/>
        <v xml:space="preserve"> </v>
      </c>
      <c r="AE118" s="1" t="str">
        <f t="shared" si="105"/>
        <v xml:space="preserve"> </v>
      </c>
      <c r="AF118" s="7">
        <f t="shared" si="99"/>
        <v>3.9996264441462528</v>
      </c>
      <c r="AG118" s="7">
        <f t="shared" si="100"/>
        <v>0.28962644414625283</v>
      </c>
      <c r="AH118" s="4" t="str">
        <f t="shared" si="101"/>
        <v>NO</v>
      </c>
      <c r="AI118" s="7" t="str">
        <f t="shared" si="102"/>
        <v xml:space="preserve"> </v>
      </c>
      <c r="AJ118">
        <v>5.4626999999999999</v>
      </c>
      <c r="AK118">
        <v>2.1938</v>
      </c>
      <c r="AL118">
        <v>2.8012000000000001</v>
      </c>
      <c r="AM118">
        <v>-1.3412523900573601</v>
      </c>
      <c r="AN118">
        <v>-14.796558317399599</v>
      </c>
      <c r="AO118">
        <v>-16.1378107074569</v>
      </c>
    </row>
    <row r="119" spans="1:41" ht="18" customHeight="1" x14ac:dyDescent="0.3">
      <c r="A119" s="1" t="s">
        <v>77</v>
      </c>
      <c r="B119" s="1">
        <v>118</v>
      </c>
      <c r="C119" s="1" t="s">
        <v>78</v>
      </c>
      <c r="D119" s="1" t="str">
        <f t="shared" si="110"/>
        <v>Acid</v>
      </c>
      <c r="F119" s="1">
        <v>4.51</v>
      </c>
      <c r="G119" s="1">
        <f t="shared" si="85"/>
        <v>32359.365692962871</v>
      </c>
      <c r="H119" s="5">
        <v>5.5</v>
      </c>
      <c r="I119" s="1">
        <v>4.1500000000000004</v>
      </c>
      <c r="L119" s="1">
        <v>0.75</v>
      </c>
      <c r="M119" s="1">
        <f t="shared" si="86"/>
        <v>5.6234132519034921</v>
      </c>
      <c r="N119" s="5">
        <f t="shared" si="2"/>
        <v>1.3499999999999996</v>
      </c>
      <c r="O119" s="1">
        <f t="shared" si="87"/>
        <v>4.2758411146536078E-2</v>
      </c>
      <c r="P119" s="1">
        <f t="shared" si="88"/>
        <v>3.1410215589522652</v>
      </c>
      <c r="Q119" s="1">
        <f t="shared" si="89"/>
        <v>3.1427078823921866</v>
      </c>
      <c r="R119" s="1">
        <v>2.98</v>
      </c>
      <c r="S119" s="1">
        <f t="shared" si="90"/>
        <v>954.99258602143675</v>
      </c>
      <c r="T119" s="1" t="e">
        <f t="shared" si="91"/>
        <v>#NUM!</v>
      </c>
      <c r="U119" s="1" t="e">
        <f t="shared" si="92"/>
        <v>#NUM!</v>
      </c>
      <c r="V119" s="2">
        <f t="shared" si="93"/>
        <v>0.16102155895226522</v>
      </c>
      <c r="W119" s="2">
        <f t="shared" si="94"/>
        <v>0.16270788239218659</v>
      </c>
      <c r="X119" s="1">
        <f t="shared" si="95"/>
        <v>-1.6863234399213667E-3</v>
      </c>
      <c r="Y119" s="7">
        <f t="shared" si="106"/>
        <v>1</v>
      </c>
      <c r="Z119" s="7">
        <f t="shared" si="96"/>
        <v>1</v>
      </c>
      <c r="AA119" s="7">
        <f t="shared" si="97"/>
        <v>1</v>
      </c>
      <c r="AB119" s="1" t="str">
        <f t="shared" ref="AB119:AC119" si="159">IF(V119&gt;1.5,"YES","NO")</f>
        <v>NO</v>
      </c>
      <c r="AC119" s="1" t="str">
        <f t="shared" si="159"/>
        <v>NO</v>
      </c>
      <c r="AD119" s="1" t="str">
        <f t="shared" si="104"/>
        <v xml:space="preserve"> </v>
      </c>
      <c r="AE119" s="1" t="str">
        <f t="shared" si="105"/>
        <v xml:space="preserve"> </v>
      </c>
      <c r="AF119" s="7">
        <f t="shared" si="99"/>
        <v>3.1410215589522652</v>
      </c>
      <c r="AG119" s="7">
        <f t="shared" si="100"/>
        <v>0.16102155895226522</v>
      </c>
      <c r="AH119" s="4" t="str">
        <f t="shared" si="101"/>
        <v>NO</v>
      </c>
      <c r="AI119" s="7" t="str">
        <f t="shared" si="102"/>
        <v xml:space="preserve"> </v>
      </c>
      <c r="AJ119">
        <v>5.4626999999999999</v>
      </c>
      <c r="AK119">
        <v>2.1938</v>
      </c>
      <c r="AL119">
        <v>2.8012000000000001</v>
      </c>
      <c r="AM119">
        <v>-1.3412523900573601</v>
      </c>
      <c r="AN119">
        <v>-14.796558317399599</v>
      </c>
      <c r="AO119">
        <v>-16.1378107074569</v>
      </c>
    </row>
    <row r="120" spans="1:41" ht="18" customHeight="1" x14ac:dyDescent="0.3">
      <c r="A120" s="1" t="s">
        <v>77</v>
      </c>
      <c r="B120" s="1">
        <v>119</v>
      </c>
      <c r="C120" s="1" t="s">
        <v>78</v>
      </c>
      <c r="D120" s="1" t="str">
        <f t="shared" si="110"/>
        <v>Acid</v>
      </c>
      <c r="F120" s="1">
        <v>4.51</v>
      </c>
      <c r="G120" s="1">
        <f t="shared" si="85"/>
        <v>32359.365692962871</v>
      </c>
      <c r="H120" s="5">
        <v>6.7</v>
      </c>
      <c r="I120" s="1">
        <v>4.1500000000000004</v>
      </c>
      <c r="L120" s="1">
        <v>0.75</v>
      </c>
      <c r="M120" s="1">
        <f t="shared" si="86"/>
        <v>5.6234132519034921</v>
      </c>
      <c r="N120" s="5">
        <f t="shared" si="2"/>
        <v>2.5499999999999998</v>
      </c>
      <c r="O120" s="1">
        <f t="shared" si="87"/>
        <v>2.8104619732101889E-3</v>
      </c>
      <c r="P120" s="1">
        <f t="shared" si="88"/>
        <v>1.9587777134728612</v>
      </c>
      <c r="Q120" s="1">
        <f t="shared" si="89"/>
        <v>1.9847629638326238</v>
      </c>
      <c r="R120" s="1">
        <v>1.49</v>
      </c>
      <c r="S120" s="1">
        <f t="shared" si="90"/>
        <v>30.902954325135919</v>
      </c>
      <c r="T120" s="1" t="e">
        <f t="shared" si="91"/>
        <v>#NUM!</v>
      </c>
      <c r="U120" s="1" t="e">
        <f t="shared" si="92"/>
        <v>#NUM!</v>
      </c>
      <c r="V120" s="2">
        <f t="shared" si="93"/>
        <v>0.46877771347286123</v>
      </c>
      <c r="W120" s="2">
        <f t="shared" si="94"/>
        <v>0.49476296383262386</v>
      </c>
      <c r="X120" s="1">
        <f t="shared" si="95"/>
        <v>-2.5985250359762624E-2</v>
      </c>
      <c r="Y120" s="7">
        <f t="shared" si="106"/>
        <v>1</v>
      </c>
      <c r="Z120" s="7">
        <f t="shared" si="96"/>
        <v>1</v>
      </c>
      <c r="AA120" s="7">
        <f t="shared" si="97"/>
        <v>1</v>
      </c>
      <c r="AB120" s="1" t="str">
        <f t="shared" ref="AB120:AC120" si="160">IF(V120&gt;1.5,"YES","NO")</f>
        <v>NO</v>
      </c>
      <c r="AC120" s="1" t="str">
        <f t="shared" si="160"/>
        <v>NO</v>
      </c>
      <c r="AD120" s="1" t="str">
        <f t="shared" si="104"/>
        <v xml:space="preserve"> </v>
      </c>
      <c r="AE120" s="1" t="str">
        <f t="shared" si="105"/>
        <v xml:space="preserve"> </v>
      </c>
      <c r="AF120" s="7">
        <f t="shared" si="99"/>
        <v>1.9587777134728612</v>
      </c>
      <c r="AG120" s="7">
        <f t="shared" si="100"/>
        <v>0.46877771347286123</v>
      </c>
      <c r="AH120" s="4" t="str">
        <f t="shared" si="101"/>
        <v>NO</v>
      </c>
      <c r="AI120" s="7" t="str">
        <f t="shared" si="102"/>
        <v xml:space="preserve"> </v>
      </c>
      <c r="AJ120">
        <v>5.4626999999999999</v>
      </c>
      <c r="AK120">
        <v>2.1938</v>
      </c>
      <c r="AL120">
        <v>2.8012000000000001</v>
      </c>
      <c r="AM120">
        <v>-1.3412523900573601</v>
      </c>
      <c r="AN120">
        <v>-14.796558317399599</v>
      </c>
      <c r="AO120">
        <v>-16.1378107074569</v>
      </c>
    </row>
    <row r="121" spans="1:41" ht="18" customHeight="1" x14ac:dyDescent="0.3">
      <c r="A121" s="1" t="s">
        <v>77</v>
      </c>
      <c r="B121" s="1">
        <v>120</v>
      </c>
      <c r="C121" s="1" t="s">
        <v>78</v>
      </c>
      <c r="D121" s="1" t="str">
        <f t="shared" si="110"/>
        <v>Acid</v>
      </c>
      <c r="F121" s="1">
        <v>4.51</v>
      </c>
      <c r="G121" s="1">
        <f t="shared" si="85"/>
        <v>32359.365692962871</v>
      </c>
      <c r="H121" s="5">
        <v>7.4</v>
      </c>
      <c r="I121" s="1">
        <v>4.1500000000000004</v>
      </c>
      <c r="L121" s="1">
        <v>0.75</v>
      </c>
      <c r="M121" s="1">
        <f t="shared" si="86"/>
        <v>5.6234132519034921</v>
      </c>
      <c r="N121" s="5">
        <f t="shared" si="2"/>
        <v>3.25</v>
      </c>
      <c r="O121" s="1">
        <f t="shared" si="87"/>
        <v>5.6202527515232894E-4</v>
      </c>
      <c r="P121" s="1">
        <f t="shared" si="88"/>
        <v>1.2597558469077774</v>
      </c>
      <c r="Q121" s="1">
        <f t="shared" si="89"/>
        <v>1.3767052950828709</v>
      </c>
      <c r="R121" s="1">
        <v>1.22</v>
      </c>
      <c r="S121" s="1">
        <f t="shared" si="90"/>
        <v>16.595869074375614</v>
      </c>
      <c r="T121" s="1" t="e">
        <f t="shared" si="91"/>
        <v>#NUM!</v>
      </c>
      <c r="U121" s="1" t="e">
        <f t="shared" si="92"/>
        <v>#NUM!</v>
      </c>
      <c r="V121" s="2">
        <f t="shared" si="93"/>
        <v>3.9755846907777448E-2</v>
      </c>
      <c r="W121" s="2">
        <f t="shared" si="94"/>
        <v>0.1567052950828709</v>
      </c>
      <c r="X121" s="1">
        <f t="shared" si="95"/>
        <v>-0.11694944817509345</v>
      </c>
      <c r="Y121" s="7">
        <f t="shared" si="106"/>
        <v>1</v>
      </c>
      <c r="Z121" s="7">
        <f t="shared" si="96"/>
        <v>1</v>
      </c>
      <c r="AA121" s="7">
        <f t="shared" si="97"/>
        <v>1</v>
      </c>
      <c r="AB121" s="1" t="str">
        <f t="shared" ref="AB121:AC121" si="161">IF(V121&gt;1.5,"YES","NO")</f>
        <v>NO</v>
      </c>
      <c r="AC121" s="1" t="str">
        <f t="shared" si="161"/>
        <v>NO</v>
      </c>
      <c r="AD121" s="1" t="str">
        <f t="shared" si="104"/>
        <v xml:space="preserve"> </v>
      </c>
      <c r="AE121" s="1" t="str">
        <f t="shared" si="105"/>
        <v xml:space="preserve"> </v>
      </c>
      <c r="AF121" s="7">
        <f t="shared" si="99"/>
        <v>1.2597558469077774</v>
      </c>
      <c r="AG121" s="7">
        <f t="shared" si="100"/>
        <v>3.9755846907777448E-2</v>
      </c>
      <c r="AH121" s="4" t="str">
        <f t="shared" si="101"/>
        <v>NO</v>
      </c>
      <c r="AI121" s="7" t="str">
        <f t="shared" si="102"/>
        <v xml:space="preserve"> </v>
      </c>
      <c r="AJ121">
        <v>5.4626999999999999</v>
      </c>
      <c r="AK121">
        <v>2.1938</v>
      </c>
      <c r="AL121">
        <v>2.8012000000000001</v>
      </c>
      <c r="AM121">
        <v>-1.3412523900573601</v>
      </c>
      <c r="AN121">
        <v>-14.796558317399599</v>
      </c>
      <c r="AO121">
        <v>-16.1378107074569</v>
      </c>
    </row>
    <row r="122" spans="1:41" ht="18" customHeight="1" x14ac:dyDescent="0.3">
      <c r="A122" s="1" t="s">
        <v>77</v>
      </c>
      <c r="B122" s="1">
        <v>121</v>
      </c>
      <c r="C122" s="1" t="s">
        <v>78</v>
      </c>
      <c r="D122" s="1" t="str">
        <f t="shared" si="110"/>
        <v>Acid</v>
      </c>
      <c r="F122" s="1">
        <v>4.51</v>
      </c>
      <c r="G122" s="1">
        <f t="shared" si="85"/>
        <v>32359.365692962871</v>
      </c>
      <c r="H122" s="5">
        <v>8.1999999999999993</v>
      </c>
      <c r="I122" s="1">
        <v>4.1500000000000004</v>
      </c>
      <c r="L122" s="1">
        <v>0.75</v>
      </c>
      <c r="M122" s="1">
        <f t="shared" si="86"/>
        <v>5.6234132519034921</v>
      </c>
      <c r="N122" s="5">
        <f t="shared" si="2"/>
        <v>4.0499999999999989</v>
      </c>
      <c r="O122" s="1">
        <f t="shared" si="87"/>
        <v>8.9117151238910129E-5</v>
      </c>
      <c r="P122" s="1">
        <f t="shared" si="88"/>
        <v>0.45996129518831719</v>
      </c>
      <c r="Q122" s="1">
        <f t="shared" si="89"/>
        <v>0.9297604327782647</v>
      </c>
      <c r="R122" s="1">
        <v>0.81</v>
      </c>
      <c r="S122" s="1">
        <f t="shared" si="90"/>
        <v>6.4565422903465572</v>
      </c>
      <c r="T122" s="1">
        <f t="shared" si="91"/>
        <v>0.55304349689842058</v>
      </c>
      <c r="U122" s="1">
        <f t="shared" si="92"/>
        <v>-0.19695650310157942</v>
      </c>
      <c r="V122" s="2">
        <f t="shared" si="93"/>
        <v>0.35003870481168287</v>
      </c>
      <c r="W122" s="2">
        <f t="shared" si="94"/>
        <v>0.11976043277826465</v>
      </c>
      <c r="X122" s="1">
        <f t="shared" si="95"/>
        <v>0.23027827203341822</v>
      </c>
      <c r="Y122" s="7">
        <f t="shared" si="106"/>
        <v>0</v>
      </c>
      <c r="Z122" s="7">
        <f t="shared" si="96"/>
        <v>0</v>
      </c>
      <c r="AA122" s="7">
        <f t="shared" si="97"/>
        <v>0</v>
      </c>
      <c r="AB122" s="1" t="str">
        <f t="shared" ref="AB122:AC122" si="162">IF(V122&gt;1.5,"YES","NO")</f>
        <v>NO</v>
      </c>
      <c r="AC122" s="1" t="str">
        <f t="shared" si="162"/>
        <v>NO</v>
      </c>
      <c r="AD122" s="1" t="str">
        <f t="shared" si="104"/>
        <v xml:space="preserve"> </v>
      </c>
      <c r="AE122" s="1" t="str">
        <f t="shared" si="105"/>
        <v xml:space="preserve"> </v>
      </c>
      <c r="AF122" s="7">
        <f t="shared" si="99"/>
        <v>0.9297604327782647</v>
      </c>
      <c r="AG122" s="7">
        <f t="shared" si="100"/>
        <v>0.11976043277826465</v>
      </c>
      <c r="AH122" s="4" t="str">
        <f t="shared" si="101"/>
        <v>NO</v>
      </c>
      <c r="AI122" s="7" t="str">
        <f t="shared" si="102"/>
        <v xml:space="preserve"> </v>
      </c>
      <c r="AJ122">
        <v>5.4626999999999999</v>
      </c>
      <c r="AK122">
        <v>2.1938</v>
      </c>
      <c r="AL122">
        <v>2.8012000000000001</v>
      </c>
      <c r="AM122">
        <v>-1.3412523900573601</v>
      </c>
      <c r="AN122">
        <v>-14.796558317399599</v>
      </c>
      <c r="AO122">
        <v>-16.1378107074569</v>
      </c>
    </row>
    <row r="123" spans="1:41" ht="18" customHeight="1" x14ac:dyDescent="0.3">
      <c r="A123" s="1" t="s">
        <v>77</v>
      </c>
      <c r="B123" s="1">
        <v>122</v>
      </c>
      <c r="C123" s="1" t="s">
        <v>78</v>
      </c>
      <c r="D123" s="1" t="str">
        <f t="shared" si="110"/>
        <v>Acid</v>
      </c>
      <c r="F123" s="1">
        <v>4.51</v>
      </c>
      <c r="G123" s="1">
        <f t="shared" si="85"/>
        <v>32359.365692962871</v>
      </c>
      <c r="H123" s="5">
        <v>9.1999999999999993</v>
      </c>
      <c r="I123" s="1">
        <v>4.1500000000000004</v>
      </c>
      <c r="L123" s="1">
        <v>0.75</v>
      </c>
      <c r="M123" s="1">
        <f t="shared" si="86"/>
        <v>5.6234132519034921</v>
      </c>
      <c r="N123" s="5">
        <f t="shared" si="2"/>
        <v>5.0499999999999989</v>
      </c>
      <c r="O123" s="1">
        <f t="shared" si="87"/>
        <v>8.9124299492219401E-6</v>
      </c>
      <c r="P123" s="1">
        <f t="shared" si="88"/>
        <v>-0.54000387063639543</v>
      </c>
      <c r="Q123" s="1">
        <f t="shared" si="89"/>
        <v>0.77171706747998492</v>
      </c>
      <c r="R123" s="1">
        <v>0.77</v>
      </c>
      <c r="S123" s="1">
        <f t="shared" si="90"/>
        <v>5.8884365535558905</v>
      </c>
      <c r="T123" s="1">
        <f t="shared" si="91"/>
        <v>0.74819468748059381</v>
      </c>
      <c r="U123" s="1">
        <f t="shared" si="92"/>
        <v>-1.8053125194061881E-3</v>
      </c>
      <c r="V123" s="2">
        <f t="shared" si="93"/>
        <v>1.3100038706363955</v>
      </c>
      <c r="W123" s="2">
        <f t="shared" si="94"/>
        <v>1.7170674799849017E-3</v>
      </c>
      <c r="X123" s="1">
        <f t="shared" si="95"/>
        <v>1.3082868031564105</v>
      </c>
      <c r="Y123" s="7">
        <f t="shared" si="106"/>
        <v>0</v>
      </c>
      <c r="Z123" s="7">
        <f t="shared" si="96"/>
        <v>0</v>
      </c>
      <c r="AA123" s="7">
        <f t="shared" si="97"/>
        <v>0</v>
      </c>
      <c r="AB123" s="1" t="str">
        <f t="shared" ref="AB123:AC123" si="163">IF(V123&gt;1.5,"YES","NO")</f>
        <v>NO</v>
      </c>
      <c r="AC123" s="1" t="str">
        <f t="shared" si="163"/>
        <v>NO</v>
      </c>
      <c r="AD123" s="1" t="str">
        <f t="shared" si="104"/>
        <v xml:space="preserve"> </v>
      </c>
      <c r="AE123" s="1" t="str">
        <f t="shared" si="105"/>
        <v xml:space="preserve"> </v>
      </c>
      <c r="AF123" s="7">
        <f t="shared" si="99"/>
        <v>0.77171706747998492</v>
      </c>
      <c r="AG123" s="7">
        <f t="shared" si="100"/>
        <v>1.7170674799849017E-3</v>
      </c>
      <c r="AH123" s="4" t="str">
        <f t="shared" si="101"/>
        <v>NO</v>
      </c>
      <c r="AI123" s="7" t="str">
        <f t="shared" si="102"/>
        <v xml:space="preserve"> </v>
      </c>
      <c r="AJ123">
        <v>5.4626999999999999</v>
      </c>
      <c r="AK123">
        <v>2.1938</v>
      </c>
      <c r="AL123">
        <v>2.8012000000000001</v>
      </c>
      <c r="AM123">
        <v>-1.3412523900573601</v>
      </c>
      <c r="AN123">
        <v>-14.796558317399599</v>
      </c>
      <c r="AO123">
        <v>-16.1378107074569</v>
      </c>
    </row>
    <row r="124" spans="1:41" ht="18" customHeight="1" x14ac:dyDescent="0.3">
      <c r="A124" s="1" t="s">
        <v>181</v>
      </c>
      <c r="B124" s="1">
        <v>123</v>
      </c>
      <c r="C124" s="1" t="s">
        <v>182</v>
      </c>
      <c r="D124" s="1" t="str">
        <f t="shared" si="110"/>
        <v>Acid</v>
      </c>
      <c r="F124" s="1">
        <v>3.42</v>
      </c>
      <c r="G124" s="1">
        <f t="shared" si="85"/>
        <v>2630.2679918953822</v>
      </c>
      <c r="H124" s="5">
        <v>1</v>
      </c>
      <c r="I124" s="1">
        <v>4.7</v>
      </c>
      <c r="L124" s="1">
        <v>-1.1599999999999999</v>
      </c>
      <c r="M124" s="1">
        <f t="shared" si="86"/>
        <v>6.9183097091893644E-2</v>
      </c>
      <c r="N124" s="5">
        <f t="shared" si="2"/>
        <v>-3.7</v>
      </c>
      <c r="O124" s="1">
        <f t="shared" si="87"/>
        <v>0.99980051357127853</v>
      </c>
      <c r="P124" s="1">
        <f t="shared" si="88"/>
        <v>3.4199133555023034</v>
      </c>
      <c r="Q124" s="1">
        <f t="shared" si="89"/>
        <v>3.4199133577815135</v>
      </c>
      <c r="R124" s="1">
        <v>3.5</v>
      </c>
      <c r="S124" s="1">
        <f t="shared" si="90"/>
        <v>3162.2776601683804</v>
      </c>
      <c r="T124" s="1">
        <f t="shared" si="91"/>
        <v>6.4264342879170897</v>
      </c>
      <c r="U124" s="1">
        <f t="shared" si="92"/>
        <v>7.5864342879170898</v>
      </c>
      <c r="V124" s="2">
        <f t="shared" si="93"/>
        <v>8.0086644497696646E-2</v>
      </c>
      <c r="W124" s="2">
        <f t="shared" si="94"/>
        <v>8.0086642218486492E-2</v>
      </c>
      <c r="X124" s="1">
        <f t="shared" si="95"/>
        <v>2.2792101539437226E-9</v>
      </c>
      <c r="Y124" s="7">
        <f t="shared" si="106"/>
        <v>1</v>
      </c>
      <c r="Z124" s="7">
        <f t="shared" si="96"/>
        <v>1</v>
      </c>
      <c r="AA124" s="7">
        <f t="shared" si="97"/>
        <v>0</v>
      </c>
      <c r="AB124" s="1" t="str">
        <f t="shared" ref="AB124:AC124" si="164">IF(V124&gt;1.5,"YES","NO")</f>
        <v>NO</v>
      </c>
      <c r="AC124" s="1" t="str">
        <f t="shared" si="164"/>
        <v>NO</v>
      </c>
      <c r="AD124" s="1" t="str">
        <f t="shared" si="104"/>
        <v xml:space="preserve"> </v>
      </c>
      <c r="AE124" s="1" t="str">
        <f t="shared" si="105"/>
        <v xml:space="preserve"> </v>
      </c>
      <c r="AF124" s="7">
        <f t="shared" si="99"/>
        <v>3.4199133577815135</v>
      </c>
      <c r="AG124" s="7">
        <f t="shared" si="100"/>
        <v>8.0086642218486492E-2</v>
      </c>
      <c r="AH124" s="4" t="str">
        <f t="shared" si="101"/>
        <v>NO</v>
      </c>
      <c r="AI124" s="7" t="str">
        <f t="shared" si="102"/>
        <v xml:space="preserve"> </v>
      </c>
      <c r="AJ124">
        <v>9.1536000000000008</v>
      </c>
      <c r="AK124">
        <v>1.0671999999999999</v>
      </c>
      <c r="AL124">
        <v>2.915</v>
      </c>
      <c r="AM124">
        <v>-2.3688097514340298</v>
      </c>
      <c r="AN124">
        <v>-16.507600382409102</v>
      </c>
      <c r="AO124">
        <v>-18.918499043977</v>
      </c>
    </row>
    <row r="125" spans="1:41" ht="18" customHeight="1" x14ac:dyDescent="0.3">
      <c r="A125" s="1" t="s">
        <v>181</v>
      </c>
      <c r="B125" s="1">
        <v>124</v>
      </c>
      <c r="C125" s="1" t="s">
        <v>182</v>
      </c>
      <c r="D125" s="1" t="str">
        <f t="shared" si="110"/>
        <v>Acid</v>
      </c>
      <c r="F125" s="1">
        <v>3.42</v>
      </c>
      <c r="G125" s="1">
        <f t="shared" si="85"/>
        <v>2630.2679918953822</v>
      </c>
      <c r="H125" s="5">
        <v>2</v>
      </c>
      <c r="I125" s="1">
        <v>4.7</v>
      </c>
      <c r="L125" s="1">
        <v>-1.1599999999999999</v>
      </c>
      <c r="M125" s="1">
        <f t="shared" si="86"/>
        <v>6.9183097091893644E-2</v>
      </c>
      <c r="N125" s="5">
        <f t="shared" si="2"/>
        <v>-2.7</v>
      </c>
      <c r="O125" s="1">
        <f t="shared" si="87"/>
        <v>0.99800871082927178</v>
      </c>
      <c r="P125" s="1">
        <f t="shared" si="88"/>
        <v>3.4191343319172063</v>
      </c>
      <c r="Q125" s="1">
        <f t="shared" si="89"/>
        <v>3.4191343547093043</v>
      </c>
      <c r="R125" s="1">
        <v>3.42</v>
      </c>
      <c r="S125" s="1">
        <f t="shared" si="90"/>
        <v>2630.2679918953822</v>
      </c>
      <c r="T125" s="1">
        <f t="shared" si="91"/>
        <v>3.4199999999999884</v>
      </c>
      <c r="U125" s="1">
        <f t="shared" si="92"/>
        <v>4.5799999999999885</v>
      </c>
      <c r="V125" s="2">
        <f t="shared" si="93"/>
        <v>8.6566808279364693E-4</v>
      </c>
      <c r="W125" s="2">
        <f t="shared" si="94"/>
        <v>8.6564529069566021E-4</v>
      </c>
      <c r="X125" s="1">
        <f t="shared" si="95"/>
        <v>2.2792097986723547E-8</v>
      </c>
      <c r="Y125" s="7">
        <f t="shared" si="106"/>
        <v>1</v>
      </c>
      <c r="Z125" s="7">
        <f t="shared" si="96"/>
        <v>1</v>
      </c>
      <c r="AA125" s="7">
        <f t="shared" si="97"/>
        <v>0</v>
      </c>
      <c r="AB125" s="1" t="str">
        <f t="shared" ref="AB125:AC125" si="165">IF(V125&gt;1.5,"YES","NO")</f>
        <v>NO</v>
      </c>
      <c r="AC125" s="1" t="str">
        <f t="shared" si="165"/>
        <v>NO</v>
      </c>
      <c r="AD125" s="1" t="str">
        <f t="shared" si="104"/>
        <v xml:space="preserve"> </v>
      </c>
      <c r="AE125" s="1" t="str">
        <f t="shared" si="105"/>
        <v xml:space="preserve"> </v>
      </c>
      <c r="AF125" s="7">
        <f t="shared" si="99"/>
        <v>3.4191343547093043</v>
      </c>
      <c r="AG125" s="7">
        <f t="shared" si="100"/>
        <v>8.6564529069566021E-4</v>
      </c>
      <c r="AH125" s="4" t="str">
        <f t="shared" si="101"/>
        <v>NO</v>
      </c>
      <c r="AI125" s="7" t="str">
        <f t="shared" si="102"/>
        <v xml:space="preserve"> </v>
      </c>
      <c r="AJ125">
        <v>9.1536000000000008</v>
      </c>
      <c r="AK125">
        <v>1.0671999999999999</v>
      </c>
      <c r="AL125">
        <v>2.915</v>
      </c>
      <c r="AM125">
        <v>-2.3688097514340298</v>
      </c>
      <c r="AN125">
        <v>-16.507600382409102</v>
      </c>
      <c r="AO125">
        <v>-18.918499043977</v>
      </c>
    </row>
    <row r="126" spans="1:41" ht="18" customHeight="1" x14ac:dyDescent="0.3">
      <c r="A126" s="1" t="s">
        <v>181</v>
      </c>
      <c r="B126" s="1">
        <v>125</v>
      </c>
      <c r="C126" s="1" t="s">
        <v>182</v>
      </c>
      <c r="D126" s="1" t="str">
        <f t="shared" si="110"/>
        <v>Acid</v>
      </c>
      <c r="F126" s="1">
        <v>3.42</v>
      </c>
      <c r="G126" s="1">
        <f t="shared" si="85"/>
        <v>2630.2679918953822</v>
      </c>
      <c r="H126" s="5">
        <v>3.4</v>
      </c>
      <c r="I126" s="1">
        <v>4.7</v>
      </c>
      <c r="L126" s="1">
        <v>-1.1599999999999999</v>
      </c>
      <c r="M126" s="1">
        <f t="shared" si="86"/>
        <v>6.9183097091893644E-2</v>
      </c>
      <c r="N126" s="5">
        <f t="shared" si="2"/>
        <v>-1.3000000000000003</v>
      </c>
      <c r="O126" s="1">
        <f t="shared" si="87"/>
        <v>0.95227327896579617</v>
      </c>
      <c r="P126" s="1">
        <f t="shared" si="88"/>
        <v>3.3987615980857449</v>
      </c>
      <c r="Q126" s="1">
        <f t="shared" si="89"/>
        <v>3.3987621705969948</v>
      </c>
      <c r="R126" s="1">
        <v>2.85</v>
      </c>
      <c r="S126" s="1">
        <f t="shared" si="90"/>
        <v>707.94578438413873</v>
      </c>
      <c r="T126" s="1" t="e">
        <f t="shared" si="91"/>
        <v>#NUM!</v>
      </c>
      <c r="U126" s="1" t="e">
        <f t="shared" si="92"/>
        <v>#NUM!</v>
      </c>
      <c r="V126" s="2">
        <f t="shared" si="93"/>
        <v>0.54876159808574476</v>
      </c>
      <c r="W126" s="2">
        <f t="shared" si="94"/>
        <v>0.54876217059699473</v>
      </c>
      <c r="X126" s="1">
        <f t="shared" si="95"/>
        <v>-5.7251124996327007E-7</v>
      </c>
      <c r="Y126" s="7">
        <f t="shared" si="106"/>
        <v>1</v>
      </c>
      <c r="Z126" s="7">
        <f t="shared" si="96"/>
        <v>1</v>
      </c>
      <c r="AA126" s="7">
        <f t="shared" si="97"/>
        <v>1</v>
      </c>
      <c r="AB126" s="1" t="str">
        <f t="shared" ref="AB126:AC126" si="166">IF(V126&gt;1.5,"YES","NO")</f>
        <v>NO</v>
      </c>
      <c r="AC126" s="1" t="str">
        <f t="shared" si="166"/>
        <v>NO</v>
      </c>
      <c r="AD126" s="1" t="str">
        <f t="shared" si="104"/>
        <v xml:space="preserve"> </v>
      </c>
      <c r="AE126" s="1" t="str">
        <f t="shared" si="105"/>
        <v xml:space="preserve"> </v>
      </c>
      <c r="AF126" s="7">
        <f t="shared" si="99"/>
        <v>3.3987615980857449</v>
      </c>
      <c r="AG126" s="7">
        <f t="shared" si="100"/>
        <v>0.54876159808574476</v>
      </c>
      <c r="AH126" s="4" t="str">
        <f t="shared" si="101"/>
        <v>NO</v>
      </c>
      <c r="AI126" s="7" t="str">
        <f t="shared" si="102"/>
        <v xml:space="preserve"> </v>
      </c>
      <c r="AJ126">
        <v>9.1536000000000008</v>
      </c>
      <c r="AK126">
        <v>1.0671999999999999</v>
      </c>
      <c r="AL126">
        <v>2.915</v>
      </c>
      <c r="AM126">
        <v>-2.3688097514340298</v>
      </c>
      <c r="AN126">
        <v>-16.507600382409102</v>
      </c>
      <c r="AO126">
        <v>-18.918499043977</v>
      </c>
    </row>
    <row r="127" spans="1:41" ht="18" customHeight="1" x14ac:dyDescent="0.3">
      <c r="A127" s="1" t="s">
        <v>181</v>
      </c>
      <c r="B127" s="1">
        <v>126</v>
      </c>
      <c r="C127" s="1" t="s">
        <v>182</v>
      </c>
      <c r="D127" s="1" t="str">
        <f t="shared" si="110"/>
        <v>Acid</v>
      </c>
      <c r="F127" s="1">
        <v>3.42</v>
      </c>
      <c r="G127" s="1">
        <f t="shared" si="85"/>
        <v>2630.2679918953822</v>
      </c>
      <c r="H127" s="5">
        <v>4.5</v>
      </c>
      <c r="I127" s="1">
        <v>4.7</v>
      </c>
      <c r="L127" s="1">
        <v>-1.1599999999999999</v>
      </c>
      <c r="M127" s="1">
        <f t="shared" si="86"/>
        <v>6.9183097091893644E-2</v>
      </c>
      <c r="N127" s="5">
        <f t="shared" si="2"/>
        <v>-0.20000000000000018</v>
      </c>
      <c r="O127" s="1">
        <f t="shared" si="87"/>
        <v>0.61313682015314319</v>
      </c>
      <c r="P127" s="1">
        <f t="shared" si="88"/>
        <v>3.2075573972056604</v>
      </c>
      <c r="Q127" s="1">
        <f t="shared" si="89"/>
        <v>3.2075646046402153</v>
      </c>
      <c r="R127" s="1">
        <v>2.75</v>
      </c>
      <c r="S127" s="1">
        <f t="shared" si="90"/>
        <v>562.34132519034927</v>
      </c>
      <c r="T127" s="1" t="e">
        <f t="shared" si="91"/>
        <v>#NUM!</v>
      </c>
      <c r="U127" s="1" t="e">
        <f t="shared" si="92"/>
        <v>#NUM!</v>
      </c>
      <c r="V127" s="2">
        <f t="shared" si="93"/>
        <v>0.45755739720566035</v>
      </c>
      <c r="W127" s="2">
        <f t="shared" si="94"/>
        <v>0.45756460464021531</v>
      </c>
      <c r="X127" s="1">
        <f t="shared" si="95"/>
        <v>-7.2074345549566488E-6</v>
      </c>
      <c r="Y127" s="7">
        <f t="shared" si="106"/>
        <v>1</v>
      </c>
      <c r="Z127" s="7">
        <f t="shared" si="96"/>
        <v>1</v>
      </c>
      <c r="AA127" s="7">
        <f t="shared" si="97"/>
        <v>1</v>
      </c>
      <c r="AB127" s="1" t="str">
        <f t="shared" ref="AB127:AC127" si="167">IF(V127&gt;1.5,"YES","NO")</f>
        <v>NO</v>
      </c>
      <c r="AC127" s="1" t="str">
        <f t="shared" si="167"/>
        <v>NO</v>
      </c>
      <c r="AD127" s="1" t="str">
        <f t="shared" si="104"/>
        <v xml:space="preserve"> </v>
      </c>
      <c r="AE127" s="1" t="str">
        <f t="shared" si="105"/>
        <v xml:space="preserve"> </v>
      </c>
      <c r="AF127" s="7">
        <f t="shared" si="99"/>
        <v>3.2075573972056604</v>
      </c>
      <c r="AG127" s="7">
        <f t="shared" si="100"/>
        <v>0.45755739720566035</v>
      </c>
      <c r="AH127" s="4" t="str">
        <f t="shared" si="101"/>
        <v>NO</v>
      </c>
      <c r="AI127" s="7" t="str">
        <f t="shared" si="102"/>
        <v xml:space="preserve"> </v>
      </c>
      <c r="AJ127">
        <v>9.1536000000000008</v>
      </c>
      <c r="AK127">
        <v>1.0671999999999999</v>
      </c>
      <c r="AL127">
        <v>2.915</v>
      </c>
      <c r="AM127">
        <v>-2.3688097514340298</v>
      </c>
      <c r="AN127">
        <v>-16.507600382409102</v>
      </c>
      <c r="AO127">
        <v>-18.918499043977</v>
      </c>
    </row>
    <row r="128" spans="1:41" ht="18" customHeight="1" x14ac:dyDescent="0.3">
      <c r="A128" s="1" t="s">
        <v>181</v>
      </c>
      <c r="B128" s="1">
        <v>127</v>
      </c>
      <c r="C128" s="1" t="s">
        <v>182</v>
      </c>
      <c r="D128" s="1" t="str">
        <f t="shared" si="110"/>
        <v>Acid</v>
      </c>
      <c r="F128" s="1">
        <v>3.42</v>
      </c>
      <c r="G128" s="1">
        <f t="shared" si="85"/>
        <v>2630.2679918953822</v>
      </c>
      <c r="H128" s="5">
        <v>5.5</v>
      </c>
      <c r="I128" s="1">
        <v>4.7</v>
      </c>
      <c r="L128" s="1">
        <v>-1.1599999999999999</v>
      </c>
      <c r="M128" s="1">
        <f t="shared" si="86"/>
        <v>6.9183097091893644E-2</v>
      </c>
      <c r="N128" s="5">
        <f t="shared" si="2"/>
        <v>0.79999999999999982</v>
      </c>
      <c r="O128" s="1">
        <f t="shared" si="87"/>
        <v>0.13680688860321003</v>
      </c>
      <c r="P128" s="1">
        <f t="shared" si="88"/>
        <v>2.5561079658566204</v>
      </c>
      <c r="Q128" s="1">
        <f t="shared" si="89"/>
        <v>2.5561800348201644</v>
      </c>
      <c r="R128" s="1">
        <v>1.89</v>
      </c>
      <c r="S128" s="1">
        <f t="shared" si="90"/>
        <v>77.624711662869217</v>
      </c>
      <c r="T128" s="1" t="e">
        <f t="shared" si="91"/>
        <v>#NUM!</v>
      </c>
      <c r="U128" s="1" t="e">
        <f t="shared" si="92"/>
        <v>#NUM!</v>
      </c>
      <c r="V128" s="2">
        <f t="shared" si="93"/>
        <v>0.66610796585662047</v>
      </c>
      <c r="W128" s="2">
        <f t="shared" si="94"/>
        <v>0.66618003482016452</v>
      </c>
      <c r="X128" s="1">
        <f t="shared" si="95"/>
        <v>-7.2068963544058562E-5</v>
      </c>
      <c r="Y128" s="7">
        <f t="shared" si="106"/>
        <v>1</v>
      </c>
      <c r="Z128" s="7">
        <f t="shared" si="96"/>
        <v>1</v>
      </c>
      <c r="AA128" s="7">
        <f t="shared" si="97"/>
        <v>1</v>
      </c>
      <c r="AB128" s="1" t="str">
        <f t="shared" ref="AB128:AC128" si="168">IF(V128&gt;1.5,"YES","NO")</f>
        <v>NO</v>
      </c>
      <c r="AC128" s="1" t="str">
        <f t="shared" si="168"/>
        <v>NO</v>
      </c>
      <c r="AD128" s="1" t="str">
        <f t="shared" si="104"/>
        <v xml:space="preserve"> </v>
      </c>
      <c r="AE128" s="1" t="str">
        <f t="shared" si="105"/>
        <v xml:space="preserve"> </v>
      </c>
      <c r="AF128" s="7">
        <f t="shared" si="99"/>
        <v>2.5561079658566204</v>
      </c>
      <c r="AG128" s="7">
        <f t="shared" si="100"/>
        <v>0.66610796585662047</v>
      </c>
      <c r="AH128" s="4" t="str">
        <f t="shared" si="101"/>
        <v>NO</v>
      </c>
      <c r="AI128" s="7" t="str">
        <f t="shared" si="102"/>
        <v xml:space="preserve"> </v>
      </c>
      <c r="AJ128">
        <v>9.1536000000000008</v>
      </c>
      <c r="AK128">
        <v>1.0671999999999999</v>
      </c>
      <c r="AL128">
        <v>2.915</v>
      </c>
      <c r="AM128">
        <v>-2.3688097514340298</v>
      </c>
      <c r="AN128">
        <v>-16.507600382409102</v>
      </c>
      <c r="AO128">
        <v>-18.918499043977</v>
      </c>
    </row>
    <row r="129" spans="1:41" ht="18" customHeight="1" x14ac:dyDescent="0.3">
      <c r="A129" s="1" t="s">
        <v>181</v>
      </c>
      <c r="B129" s="1">
        <v>128</v>
      </c>
      <c r="C129" s="1" t="s">
        <v>182</v>
      </c>
      <c r="D129" s="1" t="str">
        <f t="shared" si="110"/>
        <v>Acid</v>
      </c>
      <c r="F129" s="1">
        <v>3.42</v>
      </c>
      <c r="G129" s="1">
        <f t="shared" si="85"/>
        <v>2630.2679918953822</v>
      </c>
      <c r="H129" s="5">
        <v>6.7</v>
      </c>
      <c r="I129" s="1">
        <v>4.7</v>
      </c>
      <c r="L129" s="1">
        <v>-1.1599999999999999</v>
      </c>
      <c r="M129" s="1">
        <f t="shared" si="86"/>
        <v>6.9183097091893644E-2</v>
      </c>
      <c r="N129" s="5">
        <f t="shared" si="2"/>
        <v>2</v>
      </c>
      <c r="O129" s="1">
        <f t="shared" si="87"/>
        <v>9.9009900990099011E-3</v>
      </c>
      <c r="P129" s="1">
        <f t="shared" si="88"/>
        <v>1.4156786262173573</v>
      </c>
      <c r="Q129" s="1">
        <f t="shared" si="89"/>
        <v>1.4168194374294001</v>
      </c>
      <c r="R129" s="1">
        <v>0.69</v>
      </c>
      <c r="S129" s="1">
        <f t="shared" si="90"/>
        <v>4.8977881936844625</v>
      </c>
      <c r="T129" s="1" t="e">
        <f t="shared" si="91"/>
        <v>#NUM!</v>
      </c>
      <c r="U129" s="1" t="e">
        <f t="shared" si="92"/>
        <v>#NUM!</v>
      </c>
      <c r="V129" s="2">
        <f t="shared" si="93"/>
        <v>0.72567862621735735</v>
      </c>
      <c r="W129" s="2">
        <f t="shared" si="94"/>
        <v>0.72681943742940014</v>
      </c>
      <c r="X129" s="1">
        <f t="shared" si="95"/>
        <v>-1.1408112120427916E-3</v>
      </c>
      <c r="Y129" s="7">
        <f t="shared" si="106"/>
        <v>1</v>
      </c>
      <c r="Z129" s="7">
        <f t="shared" si="96"/>
        <v>1</v>
      </c>
      <c r="AA129" s="7">
        <f t="shared" si="97"/>
        <v>1</v>
      </c>
      <c r="AB129" s="1" t="str">
        <f t="shared" ref="AB129:AC129" si="169">IF(V129&gt;1.5,"YES","NO")</f>
        <v>NO</v>
      </c>
      <c r="AC129" s="1" t="str">
        <f t="shared" si="169"/>
        <v>NO</v>
      </c>
      <c r="AD129" s="1" t="str">
        <f t="shared" si="104"/>
        <v xml:space="preserve"> </v>
      </c>
      <c r="AE129" s="1" t="str">
        <f t="shared" si="105"/>
        <v xml:space="preserve"> </v>
      </c>
      <c r="AF129" s="7">
        <f t="shared" si="99"/>
        <v>1.4156786262173573</v>
      </c>
      <c r="AG129" s="7">
        <f t="shared" si="100"/>
        <v>0.72567862621735735</v>
      </c>
      <c r="AH129" s="4" t="str">
        <f t="shared" si="101"/>
        <v>NO</v>
      </c>
      <c r="AI129" s="7" t="str">
        <f t="shared" si="102"/>
        <v xml:space="preserve"> </v>
      </c>
      <c r="AJ129">
        <v>9.1536000000000008</v>
      </c>
      <c r="AK129">
        <v>1.0671999999999999</v>
      </c>
      <c r="AL129">
        <v>2.915</v>
      </c>
      <c r="AM129">
        <v>-2.3688097514340298</v>
      </c>
      <c r="AN129">
        <v>-16.507600382409102</v>
      </c>
      <c r="AO129">
        <v>-18.918499043977</v>
      </c>
    </row>
    <row r="130" spans="1:41" ht="18" customHeight="1" x14ac:dyDescent="0.3">
      <c r="A130" s="1" t="s">
        <v>181</v>
      </c>
      <c r="B130" s="1">
        <v>129</v>
      </c>
      <c r="C130" s="1" t="s">
        <v>182</v>
      </c>
      <c r="D130" s="1" t="str">
        <f t="shared" si="110"/>
        <v>Acid</v>
      </c>
      <c r="F130" s="1">
        <v>3.42</v>
      </c>
      <c r="G130" s="1">
        <f t="shared" ref="G130:G193" si="170">10^F130</f>
        <v>2630.2679918953822</v>
      </c>
      <c r="H130" s="5">
        <v>7.4</v>
      </c>
      <c r="I130" s="1">
        <v>4.7</v>
      </c>
      <c r="L130" s="1">
        <v>-1.1599999999999999</v>
      </c>
      <c r="M130" s="1">
        <f t="shared" ref="M130:M193" si="171">10^L130</f>
        <v>6.9183097091893644E-2</v>
      </c>
      <c r="N130" s="5">
        <f t="shared" si="2"/>
        <v>2.7</v>
      </c>
      <c r="O130" s="1">
        <f t="shared" ref="O130:O193" si="172">1/(1+10^(N130))</f>
        <v>1.991289170728318E-3</v>
      </c>
      <c r="P130" s="1">
        <f t="shared" ref="P130:P193" si="173">F130-LOG10(1+10^N130)</f>
        <v>0.7191343319172061</v>
      </c>
      <c r="Q130" s="1">
        <f t="shared" ref="Q130:Q193" si="174">LOG10(G130+M130*10^N130)-LOG10(1+10^N130)</f>
        <v>0.72482204071693834</v>
      </c>
      <c r="R130" s="1">
        <v>-0.6</v>
      </c>
      <c r="S130" s="1">
        <f t="shared" ref="S130:S193" si="175">10^R130</f>
        <v>0.25118864315095801</v>
      </c>
      <c r="T130" s="1" t="e">
        <f t="shared" ref="T130:T193" si="176">LOG10((S130*(1+10^N130)-G130)/10^N130)</f>
        <v>#NUM!</v>
      </c>
      <c r="U130" s="1" t="e">
        <f t="shared" ref="U130:U193" si="177">T130-L130</f>
        <v>#NUM!</v>
      </c>
      <c r="V130" s="2">
        <f t="shared" ref="V130:V193" si="178">ABS(P130-R130)</f>
        <v>1.3191343319172062</v>
      </c>
      <c r="W130" s="2">
        <f t="shared" ref="W130:W193" si="179">ABS(Q130-R130)</f>
        <v>1.3248220407169384</v>
      </c>
      <c r="X130" s="1">
        <f t="shared" ref="X130:X193" si="180">V130-W130</f>
        <v>-5.6877087997322384E-3</v>
      </c>
      <c r="Y130" s="7">
        <f t="shared" si="106"/>
        <v>1</v>
      </c>
      <c r="Z130" s="7">
        <f t="shared" ref="Z130:Z193" si="181">IF(X130&gt;0.2,0,IF(X130&lt;-0.2,2,1))</f>
        <v>1</v>
      </c>
      <c r="AA130" s="7">
        <f t="shared" ref="AA130:AA193" si="182">IF(W130&lt;V130,0,1)</f>
        <v>1</v>
      </c>
      <c r="AB130" s="1" t="str">
        <f t="shared" ref="AB130:AC130" si="183">IF(V130&gt;1.5,"YES","NO")</f>
        <v>NO</v>
      </c>
      <c r="AC130" s="1" t="str">
        <f t="shared" si="183"/>
        <v>NO</v>
      </c>
      <c r="AD130" s="1" t="str">
        <f t="shared" si="104"/>
        <v xml:space="preserve"> </v>
      </c>
      <c r="AE130" s="1" t="str">
        <f t="shared" si="105"/>
        <v xml:space="preserve"> </v>
      </c>
      <c r="AF130" s="7">
        <f t="shared" ref="AF130:AF193" si="184">IF(AA130=0,Q130,P130)</f>
        <v>0.7191343319172061</v>
      </c>
      <c r="AG130" s="7">
        <f t="shared" ref="AG130:AG193" si="185">IF(AA130=0,W130,V130)</f>
        <v>1.3191343319172062</v>
      </c>
      <c r="AH130" s="4" t="str">
        <f t="shared" ref="AH130:AH193" si="186">IF(AG130&gt;1.5,"YES","NO")</f>
        <v>NO</v>
      </c>
      <c r="AI130" s="7" t="str">
        <f t="shared" ref="AI130:AI193" si="187">IF(AG130&gt;1.5,B130," ")</f>
        <v xml:space="preserve"> </v>
      </c>
      <c r="AJ130">
        <v>9.1536000000000008</v>
      </c>
      <c r="AK130">
        <v>1.0671999999999999</v>
      </c>
      <c r="AL130">
        <v>2.915</v>
      </c>
      <c r="AM130">
        <v>-2.3688097514340298</v>
      </c>
      <c r="AN130">
        <v>-16.507600382409102</v>
      </c>
      <c r="AO130">
        <v>-18.918499043977</v>
      </c>
    </row>
    <row r="131" spans="1:41" ht="18" customHeight="1" x14ac:dyDescent="0.3">
      <c r="A131" s="1" t="s">
        <v>181</v>
      </c>
      <c r="B131" s="1">
        <v>130</v>
      </c>
      <c r="C131" s="1" t="s">
        <v>182</v>
      </c>
      <c r="D131" s="1" t="str">
        <f t="shared" si="110"/>
        <v>Acid</v>
      </c>
      <c r="F131" s="1">
        <v>3.42</v>
      </c>
      <c r="G131" s="1">
        <f t="shared" si="170"/>
        <v>2630.2679918953822</v>
      </c>
      <c r="H131" s="5">
        <v>8.1999999999999993</v>
      </c>
      <c r="I131" s="1">
        <v>4.7</v>
      </c>
      <c r="L131" s="1">
        <v>-1.1599999999999999</v>
      </c>
      <c r="M131" s="1">
        <f t="shared" si="171"/>
        <v>6.9183097091893644E-2</v>
      </c>
      <c r="N131" s="5">
        <f t="shared" si="2"/>
        <v>3.4999999999999991</v>
      </c>
      <c r="O131" s="1">
        <f t="shared" si="172"/>
        <v>3.161277976296182E-4</v>
      </c>
      <c r="P131" s="1">
        <f t="shared" si="173"/>
        <v>-8.0137314263657888E-2</v>
      </c>
      <c r="Q131" s="1">
        <f t="shared" si="174"/>
        <v>-4.5438134306016398E-2</v>
      </c>
      <c r="R131" s="1">
        <v>-0.66</v>
      </c>
      <c r="S131" s="1">
        <f t="shared" si="175"/>
        <v>0.21877616239495523</v>
      </c>
      <c r="T131" s="1" t="e">
        <f t="shared" si="176"/>
        <v>#NUM!</v>
      </c>
      <c r="U131" s="1" t="e">
        <f t="shared" si="177"/>
        <v>#NUM!</v>
      </c>
      <c r="V131" s="2">
        <f t="shared" si="178"/>
        <v>0.57986268573634214</v>
      </c>
      <c r="W131" s="2">
        <f t="shared" si="179"/>
        <v>0.61456186569398363</v>
      </c>
      <c r="X131" s="1">
        <f t="shared" si="180"/>
        <v>-3.4699179957641491E-2</v>
      </c>
      <c r="Y131" s="7">
        <f t="shared" si="106"/>
        <v>1</v>
      </c>
      <c r="Z131" s="7">
        <f t="shared" si="181"/>
        <v>1</v>
      </c>
      <c r="AA131" s="7">
        <f t="shared" si="182"/>
        <v>1</v>
      </c>
      <c r="AB131" s="1" t="str">
        <f t="shared" ref="AB131:AC131" si="188">IF(V131&gt;1.5,"YES","NO")</f>
        <v>NO</v>
      </c>
      <c r="AC131" s="1" t="str">
        <f t="shared" si="188"/>
        <v>NO</v>
      </c>
      <c r="AD131" s="1" t="str">
        <f t="shared" ref="AD131:AD194" si="189">IF(AB131="YES",$B131," ")</f>
        <v xml:space="preserve"> </v>
      </c>
      <c r="AE131" s="1" t="str">
        <f t="shared" ref="AE131:AE194" si="190">IF(AC131="YES",$B131," ")</f>
        <v xml:space="preserve"> </v>
      </c>
      <c r="AF131" s="7">
        <f t="shared" si="184"/>
        <v>-8.0137314263657888E-2</v>
      </c>
      <c r="AG131" s="7">
        <f t="shared" si="185"/>
        <v>0.57986268573634214</v>
      </c>
      <c r="AH131" s="4" t="str">
        <f t="shared" si="186"/>
        <v>NO</v>
      </c>
      <c r="AI131" s="7" t="str">
        <f t="shared" si="187"/>
        <v xml:space="preserve"> </v>
      </c>
      <c r="AJ131">
        <v>9.1536000000000008</v>
      </c>
      <c r="AK131">
        <v>1.0671999999999999</v>
      </c>
      <c r="AL131">
        <v>2.915</v>
      </c>
      <c r="AM131">
        <v>-2.3688097514340298</v>
      </c>
      <c r="AN131">
        <v>-16.507600382409102</v>
      </c>
      <c r="AO131">
        <v>-18.918499043977</v>
      </c>
    </row>
    <row r="132" spans="1:41" ht="18" customHeight="1" x14ac:dyDescent="0.3">
      <c r="A132" s="1" t="s">
        <v>103</v>
      </c>
      <c r="B132" s="1">
        <v>131</v>
      </c>
      <c r="C132" s="1" t="s">
        <v>104</v>
      </c>
      <c r="D132" s="1" t="str">
        <f t="shared" si="110"/>
        <v>Acid</v>
      </c>
      <c r="F132" s="1">
        <v>4.2699999999999996</v>
      </c>
      <c r="G132" s="1">
        <f t="shared" si="170"/>
        <v>18620.871366628675</v>
      </c>
      <c r="H132" s="5">
        <v>2</v>
      </c>
      <c r="I132" s="1">
        <v>4.5</v>
      </c>
      <c r="L132" s="1">
        <v>0.35</v>
      </c>
      <c r="M132" s="1">
        <f t="shared" si="171"/>
        <v>2.2387211385683394</v>
      </c>
      <c r="N132" s="5">
        <f t="shared" si="2"/>
        <v>-2.5</v>
      </c>
      <c r="O132" s="1">
        <f t="shared" si="172"/>
        <v>0.99684769081673985</v>
      </c>
      <c r="P132" s="1">
        <f t="shared" si="173"/>
        <v>4.2686288071673166</v>
      </c>
      <c r="Q132" s="1">
        <f t="shared" si="174"/>
        <v>4.2686289722814426</v>
      </c>
      <c r="R132" s="1">
        <v>4.2699999999999996</v>
      </c>
      <c r="S132" s="1">
        <f t="shared" si="175"/>
        <v>18620.871366628675</v>
      </c>
      <c r="T132" s="1">
        <f t="shared" si="176"/>
        <v>4.2699999999999783</v>
      </c>
      <c r="U132" s="1">
        <f t="shared" si="177"/>
        <v>3.9199999999999782</v>
      </c>
      <c r="V132" s="2">
        <f t="shared" si="178"/>
        <v>1.3711928326829437E-3</v>
      </c>
      <c r="W132" s="2">
        <f t="shared" si="179"/>
        <v>1.3710277185570163E-3</v>
      </c>
      <c r="X132" s="1">
        <f t="shared" si="180"/>
        <v>1.6511412592734587E-7</v>
      </c>
      <c r="Y132" s="7">
        <f t="shared" ref="Y132:Y195" si="191">IF(X132&gt;=0.2,0,1)</f>
        <v>1</v>
      </c>
      <c r="Z132" s="7">
        <f t="shared" si="181"/>
        <v>1</v>
      </c>
      <c r="AA132" s="7">
        <f t="shared" si="182"/>
        <v>0</v>
      </c>
      <c r="AB132" s="1" t="str">
        <f t="shared" ref="AB132:AC132" si="192">IF(V132&gt;1.5,"YES","NO")</f>
        <v>NO</v>
      </c>
      <c r="AC132" s="1" t="str">
        <f t="shared" si="192"/>
        <v>NO</v>
      </c>
      <c r="AD132" s="1" t="str">
        <f t="shared" si="189"/>
        <v xml:space="preserve"> </v>
      </c>
      <c r="AE132" s="1" t="str">
        <f t="shared" si="190"/>
        <v xml:space="preserve"> </v>
      </c>
      <c r="AF132" s="7">
        <f t="shared" si="184"/>
        <v>4.2686289722814426</v>
      </c>
      <c r="AG132" s="7">
        <f t="shared" si="185"/>
        <v>1.3710277185570163E-3</v>
      </c>
      <c r="AH132" s="4" t="str">
        <f t="shared" si="186"/>
        <v>NO</v>
      </c>
      <c r="AI132" s="7" t="str">
        <f t="shared" si="187"/>
        <v xml:space="preserve"> </v>
      </c>
      <c r="AJ132">
        <v>9.2901000000000007</v>
      </c>
      <c r="AK132">
        <v>1.0609</v>
      </c>
      <c r="AL132">
        <v>3.9390999999999998</v>
      </c>
      <c r="AM132">
        <v>-2.6380975143403398</v>
      </c>
      <c r="AN132">
        <v>-20.688336520076401</v>
      </c>
      <c r="AO132">
        <v>-21.951027724665298</v>
      </c>
    </row>
    <row r="133" spans="1:41" ht="18" customHeight="1" x14ac:dyDescent="0.3">
      <c r="A133" s="1" t="s">
        <v>103</v>
      </c>
      <c r="B133" s="1">
        <v>132</v>
      </c>
      <c r="C133" s="1" t="s">
        <v>104</v>
      </c>
      <c r="D133" s="1" t="str">
        <f t="shared" si="110"/>
        <v>Acid</v>
      </c>
      <c r="F133" s="1">
        <v>4.2699999999999996</v>
      </c>
      <c r="G133" s="1">
        <f t="shared" si="170"/>
        <v>18620.871366628675</v>
      </c>
      <c r="H133" s="5">
        <v>3.4</v>
      </c>
      <c r="I133" s="1">
        <v>4.5</v>
      </c>
      <c r="L133" s="1">
        <v>0.31</v>
      </c>
      <c r="M133" s="1">
        <f t="shared" si="171"/>
        <v>2.0417379446695296</v>
      </c>
      <c r="N133" s="5">
        <f t="shared" si="2"/>
        <v>-1.1000000000000001</v>
      </c>
      <c r="O133" s="1">
        <f t="shared" si="172"/>
        <v>0.92641244388242638</v>
      </c>
      <c r="P133" s="1">
        <f t="shared" si="173"/>
        <v>4.2368043800115718</v>
      </c>
      <c r="Q133" s="1">
        <f t="shared" si="174"/>
        <v>4.2368081625419105</v>
      </c>
      <c r="R133" s="1">
        <v>3.96</v>
      </c>
      <c r="S133" s="1">
        <f t="shared" si="175"/>
        <v>9120.1083935591087</v>
      </c>
      <c r="T133" s="1" t="e">
        <f t="shared" si="176"/>
        <v>#NUM!</v>
      </c>
      <c r="U133" s="1" t="e">
        <f t="shared" si="177"/>
        <v>#NUM!</v>
      </c>
      <c r="V133" s="2">
        <f t="shared" si="178"/>
        <v>0.27680438001157182</v>
      </c>
      <c r="W133" s="2">
        <f t="shared" si="179"/>
        <v>0.27680816254191054</v>
      </c>
      <c r="X133" s="1">
        <f t="shared" si="180"/>
        <v>-3.7825303387251097E-6</v>
      </c>
      <c r="Y133" s="7">
        <f t="shared" si="191"/>
        <v>1</v>
      </c>
      <c r="Z133" s="7">
        <f t="shared" si="181"/>
        <v>1</v>
      </c>
      <c r="AA133" s="7">
        <f t="shared" si="182"/>
        <v>1</v>
      </c>
      <c r="AB133" s="1" t="str">
        <f t="shared" ref="AB133:AC133" si="193">IF(V133&gt;1.5,"YES","NO")</f>
        <v>NO</v>
      </c>
      <c r="AC133" s="1" t="str">
        <f t="shared" si="193"/>
        <v>NO</v>
      </c>
      <c r="AD133" s="1" t="str">
        <f t="shared" si="189"/>
        <v xml:space="preserve"> </v>
      </c>
      <c r="AE133" s="1" t="str">
        <f t="shared" si="190"/>
        <v xml:space="preserve"> </v>
      </c>
      <c r="AF133" s="7">
        <f t="shared" si="184"/>
        <v>4.2368043800115718</v>
      </c>
      <c r="AG133" s="7">
        <f t="shared" si="185"/>
        <v>0.27680438001157182</v>
      </c>
      <c r="AH133" s="4" t="str">
        <f t="shared" si="186"/>
        <v>NO</v>
      </c>
      <c r="AI133" s="7" t="str">
        <f t="shared" si="187"/>
        <v xml:space="preserve"> </v>
      </c>
      <c r="AJ133">
        <v>9.2901000000000007</v>
      </c>
      <c r="AK133">
        <v>1.0609</v>
      </c>
      <c r="AL133">
        <v>3.9390999999999998</v>
      </c>
      <c r="AM133">
        <v>-2.6380975143403398</v>
      </c>
      <c r="AN133">
        <v>-20.688336520076401</v>
      </c>
      <c r="AO133">
        <v>-21.951027724665298</v>
      </c>
    </row>
    <row r="134" spans="1:41" ht="18" customHeight="1" x14ac:dyDescent="0.3">
      <c r="A134" s="1" t="s">
        <v>103</v>
      </c>
      <c r="B134" s="1">
        <v>133</v>
      </c>
      <c r="C134" s="1" t="s">
        <v>104</v>
      </c>
      <c r="D134" s="1" t="str">
        <f t="shared" si="110"/>
        <v>Acid</v>
      </c>
      <c r="F134" s="1">
        <v>4.2699999999999996</v>
      </c>
      <c r="G134" s="1">
        <f t="shared" si="170"/>
        <v>18620.871366628675</v>
      </c>
      <c r="H134" s="5">
        <v>4.5</v>
      </c>
      <c r="I134" s="1">
        <v>4.5</v>
      </c>
      <c r="L134" s="1">
        <v>0.31</v>
      </c>
      <c r="M134" s="1">
        <f t="shared" si="171"/>
        <v>2.0417379446695296</v>
      </c>
      <c r="N134" s="5">
        <f t="shared" si="2"/>
        <v>0</v>
      </c>
      <c r="O134" s="1">
        <f t="shared" si="172"/>
        <v>0.5</v>
      </c>
      <c r="P134" s="1">
        <f t="shared" si="173"/>
        <v>3.9689700043360183</v>
      </c>
      <c r="Q134" s="1">
        <f t="shared" si="174"/>
        <v>3.9690176211685371</v>
      </c>
      <c r="R134" s="1">
        <v>3.86</v>
      </c>
      <c r="S134" s="1">
        <f t="shared" si="175"/>
        <v>7244.3596007499036</v>
      </c>
      <c r="T134" s="1" t="e">
        <f t="shared" si="176"/>
        <v>#NUM!</v>
      </c>
      <c r="U134" s="1" t="e">
        <f t="shared" si="177"/>
        <v>#NUM!</v>
      </c>
      <c r="V134" s="2">
        <f t="shared" si="178"/>
        <v>0.10897000433601844</v>
      </c>
      <c r="W134" s="2">
        <f t="shared" si="179"/>
        <v>0.10901762116853719</v>
      </c>
      <c r="X134" s="1">
        <f t="shared" si="180"/>
        <v>-4.7616832518748708E-5</v>
      </c>
      <c r="Y134" s="7">
        <f t="shared" si="191"/>
        <v>1</v>
      </c>
      <c r="Z134" s="7">
        <f t="shared" si="181"/>
        <v>1</v>
      </c>
      <c r="AA134" s="7">
        <f t="shared" si="182"/>
        <v>1</v>
      </c>
      <c r="AB134" s="1" t="str">
        <f t="shared" ref="AB134:AC134" si="194">IF(V134&gt;1.5,"YES","NO")</f>
        <v>NO</v>
      </c>
      <c r="AC134" s="1" t="str">
        <f t="shared" si="194"/>
        <v>NO</v>
      </c>
      <c r="AD134" s="1" t="str">
        <f t="shared" si="189"/>
        <v xml:space="preserve"> </v>
      </c>
      <c r="AE134" s="1" t="str">
        <f t="shared" si="190"/>
        <v xml:space="preserve"> </v>
      </c>
      <c r="AF134" s="7">
        <f t="shared" si="184"/>
        <v>3.9689700043360183</v>
      </c>
      <c r="AG134" s="7">
        <f t="shared" si="185"/>
        <v>0.10897000433601844</v>
      </c>
      <c r="AH134" s="4" t="str">
        <f t="shared" si="186"/>
        <v>NO</v>
      </c>
      <c r="AI134" s="7" t="str">
        <f t="shared" si="187"/>
        <v xml:space="preserve"> </v>
      </c>
      <c r="AJ134">
        <v>9.2901000000000007</v>
      </c>
      <c r="AK134">
        <v>1.0609</v>
      </c>
      <c r="AL134">
        <v>3.9390999999999998</v>
      </c>
      <c r="AM134">
        <v>-2.6380975143403398</v>
      </c>
      <c r="AN134">
        <v>-20.688336520076401</v>
      </c>
      <c r="AO134">
        <v>-21.951027724665298</v>
      </c>
    </row>
    <row r="135" spans="1:41" ht="18" customHeight="1" x14ac:dyDescent="0.3">
      <c r="A135" s="1" t="s">
        <v>103</v>
      </c>
      <c r="B135" s="1">
        <v>134</v>
      </c>
      <c r="C135" s="1" t="s">
        <v>104</v>
      </c>
      <c r="D135" s="1" t="str">
        <f t="shared" si="110"/>
        <v>Acid</v>
      </c>
      <c r="F135" s="1">
        <v>4.2699999999999996</v>
      </c>
      <c r="G135" s="1">
        <f t="shared" si="170"/>
        <v>18620.871366628675</v>
      </c>
      <c r="H135" s="5">
        <v>5.5</v>
      </c>
      <c r="I135" s="1">
        <v>4.5</v>
      </c>
      <c r="L135" s="1">
        <v>0.31</v>
      </c>
      <c r="M135" s="1">
        <f t="shared" si="171"/>
        <v>2.0417379446695296</v>
      </c>
      <c r="N135" s="5">
        <f t="shared" si="2"/>
        <v>1</v>
      </c>
      <c r="O135" s="1">
        <f t="shared" si="172"/>
        <v>9.0909090909090912E-2</v>
      </c>
      <c r="P135" s="1">
        <f t="shared" si="173"/>
        <v>3.2286073148417742</v>
      </c>
      <c r="Q135" s="1">
        <f t="shared" si="174"/>
        <v>3.2290832483941623</v>
      </c>
      <c r="R135" s="1">
        <v>2.79</v>
      </c>
      <c r="S135" s="1">
        <f t="shared" si="175"/>
        <v>616.59500186148273</v>
      </c>
      <c r="T135" s="1" t="e">
        <f t="shared" si="176"/>
        <v>#NUM!</v>
      </c>
      <c r="U135" s="1" t="e">
        <f t="shared" si="177"/>
        <v>#NUM!</v>
      </c>
      <c r="V135" s="2">
        <f t="shared" si="178"/>
        <v>0.43860731484177418</v>
      </c>
      <c r="W135" s="2">
        <f t="shared" si="179"/>
        <v>0.43908324839416224</v>
      </c>
      <c r="X135" s="1">
        <f t="shared" si="180"/>
        <v>-4.7593355238806367E-4</v>
      </c>
      <c r="Y135" s="7">
        <f t="shared" si="191"/>
        <v>1</v>
      </c>
      <c r="Z135" s="7">
        <f t="shared" si="181"/>
        <v>1</v>
      </c>
      <c r="AA135" s="7">
        <f t="shared" si="182"/>
        <v>1</v>
      </c>
      <c r="AB135" s="1" t="str">
        <f t="shared" ref="AB135:AC135" si="195">IF(V135&gt;1.5,"YES","NO")</f>
        <v>NO</v>
      </c>
      <c r="AC135" s="1" t="str">
        <f t="shared" si="195"/>
        <v>NO</v>
      </c>
      <c r="AD135" s="1" t="str">
        <f t="shared" si="189"/>
        <v xml:space="preserve"> </v>
      </c>
      <c r="AE135" s="1" t="str">
        <f t="shared" si="190"/>
        <v xml:space="preserve"> </v>
      </c>
      <c r="AF135" s="7">
        <f t="shared" si="184"/>
        <v>3.2286073148417742</v>
      </c>
      <c r="AG135" s="7">
        <f t="shared" si="185"/>
        <v>0.43860731484177418</v>
      </c>
      <c r="AH135" s="4" t="str">
        <f t="shared" si="186"/>
        <v>NO</v>
      </c>
      <c r="AI135" s="7" t="str">
        <f t="shared" si="187"/>
        <v xml:space="preserve"> </v>
      </c>
      <c r="AJ135">
        <v>9.2901000000000007</v>
      </c>
      <c r="AK135">
        <v>1.0609</v>
      </c>
      <c r="AL135">
        <v>3.9390999999999998</v>
      </c>
      <c r="AM135">
        <v>-2.6380975143403398</v>
      </c>
      <c r="AN135">
        <v>-20.688336520076401</v>
      </c>
      <c r="AO135">
        <v>-21.951027724665298</v>
      </c>
    </row>
    <row r="136" spans="1:41" ht="18" customHeight="1" x14ac:dyDescent="0.3">
      <c r="A136" s="1" t="s">
        <v>103</v>
      </c>
      <c r="B136" s="1">
        <v>135</v>
      </c>
      <c r="C136" s="1" t="s">
        <v>104</v>
      </c>
      <c r="D136" s="1" t="str">
        <f t="shared" si="110"/>
        <v>Acid</v>
      </c>
      <c r="F136" s="1">
        <v>4.2699999999999996</v>
      </c>
      <c r="G136" s="1">
        <f t="shared" si="170"/>
        <v>18620.871366628675</v>
      </c>
      <c r="H136" s="5">
        <v>6.7</v>
      </c>
      <c r="I136" s="1">
        <v>4.5</v>
      </c>
      <c r="L136" s="1">
        <v>0.31</v>
      </c>
      <c r="M136" s="1">
        <f t="shared" si="171"/>
        <v>2.0417379446695296</v>
      </c>
      <c r="N136" s="5">
        <f t="shared" si="2"/>
        <v>2.2000000000000002</v>
      </c>
      <c r="O136" s="1">
        <f t="shared" si="172"/>
        <v>6.2700123414338336E-3</v>
      </c>
      <c r="P136" s="1">
        <f t="shared" si="173"/>
        <v>2.0672683956650602</v>
      </c>
      <c r="Q136" s="1">
        <f t="shared" si="174"/>
        <v>2.0747507413226787</v>
      </c>
      <c r="R136" s="1">
        <v>1.35</v>
      </c>
      <c r="S136" s="1">
        <f t="shared" si="175"/>
        <v>22.387211385683404</v>
      </c>
      <c r="T136" s="1" t="e">
        <f t="shared" si="176"/>
        <v>#NUM!</v>
      </c>
      <c r="U136" s="1" t="e">
        <f t="shared" si="177"/>
        <v>#NUM!</v>
      </c>
      <c r="V136" s="2">
        <f t="shared" si="178"/>
        <v>0.71726839566506007</v>
      </c>
      <c r="W136" s="2">
        <f t="shared" si="179"/>
        <v>0.72475074132267858</v>
      </c>
      <c r="X136" s="1">
        <f t="shared" si="180"/>
        <v>-7.4823456576185166E-3</v>
      </c>
      <c r="Y136" s="7">
        <f t="shared" si="191"/>
        <v>1</v>
      </c>
      <c r="Z136" s="7">
        <f t="shared" si="181"/>
        <v>1</v>
      </c>
      <c r="AA136" s="7">
        <f t="shared" si="182"/>
        <v>1</v>
      </c>
      <c r="AB136" s="1" t="str">
        <f t="shared" ref="AB136:AC136" si="196">IF(V136&gt;1.5,"YES","NO")</f>
        <v>NO</v>
      </c>
      <c r="AC136" s="1" t="str">
        <f t="shared" si="196"/>
        <v>NO</v>
      </c>
      <c r="AD136" s="1" t="str">
        <f t="shared" si="189"/>
        <v xml:space="preserve"> </v>
      </c>
      <c r="AE136" s="1" t="str">
        <f t="shared" si="190"/>
        <v xml:space="preserve"> </v>
      </c>
      <c r="AF136" s="7">
        <f t="shared" si="184"/>
        <v>2.0672683956650602</v>
      </c>
      <c r="AG136" s="7">
        <f t="shared" si="185"/>
        <v>0.71726839566506007</v>
      </c>
      <c r="AH136" s="4" t="str">
        <f t="shared" si="186"/>
        <v>NO</v>
      </c>
      <c r="AI136" s="7" t="str">
        <f t="shared" si="187"/>
        <v xml:space="preserve"> </v>
      </c>
      <c r="AJ136">
        <v>9.2901000000000007</v>
      </c>
      <c r="AK136">
        <v>1.0609</v>
      </c>
      <c r="AL136">
        <v>3.9390999999999998</v>
      </c>
      <c r="AM136">
        <v>-2.6380975143403398</v>
      </c>
      <c r="AN136">
        <v>-20.688336520076401</v>
      </c>
      <c r="AO136">
        <v>-21.951027724665298</v>
      </c>
    </row>
    <row r="137" spans="1:41" ht="18" customHeight="1" x14ac:dyDescent="0.3">
      <c r="A137" s="1" t="s">
        <v>103</v>
      </c>
      <c r="B137" s="1">
        <v>136</v>
      </c>
      <c r="C137" s="1" t="s">
        <v>104</v>
      </c>
      <c r="D137" s="1" t="str">
        <f t="shared" si="110"/>
        <v>Acid</v>
      </c>
      <c r="F137" s="1">
        <v>4.2699999999999996</v>
      </c>
      <c r="G137" s="1">
        <f t="shared" si="170"/>
        <v>18620.871366628675</v>
      </c>
      <c r="H137" s="5">
        <v>7.4</v>
      </c>
      <c r="I137" s="1">
        <v>4.5</v>
      </c>
      <c r="L137" s="1">
        <v>0.31</v>
      </c>
      <c r="M137" s="1">
        <f t="shared" si="171"/>
        <v>2.0417379446695296</v>
      </c>
      <c r="N137" s="5">
        <f t="shared" si="2"/>
        <v>2.9000000000000004</v>
      </c>
      <c r="O137" s="1">
        <f t="shared" si="172"/>
        <v>1.2573425113552908E-3</v>
      </c>
      <c r="P137" s="1">
        <f t="shared" si="173"/>
        <v>1.3694535995071413</v>
      </c>
      <c r="Q137" s="1">
        <f t="shared" si="174"/>
        <v>1.4057216406728581</v>
      </c>
      <c r="R137" s="1">
        <v>0.91</v>
      </c>
      <c r="S137" s="1">
        <f t="shared" si="175"/>
        <v>8.1283051616409931</v>
      </c>
      <c r="T137" s="1" t="e">
        <f t="shared" si="176"/>
        <v>#NUM!</v>
      </c>
      <c r="U137" s="1" t="e">
        <f t="shared" si="177"/>
        <v>#NUM!</v>
      </c>
      <c r="V137" s="2">
        <f t="shared" si="178"/>
        <v>0.45945359950714126</v>
      </c>
      <c r="W137" s="2">
        <f t="shared" si="179"/>
        <v>0.49572164067285807</v>
      </c>
      <c r="X137" s="1">
        <f t="shared" si="180"/>
        <v>-3.6268041165716802E-2</v>
      </c>
      <c r="Y137" s="7">
        <f t="shared" si="191"/>
        <v>1</v>
      </c>
      <c r="Z137" s="7">
        <f t="shared" si="181"/>
        <v>1</v>
      </c>
      <c r="AA137" s="7">
        <f t="shared" si="182"/>
        <v>1</v>
      </c>
      <c r="AB137" s="1" t="str">
        <f t="shared" ref="AB137:AC137" si="197">IF(V137&gt;1.5,"YES","NO")</f>
        <v>NO</v>
      </c>
      <c r="AC137" s="1" t="str">
        <f t="shared" si="197"/>
        <v>NO</v>
      </c>
      <c r="AD137" s="1" t="str">
        <f t="shared" si="189"/>
        <v xml:space="preserve"> </v>
      </c>
      <c r="AE137" s="1" t="str">
        <f t="shared" si="190"/>
        <v xml:space="preserve"> </v>
      </c>
      <c r="AF137" s="7">
        <f t="shared" si="184"/>
        <v>1.3694535995071413</v>
      </c>
      <c r="AG137" s="7">
        <f t="shared" si="185"/>
        <v>0.45945359950714126</v>
      </c>
      <c r="AH137" s="4" t="str">
        <f t="shared" si="186"/>
        <v>NO</v>
      </c>
      <c r="AI137" s="7" t="str">
        <f t="shared" si="187"/>
        <v xml:space="preserve"> </v>
      </c>
      <c r="AJ137">
        <v>9.2901000000000007</v>
      </c>
      <c r="AK137">
        <v>1.0609</v>
      </c>
      <c r="AL137">
        <v>3.9390999999999998</v>
      </c>
      <c r="AM137">
        <v>-2.6380975143403398</v>
      </c>
      <c r="AN137">
        <v>-20.688336520076401</v>
      </c>
      <c r="AO137">
        <v>-21.951027724665298</v>
      </c>
    </row>
    <row r="138" spans="1:41" ht="18" customHeight="1" x14ac:dyDescent="0.3">
      <c r="A138" s="1" t="s">
        <v>103</v>
      </c>
      <c r="B138" s="1">
        <v>137</v>
      </c>
      <c r="C138" s="1" t="s">
        <v>104</v>
      </c>
      <c r="D138" s="1" t="str">
        <f t="shared" si="110"/>
        <v>Acid</v>
      </c>
      <c r="F138" s="1">
        <v>4.2699999999999996</v>
      </c>
      <c r="G138" s="1">
        <f t="shared" si="170"/>
        <v>18620.871366628675</v>
      </c>
      <c r="H138" s="5">
        <v>8.1999999999999993</v>
      </c>
      <c r="I138" s="1">
        <v>4.5</v>
      </c>
      <c r="L138" s="1">
        <v>0.31</v>
      </c>
      <c r="M138" s="1">
        <f t="shared" si="171"/>
        <v>2.0417379446695296</v>
      </c>
      <c r="N138" s="5">
        <f t="shared" si="2"/>
        <v>3.6999999999999993</v>
      </c>
      <c r="O138" s="1">
        <f t="shared" si="172"/>
        <v>1.9948642872153068E-4</v>
      </c>
      <c r="P138" s="1">
        <f t="shared" si="173"/>
        <v>0.56991335550230371</v>
      </c>
      <c r="Q138" s="1">
        <f t="shared" si="174"/>
        <v>0.76011639206772941</v>
      </c>
      <c r="R138" s="1">
        <v>0.51</v>
      </c>
      <c r="S138" s="1">
        <f t="shared" si="175"/>
        <v>3.2359365692962836</v>
      </c>
      <c r="T138" s="1" t="e">
        <f t="shared" si="176"/>
        <v>#NUM!</v>
      </c>
      <c r="U138" s="1" t="e">
        <f t="shared" si="177"/>
        <v>#NUM!</v>
      </c>
      <c r="V138" s="2">
        <f t="shared" si="178"/>
        <v>5.99133555023037E-2</v>
      </c>
      <c r="W138" s="2">
        <f t="shared" si="179"/>
        <v>0.2501163920677294</v>
      </c>
      <c r="X138" s="1">
        <f t="shared" si="180"/>
        <v>-0.1902030365654257</v>
      </c>
      <c r="Y138" s="7">
        <f t="shared" si="191"/>
        <v>1</v>
      </c>
      <c r="Z138" s="7">
        <f t="shared" si="181"/>
        <v>1</v>
      </c>
      <c r="AA138" s="7">
        <f t="shared" si="182"/>
        <v>1</v>
      </c>
      <c r="AB138" s="1" t="str">
        <f t="shared" ref="AB138:AC138" si="198">IF(V138&gt;1.5,"YES","NO")</f>
        <v>NO</v>
      </c>
      <c r="AC138" s="1" t="str">
        <f t="shared" si="198"/>
        <v>NO</v>
      </c>
      <c r="AD138" s="1" t="str">
        <f t="shared" si="189"/>
        <v xml:space="preserve"> </v>
      </c>
      <c r="AE138" s="1" t="str">
        <f t="shared" si="190"/>
        <v xml:space="preserve"> </v>
      </c>
      <c r="AF138" s="7">
        <f t="shared" si="184"/>
        <v>0.56991335550230371</v>
      </c>
      <c r="AG138" s="7">
        <f t="shared" si="185"/>
        <v>5.99133555023037E-2</v>
      </c>
      <c r="AH138" s="4" t="str">
        <f t="shared" si="186"/>
        <v>NO</v>
      </c>
      <c r="AI138" s="7" t="str">
        <f t="shared" si="187"/>
        <v xml:space="preserve"> </v>
      </c>
      <c r="AJ138">
        <v>9.2901000000000007</v>
      </c>
      <c r="AK138">
        <v>1.0609</v>
      </c>
      <c r="AL138">
        <v>3.9390999999999998</v>
      </c>
      <c r="AM138">
        <v>-2.6380975143403398</v>
      </c>
      <c r="AN138">
        <v>-20.688336520076401</v>
      </c>
      <c r="AO138">
        <v>-21.951027724665298</v>
      </c>
    </row>
    <row r="139" spans="1:41" ht="18" customHeight="1" x14ac:dyDescent="0.3">
      <c r="A139" s="1" t="s">
        <v>103</v>
      </c>
      <c r="B139" s="1">
        <v>138</v>
      </c>
      <c r="C139" s="1" t="s">
        <v>104</v>
      </c>
      <c r="D139" s="1" t="str">
        <f t="shared" si="110"/>
        <v>Acid</v>
      </c>
      <c r="F139" s="1">
        <v>4.2699999999999996</v>
      </c>
      <c r="G139" s="1">
        <f t="shared" si="170"/>
        <v>18620.871366628675</v>
      </c>
      <c r="H139" s="5">
        <v>9.1999999999999993</v>
      </c>
      <c r="I139" s="1">
        <v>4.5</v>
      </c>
      <c r="L139" s="1">
        <v>0.31</v>
      </c>
      <c r="M139" s="1">
        <f t="shared" si="171"/>
        <v>2.0417379446695296</v>
      </c>
      <c r="N139" s="5">
        <f t="shared" si="2"/>
        <v>4.6999999999999993</v>
      </c>
      <c r="O139" s="1">
        <f t="shared" si="172"/>
        <v>1.9952225050461375E-5</v>
      </c>
      <c r="P139" s="1">
        <f t="shared" si="173"/>
        <v>-0.4300086652276871</v>
      </c>
      <c r="Q139" s="1">
        <f t="shared" si="174"/>
        <v>0.38259782002322051</v>
      </c>
      <c r="R139" s="1">
        <v>0.35</v>
      </c>
      <c r="S139" s="1">
        <f t="shared" si="175"/>
        <v>2.2387211385683394</v>
      </c>
      <c r="T139" s="1">
        <f t="shared" si="176"/>
        <v>0.27119795078048714</v>
      </c>
      <c r="U139" s="1">
        <f t="shared" si="177"/>
        <v>-3.8802049219512857E-2</v>
      </c>
      <c r="V139" s="2">
        <f t="shared" si="178"/>
        <v>0.78000866522768708</v>
      </c>
      <c r="W139" s="2">
        <f t="shared" si="179"/>
        <v>3.2597820023220536E-2</v>
      </c>
      <c r="X139" s="1">
        <f t="shared" si="180"/>
        <v>0.74741084520446655</v>
      </c>
      <c r="Y139" s="7">
        <f t="shared" si="191"/>
        <v>0</v>
      </c>
      <c r="Z139" s="7">
        <f t="shared" si="181"/>
        <v>0</v>
      </c>
      <c r="AA139" s="7">
        <f t="shared" si="182"/>
        <v>0</v>
      </c>
      <c r="AB139" s="1" t="str">
        <f t="shared" ref="AB139:AC139" si="199">IF(V139&gt;1.5,"YES","NO")</f>
        <v>NO</v>
      </c>
      <c r="AC139" s="1" t="str">
        <f t="shared" si="199"/>
        <v>NO</v>
      </c>
      <c r="AD139" s="1" t="str">
        <f t="shared" si="189"/>
        <v xml:space="preserve"> </v>
      </c>
      <c r="AE139" s="1" t="str">
        <f t="shared" si="190"/>
        <v xml:space="preserve"> </v>
      </c>
      <c r="AF139" s="7">
        <f t="shared" si="184"/>
        <v>0.38259782002322051</v>
      </c>
      <c r="AG139" s="7">
        <f t="shared" si="185"/>
        <v>3.2597820023220536E-2</v>
      </c>
      <c r="AH139" s="4" t="str">
        <f t="shared" si="186"/>
        <v>NO</v>
      </c>
      <c r="AI139" s="7" t="str">
        <f t="shared" si="187"/>
        <v xml:space="preserve"> </v>
      </c>
      <c r="AJ139">
        <v>9.2901000000000007</v>
      </c>
      <c r="AK139">
        <v>1.0609</v>
      </c>
      <c r="AL139">
        <v>3.9390999999999998</v>
      </c>
      <c r="AM139">
        <v>-2.6380975143403398</v>
      </c>
      <c r="AN139">
        <v>-20.688336520076401</v>
      </c>
      <c r="AO139">
        <v>-21.951027724665298</v>
      </c>
    </row>
    <row r="140" spans="1:41" ht="18" customHeight="1" x14ac:dyDescent="0.3">
      <c r="A140" s="1" t="s">
        <v>99</v>
      </c>
      <c r="B140" s="1">
        <v>139</v>
      </c>
      <c r="C140" s="1" t="s">
        <v>100</v>
      </c>
      <c r="D140" s="1" t="str">
        <f t="shared" si="110"/>
        <v>Acid</v>
      </c>
      <c r="F140" s="1">
        <v>3.97</v>
      </c>
      <c r="G140" s="1">
        <f t="shared" si="170"/>
        <v>9332.5430079699217</v>
      </c>
      <c r="H140" s="5">
        <v>2</v>
      </c>
      <c r="I140" s="1">
        <v>5.2</v>
      </c>
      <c r="L140" s="1">
        <v>-0.41</v>
      </c>
      <c r="M140" s="1">
        <f t="shared" si="171"/>
        <v>0.38904514499428056</v>
      </c>
      <c r="N140" s="5">
        <f t="shared" si="2"/>
        <v>-3.2</v>
      </c>
      <c r="O140" s="1">
        <f t="shared" si="172"/>
        <v>0.99936944051165999</v>
      </c>
      <c r="P140" s="1">
        <f t="shared" si="173"/>
        <v>3.9697260651185036</v>
      </c>
      <c r="Q140" s="1">
        <f t="shared" si="174"/>
        <v>3.9697260765416127</v>
      </c>
      <c r="R140" s="1">
        <v>3.5</v>
      </c>
      <c r="S140" s="1">
        <f t="shared" si="175"/>
        <v>3162.2776601683804</v>
      </c>
      <c r="T140" s="1" t="e">
        <f t="shared" si="176"/>
        <v>#NUM!</v>
      </c>
      <c r="U140" s="1" t="e">
        <f t="shared" si="177"/>
        <v>#NUM!</v>
      </c>
      <c r="V140" s="2">
        <f t="shared" si="178"/>
        <v>0.46972606511850357</v>
      </c>
      <c r="W140" s="2">
        <f t="shared" si="179"/>
        <v>0.46972607654161269</v>
      </c>
      <c r="X140" s="1">
        <f t="shared" si="180"/>
        <v>-1.1423109125274777E-8</v>
      </c>
      <c r="Y140" s="7">
        <f t="shared" si="191"/>
        <v>1</v>
      </c>
      <c r="Z140" s="7">
        <f t="shared" si="181"/>
        <v>1</v>
      </c>
      <c r="AA140" s="7">
        <f t="shared" si="182"/>
        <v>1</v>
      </c>
      <c r="AB140" s="1" t="str">
        <f t="shared" ref="AB140:AC140" si="200">IF(V140&gt;1.5,"YES","NO")</f>
        <v>NO</v>
      </c>
      <c r="AC140" s="1" t="str">
        <f t="shared" si="200"/>
        <v>NO</v>
      </c>
      <c r="AD140" s="1" t="str">
        <f t="shared" si="189"/>
        <v xml:space="preserve"> </v>
      </c>
      <c r="AE140" s="1" t="str">
        <f t="shared" si="190"/>
        <v xml:space="preserve"> </v>
      </c>
      <c r="AF140" s="7">
        <f t="shared" si="184"/>
        <v>3.9697260651185036</v>
      </c>
      <c r="AG140" s="7">
        <f t="shared" si="185"/>
        <v>0.46972606511850357</v>
      </c>
      <c r="AH140" s="4" t="str">
        <f t="shared" si="186"/>
        <v>NO</v>
      </c>
      <c r="AI140" s="7" t="str">
        <f t="shared" si="187"/>
        <v xml:space="preserve"> </v>
      </c>
      <c r="AJ140">
        <v>5.9249999999999998</v>
      </c>
      <c r="AK140">
        <v>0.96789999999999998</v>
      </c>
      <c r="AL140">
        <v>1.752</v>
      </c>
      <c r="AM140">
        <v>0.66333652007648103</v>
      </c>
      <c r="AN140">
        <v>-9.7540869980879492</v>
      </c>
      <c r="AO140">
        <v>-9.0907265774378505</v>
      </c>
    </row>
    <row r="141" spans="1:41" ht="18" customHeight="1" x14ac:dyDescent="0.3">
      <c r="A141" s="1" t="s">
        <v>99</v>
      </c>
      <c r="B141" s="1">
        <v>140</v>
      </c>
      <c r="C141" s="1" t="s">
        <v>100</v>
      </c>
      <c r="D141" s="1" t="str">
        <f t="shared" si="110"/>
        <v>Acid</v>
      </c>
      <c r="F141" s="1">
        <v>3.97</v>
      </c>
      <c r="G141" s="1">
        <f t="shared" si="170"/>
        <v>9332.5430079699217</v>
      </c>
      <c r="H141" s="5">
        <v>4.5</v>
      </c>
      <c r="I141" s="1">
        <v>5.2</v>
      </c>
      <c r="L141" s="1">
        <v>-0.41</v>
      </c>
      <c r="M141" s="1">
        <f t="shared" si="171"/>
        <v>0.38904514499428056</v>
      </c>
      <c r="N141" s="5">
        <f t="shared" si="2"/>
        <v>-0.70000000000000018</v>
      </c>
      <c r="O141" s="1">
        <f t="shared" si="172"/>
        <v>0.83366246918343823</v>
      </c>
      <c r="P141" s="1">
        <f t="shared" si="173"/>
        <v>3.8909902503474338</v>
      </c>
      <c r="Q141" s="1">
        <f t="shared" si="174"/>
        <v>3.8909938626365719</v>
      </c>
      <c r="R141" s="1">
        <v>3.28</v>
      </c>
      <c r="S141" s="1">
        <f t="shared" si="175"/>
        <v>1905.4607179632485</v>
      </c>
      <c r="T141" s="1" t="e">
        <f t="shared" si="176"/>
        <v>#NUM!</v>
      </c>
      <c r="U141" s="1" t="e">
        <f t="shared" si="177"/>
        <v>#NUM!</v>
      </c>
      <c r="V141" s="2">
        <f t="shared" si="178"/>
        <v>0.61099025034743404</v>
      </c>
      <c r="W141" s="2">
        <f t="shared" si="179"/>
        <v>0.61099386263657207</v>
      </c>
      <c r="X141" s="1">
        <f t="shared" si="180"/>
        <v>-3.6122891380330202E-6</v>
      </c>
      <c r="Y141" s="7">
        <f t="shared" si="191"/>
        <v>1</v>
      </c>
      <c r="Z141" s="7">
        <f t="shared" si="181"/>
        <v>1</v>
      </c>
      <c r="AA141" s="7">
        <f t="shared" si="182"/>
        <v>1</v>
      </c>
      <c r="AB141" s="1" t="str">
        <f t="shared" ref="AB141:AC141" si="201">IF(V141&gt;1.5,"YES","NO")</f>
        <v>NO</v>
      </c>
      <c r="AC141" s="1" t="str">
        <f t="shared" si="201"/>
        <v>NO</v>
      </c>
      <c r="AD141" s="1" t="str">
        <f t="shared" si="189"/>
        <v xml:space="preserve"> </v>
      </c>
      <c r="AE141" s="1" t="str">
        <f t="shared" si="190"/>
        <v xml:space="preserve"> </v>
      </c>
      <c r="AF141" s="7">
        <f t="shared" si="184"/>
        <v>3.8909902503474338</v>
      </c>
      <c r="AG141" s="7">
        <f t="shared" si="185"/>
        <v>0.61099025034743404</v>
      </c>
      <c r="AH141" s="4" t="str">
        <f t="shared" si="186"/>
        <v>NO</v>
      </c>
      <c r="AI141" s="7" t="str">
        <f t="shared" si="187"/>
        <v xml:space="preserve"> </v>
      </c>
      <c r="AJ141">
        <v>5.9249999999999998</v>
      </c>
      <c r="AK141">
        <v>0.96789999999999998</v>
      </c>
      <c r="AL141">
        <v>1.752</v>
      </c>
      <c r="AM141">
        <v>0.66333652007648103</v>
      </c>
      <c r="AN141">
        <v>-9.7540869980879492</v>
      </c>
      <c r="AO141">
        <v>-9.0907265774378505</v>
      </c>
    </row>
    <row r="142" spans="1:41" ht="18" customHeight="1" x14ac:dyDescent="0.3">
      <c r="A142" s="1" t="s">
        <v>99</v>
      </c>
      <c r="B142" s="1">
        <v>141</v>
      </c>
      <c r="C142" s="1" t="s">
        <v>100</v>
      </c>
      <c r="D142" s="1" t="str">
        <f t="shared" si="110"/>
        <v>Acid</v>
      </c>
      <c r="F142" s="1">
        <v>3.97</v>
      </c>
      <c r="G142" s="1">
        <f t="shared" si="170"/>
        <v>9332.5430079699217</v>
      </c>
      <c r="H142" s="5">
        <v>7.4</v>
      </c>
      <c r="I142" s="1">
        <v>5.2</v>
      </c>
      <c r="L142" s="1">
        <v>-0.41</v>
      </c>
      <c r="M142" s="1">
        <f t="shared" si="171"/>
        <v>0.38904514499428056</v>
      </c>
      <c r="N142" s="5">
        <f t="shared" si="2"/>
        <v>2.2000000000000002</v>
      </c>
      <c r="O142" s="1">
        <f t="shared" si="172"/>
        <v>6.2700123414338336E-3</v>
      </c>
      <c r="P142" s="1">
        <f t="shared" si="173"/>
        <v>1.7672683956650608</v>
      </c>
      <c r="Q142" s="1">
        <f t="shared" si="174"/>
        <v>1.7701283135760311</v>
      </c>
      <c r="R142" s="1">
        <v>1.07</v>
      </c>
      <c r="S142" s="1">
        <f t="shared" si="175"/>
        <v>11.748975549395301</v>
      </c>
      <c r="T142" s="1" t="e">
        <f t="shared" si="176"/>
        <v>#NUM!</v>
      </c>
      <c r="U142" s="1" t="e">
        <f t="shared" si="177"/>
        <v>#NUM!</v>
      </c>
      <c r="V142" s="2">
        <f t="shared" si="178"/>
        <v>0.69726839566506071</v>
      </c>
      <c r="W142" s="2">
        <f t="shared" si="179"/>
        <v>0.700128313576031</v>
      </c>
      <c r="X142" s="1">
        <f t="shared" si="180"/>
        <v>-2.8599179109702888E-3</v>
      </c>
      <c r="Y142" s="7">
        <f t="shared" si="191"/>
        <v>1</v>
      </c>
      <c r="Z142" s="7">
        <f t="shared" si="181"/>
        <v>1</v>
      </c>
      <c r="AA142" s="7">
        <f t="shared" si="182"/>
        <v>1</v>
      </c>
      <c r="AB142" s="1" t="str">
        <f t="shared" ref="AB142:AC142" si="202">IF(V142&gt;1.5,"YES","NO")</f>
        <v>NO</v>
      </c>
      <c r="AC142" s="1" t="str">
        <f t="shared" si="202"/>
        <v>NO</v>
      </c>
      <c r="AD142" s="1" t="str">
        <f t="shared" si="189"/>
        <v xml:space="preserve"> </v>
      </c>
      <c r="AE142" s="1" t="str">
        <f t="shared" si="190"/>
        <v xml:space="preserve"> </v>
      </c>
      <c r="AF142" s="7">
        <f t="shared" si="184"/>
        <v>1.7672683956650608</v>
      </c>
      <c r="AG142" s="7">
        <f t="shared" si="185"/>
        <v>0.69726839566506071</v>
      </c>
      <c r="AH142" s="4" t="str">
        <f t="shared" si="186"/>
        <v>NO</v>
      </c>
      <c r="AI142" s="7" t="str">
        <f t="shared" si="187"/>
        <v xml:space="preserve"> </v>
      </c>
      <c r="AJ142">
        <v>5.9249999999999998</v>
      </c>
      <c r="AK142">
        <v>0.96789999999999998</v>
      </c>
      <c r="AL142">
        <v>1.752</v>
      </c>
      <c r="AM142">
        <v>0.66333652007648103</v>
      </c>
      <c r="AN142">
        <v>-9.7540869980879492</v>
      </c>
      <c r="AO142">
        <v>-9.0907265774378505</v>
      </c>
    </row>
    <row r="143" spans="1:41" ht="18" customHeight="1" x14ac:dyDescent="0.3">
      <c r="A143" s="1" t="s">
        <v>183</v>
      </c>
      <c r="B143" s="1">
        <v>142</v>
      </c>
      <c r="C143" s="1" t="s">
        <v>92</v>
      </c>
      <c r="D143" s="1" t="str">
        <f t="shared" si="110"/>
        <v>Acid</v>
      </c>
      <c r="F143" s="1">
        <v>5.25</v>
      </c>
      <c r="G143" s="1">
        <f t="shared" si="170"/>
        <v>177827.94100389251</v>
      </c>
      <c r="H143" s="5">
        <v>2</v>
      </c>
      <c r="I143" s="1">
        <v>3.97</v>
      </c>
      <c r="L143" s="1">
        <v>1.77</v>
      </c>
      <c r="M143" s="1">
        <f t="shared" si="171"/>
        <v>58.884365535558949</v>
      </c>
      <c r="N143" s="5">
        <f t="shared" si="2"/>
        <v>-1.9700000000000002</v>
      </c>
      <c r="O143" s="1">
        <f t="shared" si="172"/>
        <v>0.98939840508381394</v>
      </c>
      <c r="P143" s="1">
        <f t="shared" si="173"/>
        <v>5.2453712059434068</v>
      </c>
      <c r="Q143" s="1">
        <f t="shared" si="174"/>
        <v>5.2453727468756446</v>
      </c>
      <c r="R143" s="1">
        <v>5.25</v>
      </c>
      <c r="S143" s="1">
        <f t="shared" si="175"/>
        <v>177827.94100389251</v>
      </c>
      <c r="T143" s="1">
        <f t="shared" si="176"/>
        <v>5.2500000000000027</v>
      </c>
      <c r="U143" s="1">
        <f t="shared" si="177"/>
        <v>3.4800000000000026</v>
      </c>
      <c r="V143" s="2">
        <f t="shared" si="178"/>
        <v>4.6287940565932217E-3</v>
      </c>
      <c r="W143" s="2">
        <f t="shared" si="179"/>
        <v>4.6272531243554127E-3</v>
      </c>
      <c r="X143" s="1">
        <f t="shared" si="180"/>
        <v>1.5409322378090451E-6</v>
      </c>
      <c r="Y143" s="7">
        <f t="shared" si="191"/>
        <v>1</v>
      </c>
      <c r="Z143" s="7">
        <f t="shared" si="181"/>
        <v>1</v>
      </c>
      <c r="AA143" s="7">
        <f t="shared" si="182"/>
        <v>0</v>
      </c>
      <c r="AB143" s="1" t="str">
        <f t="shared" ref="AB143:AC143" si="203">IF(V143&gt;1.5,"YES","NO")</f>
        <v>NO</v>
      </c>
      <c r="AC143" s="1" t="str">
        <f t="shared" si="203"/>
        <v>NO</v>
      </c>
      <c r="AD143" s="1" t="str">
        <f t="shared" si="189"/>
        <v xml:space="preserve"> </v>
      </c>
      <c r="AE143" s="1" t="str">
        <f t="shared" si="190"/>
        <v xml:space="preserve"> </v>
      </c>
      <c r="AF143" s="7">
        <f t="shared" si="184"/>
        <v>5.2453727468756446</v>
      </c>
      <c r="AG143" s="7">
        <f t="shared" si="185"/>
        <v>4.6272531243554127E-3</v>
      </c>
      <c r="AH143" s="4" t="str">
        <f t="shared" si="186"/>
        <v>NO</v>
      </c>
      <c r="AI143" s="7" t="str">
        <f t="shared" si="187"/>
        <v xml:space="preserve"> </v>
      </c>
      <c r="AJ143">
        <v>5.8917000000000002</v>
      </c>
      <c r="AK143">
        <v>2.2709999999999999</v>
      </c>
      <c r="AL143">
        <v>3.4561000000000002</v>
      </c>
      <c r="AM143">
        <v>-1.4773900573613701</v>
      </c>
      <c r="AN143">
        <v>-18.705114722753301</v>
      </c>
      <c r="AO143">
        <v>-17.974641491395701</v>
      </c>
    </row>
    <row r="144" spans="1:41" ht="18" customHeight="1" x14ac:dyDescent="0.3">
      <c r="A144" s="1" t="s">
        <v>183</v>
      </c>
      <c r="B144" s="1">
        <v>143</v>
      </c>
      <c r="C144" s="1" t="s">
        <v>92</v>
      </c>
      <c r="D144" s="1" t="str">
        <f t="shared" si="110"/>
        <v>Acid</v>
      </c>
      <c r="F144" s="1">
        <v>5.25</v>
      </c>
      <c r="G144" s="1">
        <f t="shared" si="170"/>
        <v>177827.94100389251</v>
      </c>
      <c r="H144" s="5">
        <v>4.5</v>
      </c>
      <c r="I144" s="1">
        <v>3.97</v>
      </c>
      <c r="L144" s="1">
        <v>1.77</v>
      </c>
      <c r="M144" s="1">
        <f t="shared" si="171"/>
        <v>58.884365535558949</v>
      </c>
      <c r="N144" s="5">
        <f t="shared" si="2"/>
        <v>0.5299999999999998</v>
      </c>
      <c r="O144" s="1">
        <f t="shared" si="172"/>
        <v>0.2278713265314162</v>
      </c>
      <c r="P144" s="1">
        <f t="shared" si="173"/>
        <v>4.6076896805440217</v>
      </c>
      <c r="Q144" s="1">
        <f t="shared" si="174"/>
        <v>4.6081766937994537</v>
      </c>
      <c r="R144" s="1">
        <v>4.0999999999999996</v>
      </c>
      <c r="S144" s="1">
        <f t="shared" si="175"/>
        <v>12589.254117941671</v>
      </c>
      <c r="T144" s="1" t="e">
        <f t="shared" si="176"/>
        <v>#NUM!</v>
      </c>
      <c r="U144" s="1" t="e">
        <f t="shared" si="177"/>
        <v>#NUM!</v>
      </c>
      <c r="V144" s="2">
        <f t="shared" si="178"/>
        <v>0.50768968054402208</v>
      </c>
      <c r="W144" s="2">
        <f t="shared" si="179"/>
        <v>0.50817669379945407</v>
      </c>
      <c r="X144" s="1">
        <f t="shared" si="180"/>
        <v>-4.8701325543198948E-4</v>
      </c>
      <c r="Y144" s="7">
        <f t="shared" si="191"/>
        <v>1</v>
      </c>
      <c r="Z144" s="7">
        <f t="shared" si="181"/>
        <v>1</v>
      </c>
      <c r="AA144" s="7">
        <f t="shared" si="182"/>
        <v>1</v>
      </c>
      <c r="AB144" s="1" t="str">
        <f t="shared" ref="AB144:AC144" si="204">IF(V144&gt;1.5,"YES","NO")</f>
        <v>NO</v>
      </c>
      <c r="AC144" s="1" t="str">
        <f t="shared" si="204"/>
        <v>NO</v>
      </c>
      <c r="AD144" s="1" t="str">
        <f t="shared" si="189"/>
        <v xml:space="preserve"> </v>
      </c>
      <c r="AE144" s="1" t="str">
        <f t="shared" si="190"/>
        <v xml:space="preserve"> </v>
      </c>
      <c r="AF144" s="7">
        <f t="shared" si="184"/>
        <v>4.6076896805440217</v>
      </c>
      <c r="AG144" s="7">
        <f t="shared" si="185"/>
        <v>0.50768968054402208</v>
      </c>
      <c r="AH144" s="4" t="str">
        <f t="shared" si="186"/>
        <v>NO</v>
      </c>
      <c r="AI144" s="7" t="str">
        <f t="shared" si="187"/>
        <v xml:space="preserve"> </v>
      </c>
      <c r="AJ144">
        <v>5.8917000000000002</v>
      </c>
      <c r="AK144">
        <v>2.2709999999999999</v>
      </c>
      <c r="AL144">
        <v>3.4561000000000002</v>
      </c>
      <c r="AM144">
        <v>-1.4773900573613701</v>
      </c>
      <c r="AN144">
        <v>-18.705114722753301</v>
      </c>
      <c r="AO144">
        <v>-17.974641491395701</v>
      </c>
    </row>
    <row r="145" spans="1:41" ht="18" customHeight="1" x14ac:dyDescent="0.3">
      <c r="A145" s="1" t="s">
        <v>183</v>
      </c>
      <c r="B145" s="1">
        <v>144</v>
      </c>
      <c r="C145" s="1" t="s">
        <v>92</v>
      </c>
      <c r="D145" s="1" t="str">
        <f t="shared" si="110"/>
        <v>Acid</v>
      </c>
      <c r="F145" s="1">
        <v>5.25</v>
      </c>
      <c r="G145" s="1">
        <f t="shared" si="170"/>
        <v>177827.94100389251</v>
      </c>
      <c r="H145" s="5">
        <v>7.4</v>
      </c>
      <c r="I145" s="1">
        <v>3.97</v>
      </c>
      <c r="L145" s="1">
        <v>1.77</v>
      </c>
      <c r="M145" s="1">
        <f t="shared" si="171"/>
        <v>58.884365535558949</v>
      </c>
      <c r="N145" s="5">
        <f t="shared" si="2"/>
        <v>3.43</v>
      </c>
      <c r="O145" s="1">
        <f t="shared" si="172"/>
        <v>3.7139724193780278E-4</v>
      </c>
      <c r="P145" s="1">
        <f t="shared" si="173"/>
        <v>1.8198386742674111</v>
      </c>
      <c r="Q145" s="1">
        <f t="shared" si="174"/>
        <v>2.0965878307255985</v>
      </c>
      <c r="R145" s="1">
        <v>2.02</v>
      </c>
      <c r="S145" s="1">
        <f t="shared" si="175"/>
        <v>104.71285480508998</v>
      </c>
      <c r="T145" s="1">
        <f t="shared" si="176"/>
        <v>1.5875135744977495</v>
      </c>
      <c r="U145" s="1">
        <f t="shared" si="177"/>
        <v>-0.18248642550225047</v>
      </c>
      <c r="V145" s="2">
        <f t="shared" si="178"/>
        <v>0.20016132573258894</v>
      </c>
      <c r="W145" s="2">
        <f t="shared" si="179"/>
        <v>7.6587830725598494E-2</v>
      </c>
      <c r="X145" s="1">
        <f t="shared" si="180"/>
        <v>0.12357349500699044</v>
      </c>
      <c r="Y145" s="7">
        <f t="shared" si="191"/>
        <v>1</v>
      </c>
      <c r="Z145" s="7">
        <f t="shared" si="181"/>
        <v>1</v>
      </c>
      <c r="AA145" s="7">
        <f t="shared" si="182"/>
        <v>0</v>
      </c>
      <c r="AB145" s="1" t="str">
        <f t="shared" ref="AB145:AC145" si="205">IF(V145&gt;1.5,"YES","NO")</f>
        <v>NO</v>
      </c>
      <c r="AC145" s="1" t="str">
        <f t="shared" si="205"/>
        <v>NO</v>
      </c>
      <c r="AD145" s="1" t="str">
        <f t="shared" si="189"/>
        <v xml:space="preserve"> </v>
      </c>
      <c r="AE145" s="1" t="str">
        <f t="shared" si="190"/>
        <v xml:space="preserve"> </v>
      </c>
      <c r="AF145" s="7">
        <f t="shared" si="184"/>
        <v>2.0965878307255985</v>
      </c>
      <c r="AG145" s="7">
        <f t="shared" si="185"/>
        <v>7.6587830725598494E-2</v>
      </c>
      <c r="AH145" s="4" t="str">
        <f t="shared" si="186"/>
        <v>NO</v>
      </c>
      <c r="AI145" s="7" t="str">
        <f t="shared" si="187"/>
        <v xml:space="preserve"> </v>
      </c>
      <c r="AJ145">
        <v>5.8917000000000002</v>
      </c>
      <c r="AK145">
        <v>2.2709999999999999</v>
      </c>
      <c r="AL145">
        <v>3.4561000000000002</v>
      </c>
      <c r="AM145">
        <v>-1.4773900573613701</v>
      </c>
      <c r="AN145">
        <v>-18.705114722753301</v>
      </c>
      <c r="AO145">
        <v>-17.974641491395701</v>
      </c>
    </row>
    <row r="146" spans="1:41" ht="18" customHeight="1" x14ac:dyDescent="0.3">
      <c r="A146" s="1" t="s">
        <v>184</v>
      </c>
      <c r="B146" s="1">
        <v>145</v>
      </c>
      <c r="C146" s="1" t="s">
        <v>185</v>
      </c>
      <c r="D146" s="1" t="str">
        <f t="shared" si="110"/>
        <v>Acid</v>
      </c>
      <c r="F146" s="1">
        <v>2.77</v>
      </c>
      <c r="G146" s="1">
        <f t="shared" si="170"/>
        <v>588.84365535558959</v>
      </c>
      <c r="H146" s="5">
        <v>2</v>
      </c>
      <c r="I146" s="1">
        <v>4.5999999999999996</v>
      </c>
      <c r="L146" s="1">
        <v>-1.1200000000000001</v>
      </c>
      <c r="M146" s="1">
        <f t="shared" si="171"/>
        <v>7.5857757502918358E-2</v>
      </c>
      <c r="N146" s="5">
        <f t="shared" si="2"/>
        <v>-2.5999999999999996</v>
      </c>
      <c r="O146" s="1">
        <f t="shared" si="172"/>
        <v>0.99749440733271422</v>
      </c>
      <c r="P146" s="1">
        <f t="shared" si="173"/>
        <v>2.7689104694000388</v>
      </c>
      <c r="Q146" s="1">
        <f t="shared" si="174"/>
        <v>2.7689106099349563</v>
      </c>
      <c r="R146" s="1">
        <v>2.77</v>
      </c>
      <c r="S146" s="1">
        <f t="shared" si="175"/>
        <v>588.84365535558959</v>
      </c>
      <c r="T146" s="1">
        <f t="shared" si="176"/>
        <v>2.7700000000000102</v>
      </c>
      <c r="U146" s="1">
        <f t="shared" si="177"/>
        <v>3.8900000000000103</v>
      </c>
      <c r="V146" s="2">
        <f t="shared" si="178"/>
        <v>1.0895305999611971E-3</v>
      </c>
      <c r="W146" s="2">
        <f t="shared" si="179"/>
        <v>1.089390065043716E-3</v>
      </c>
      <c r="X146" s="1">
        <f t="shared" si="180"/>
        <v>1.4053491748100555E-7</v>
      </c>
      <c r="Y146" s="7">
        <f t="shared" si="191"/>
        <v>1</v>
      </c>
      <c r="Z146" s="7">
        <f t="shared" si="181"/>
        <v>1</v>
      </c>
      <c r="AA146" s="7">
        <f t="shared" si="182"/>
        <v>0</v>
      </c>
      <c r="AB146" s="1" t="str">
        <f t="shared" ref="AB146:AC146" si="206">IF(V146&gt;1.5,"YES","NO")</f>
        <v>NO</v>
      </c>
      <c r="AC146" s="1" t="str">
        <f t="shared" si="206"/>
        <v>NO</v>
      </c>
      <c r="AD146" s="1" t="str">
        <f t="shared" si="189"/>
        <v xml:space="preserve"> </v>
      </c>
      <c r="AE146" s="1" t="str">
        <f t="shared" si="190"/>
        <v xml:space="preserve"> </v>
      </c>
      <c r="AF146" s="7">
        <f t="shared" si="184"/>
        <v>2.7689106099349563</v>
      </c>
      <c r="AG146" s="7">
        <f t="shared" si="185"/>
        <v>1.089390065043716E-3</v>
      </c>
      <c r="AH146" s="4" t="str">
        <f t="shared" si="186"/>
        <v>NO</v>
      </c>
      <c r="AI146" s="7" t="str">
        <f t="shared" si="187"/>
        <v xml:space="preserve"> </v>
      </c>
      <c r="AJ146">
        <v>8.0508000000000006</v>
      </c>
      <c r="AK146">
        <v>1.0522</v>
      </c>
      <c r="AL146">
        <v>3.1166</v>
      </c>
      <c r="AM146">
        <v>-2.7826959847036301</v>
      </c>
      <c r="AN146">
        <v>-16.335970363288698</v>
      </c>
      <c r="AO146">
        <v>-17.547705544932999</v>
      </c>
    </row>
    <row r="147" spans="1:41" ht="18" customHeight="1" x14ac:dyDescent="0.3">
      <c r="A147" s="1" t="s">
        <v>184</v>
      </c>
      <c r="B147" s="1">
        <v>146</v>
      </c>
      <c r="C147" s="1" t="s">
        <v>185</v>
      </c>
      <c r="D147" s="1" t="str">
        <f t="shared" si="110"/>
        <v>Acid</v>
      </c>
      <c r="F147" s="1">
        <v>2.77</v>
      </c>
      <c r="G147" s="1">
        <f t="shared" si="170"/>
        <v>588.84365535558959</v>
      </c>
      <c r="H147" s="5">
        <v>4.5</v>
      </c>
      <c r="I147" s="1">
        <v>4.5999999999999996</v>
      </c>
      <c r="L147" s="1">
        <v>-1.1200000000000001</v>
      </c>
      <c r="M147" s="1">
        <f t="shared" si="171"/>
        <v>7.5857757502918358E-2</v>
      </c>
      <c r="N147" s="5">
        <f t="shared" si="2"/>
        <v>-9.9999999999999645E-2</v>
      </c>
      <c r="O147" s="1">
        <f t="shared" si="172"/>
        <v>0.55731163376229254</v>
      </c>
      <c r="P147" s="1">
        <f t="shared" si="173"/>
        <v>2.5160981089561325</v>
      </c>
      <c r="Q147" s="1">
        <f t="shared" si="174"/>
        <v>2.516142547732469</v>
      </c>
      <c r="R147" s="1">
        <v>2.27</v>
      </c>
      <c r="S147" s="1">
        <f t="shared" si="175"/>
        <v>186.20871366628685</v>
      </c>
      <c r="T147" s="1" t="e">
        <f t="shared" si="176"/>
        <v>#NUM!</v>
      </c>
      <c r="U147" s="1" t="e">
        <f t="shared" si="177"/>
        <v>#NUM!</v>
      </c>
      <c r="V147" s="2">
        <f t="shared" si="178"/>
        <v>0.24609810895613249</v>
      </c>
      <c r="W147" s="2">
        <f t="shared" si="179"/>
        <v>0.24614254773246902</v>
      </c>
      <c r="X147" s="1">
        <f t="shared" si="180"/>
        <v>-4.4438776336530594E-5</v>
      </c>
      <c r="Y147" s="7">
        <f t="shared" si="191"/>
        <v>1</v>
      </c>
      <c r="Z147" s="7">
        <f t="shared" si="181"/>
        <v>1</v>
      </c>
      <c r="AA147" s="7">
        <f t="shared" si="182"/>
        <v>1</v>
      </c>
      <c r="AB147" s="1" t="str">
        <f t="shared" ref="AB147:AC147" si="207">IF(V147&gt;1.5,"YES","NO")</f>
        <v>NO</v>
      </c>
      <c r="AC147" s="1" t="str">
        <f t="shared" si="207"/>
        <v>NO</v>
      </c>
      <c r="AD147" s="1" t="str">
        <f t="shared" si="189"/>
        <v xml:space="preserve"> </v>
      </c>
      <c r="AE147" s="1" t="str">
        <f t="shared" si="190"/>
        <v xml:space="preserve"> </v>
      </c>
      <c r="AF147" s="7">
        <f t="shared" si="184"/>
        <v>2.5160981089561325</v>
      </c>
      <c r="AG147" s="7">
        <f t="shared" si="185"/>
        <v>0.24609810895613249</v>
      </c>
      <c r="AH147" s="4" t="str">
        <f t="shared" si="186"/>
        <v>NO</v>
      </c>
      <c r="AI147" s="7" t="str">
        <f t="shared" si="187"/>
        <v xml:space="preserve"> </v>
      </c>
      <c r="AJ147">
        <v>8.0508000000000006</v>
      </c>
      <c r="AK147">
        <v>1.0522</v>
      </c>
      <c r="AL147">
        <v>3.1166</v>
      </c>
      <c r="AM147">
        <v>-2.7826959847036301</v>
      </c>
      <c r="AN147">
        <v>-16.335970363288698</v>
      </c>
      <c r="AO147">
        <v>-17.547705544932999</v>
      </c>
    </row>
    <row r="148" spans="1:41" ht="18" customHeight="1" x14ac:dyDescent="0.3">
      <c r="A148" s="1" t="s">
        <v>184</v>
      </c>
      <c r="B148" s="1">
        <v>147</v>
      </c>
      <c r="C148" s="1" t="s">
        <v>185</v>
      </c>
      <c r="D148" s="1" t="str">
        <f t="shared" si="110"/>
        <v>Acid</v>
      </c>
      <c r="F148" s="1">
        <v>2.77</v>
      </c>
      <c r="G148" s="1">
        <f t="shared" si="170"/>
        <v>588.84365535558959</v>
      </c>
      <c r="H148" s="5">
        <v>7.4</v>
      </c>
      <c r="I148" s="1">
        <v>4.5999999999999996</v>
      </c>
      <c r="L148" s="1">
        <v>-1.1200000000000001</v>
      </c>
      <c r="M148" s="1">
        <f t="shared" si="171"/>
        <v>7.5857757502918358E-2</v>
      </c>
      <c r="N148" s="5">
        <f t="shared" si="2"/>
        <v>2.8000000000000007</v>
      </c>
      <c r="O148" s="1">
        <f t="shared" si="172"/>
        <v>1.5823852808017163E-3</v>
      </c>
      <c r="P148" s="1">
        <f t="shared" si="173"/>
        <v>-3.0687765494319841E-2</v>
      </c>
      <c r="Q148" s="1">
        <f t="shared" si="174"/>
        <v>3.2516302758840432E-3</v>
      </c>
      <c r="R148" s="1">
        <v>-0.38</v>
      </c>
      <c r="S148" s="1">
        <f t="shared" si="175"/>
        <v>0.41686938347033536</v>
      </c>
      <c r="T148" s="1" t="e">
        <f t="shared" si="176"/>
        <v>#NUM!</v>
      </c>
      <c r="U148" s="1" t="e">
        <f t="shared" si="177"/>
        <v>#NUM!</v>
      </c>
      <c r="V148" s="2">
        <f t="shared" si="178"/>
        <v>0.34931223450568016</v>
      </c>
      <c r="W148" s="2">
        <f t="shared" si="179"/>
        <v>0.38325163027588405</v>
      </c>
      <c r="X148" s="1">
        <f t="shared" si="180"/>
        <v>-3.3939395770203884E-2</v>
      </c>
      <c r="Y148" s="7">
        <f t="shared" si="191"/>
        <v>1</v>
      </c>
      <c r="Z148" s="7">
        <f t="shared" si="181"/>
        <v>1</v>
      </c>
      <c r="AA148" s="7">
        <f t="shared" si="182"/>
        <v>1</v>
      </c>
      <c r="AB148" s="1" t="str">
        <f t="shared" ref="AB148:AC148" si="208">IF(V148&gt;1.5,"YES","NO")</f>
        <v>NO</v>
      </c>
      <c r="AC148" s="1" t="str">
        <f t="shared" si="208"/>
        <v>NO</v>
      </c>
      <c r="AD148" s="1" t="str">
        <f t="shared" si="189"/>
        <v xml:space="preserve"> </v>
      </c>
      <c r="AE148" s="1" t="str">
        <f t="shared" si="190"/>
        <v xml:space="preserve"> </v>
      </c>
      <c r="AF148" s="7">
        <f t="shared" si="184"/>
        <v>-3.0687765494319841E-2</v>
      </c>
      <c r="AG148" s="7">
        <f t="shared" si="185"/>
        <v>0.34931223450568016</v>
      </c>
      <c r="AH148" s="4" t="str">
        <f t="shared" si="186"/>
        <v>NO</v>
      </c>
      <c r="AI148" s="7" t="str">
        <f t="shared" si="187"/>
        <v xml:space="preserve"> </v>
      </c>
      <c r="AJ148">
        <v>8.0508000000000006</v>
      </c>
      <c r="AK148">
        <v>1.0522</v>
      </c>
      <c r="AL148">
        <v>3.1166</v>
      </c>
      <c r="AM148">
        <v>-2.7826959847036301</v>
      </c>
      <c r="AN148">
        <v>-16.335970363288698</v>
      </c>
      <c r="AO148">
        <v>-17.547705544932999</v>
      </c>
    </row>
    <row r="149" spans="1:41" ht="18" customHeight="1" x14ac:dyDescent="0.3">
      <c r="A149" s="1" t="s">
        <v>186</v>
      </c>
      <c r="B149" s="1">
        <v>148</v>
      </c>
      <c r="C149" s="1" t="s">
        <v>106</v>
      </c>
      <c r="D149" s="1" t="str">
        <f t="shared" si="110"/>
        <v>Acid</v>
      </c>
      <c r="F149" s="1">
        <v>3.12</v>
      </c>
      <c r="G149" s="1">
        <f t="shared" si="170"/>
        <v>1318.2567385564089</v>
      </c>
      <c r="H149" s="5">
        <v>2</v>
      </c>
      <c r="I149" s="1">
        <v>3.98</v>
      </c>
      <c r="L149" s="1">
        <v>-0.95</v>
      </c>
      <c r="M149" s="1">
        <f t="shared" si="171"/>
        <v>0.11220184543019632</v>
      </c>
      <c r="N149" s="5">
        <f t="shared" si="2"/>
        <v>-1.98</v>
      </c>
      <c r="O149" s="1">
        <f t="shared" si="172"/>
        <v>0.98963722608354032</v>
      </c>
      <c r="P149" s="1">
        <f t="shared" si="173"/>
        <v>3.1154760233011278</v>
      </c>
      <c r="Q149" s="1">
        <f t="shared" si="174"/>
        <v>3.1154764103663202</v>
      </c>
      <c r="R149" s="1">
        <v>3.12</v>
      </c>
      <c r="S149" s="1">
        <f t="shared" si="175"/>
        <v>1318.2567385564089</v>
      </c>
      <c r="T149" s="1">
        <f t="shared" si="176"/>
        <v>3.1199999999999948</v>
      </c>
      <c r="U149" s="1">
        <f t="shared" si="177"/>
        <v>4.069999999999995</v>
      </c>
      <c r="V149" s="2">
        <f t="shared" si="178"/>
        <v>4.5239766988722785E-3</v>
      </c>
      <c r="W149" s="2">
        <f t="shared" si="179"/>
        <v>4.5235896336799364E-3</v>
      </c>
      <c r="X149" s="1">
        <f t="shared" si="180"/>
        <v>3.8706519234210646E-7</v>
      </c>
      <c r="Y149" s="7">
        <f t="shared" si="191"/>
        <v>1</v>
      </c>
      <c r="Z149" s="7">
        <f t="shared" si="181"/>
        <v>1</v>
      </c>
      <c r="AA149" s="7">
        <f t="shared" si="182"/>
        <v>0</v>
      </c>
      <c r="AB149" s="1" t="str">
        <f t="shared" ref="AB149:AC149" si="209">IF(V149&gt;1.5,"YES","NO")</f>
        <v>NO</v>
      </c>
      <c r="AC149" s="1" t="str">
        <f t="shared" si="209"/>
        <v>NO</v>
      </c>
      <c r="AD149" s="1" t="str">
        <f t="shared" si="189"/>
        <v xml:space="preserve"> </v>
      </c>
      <c r="AE149" s="1" t="str">
        <f t="shared" si="190"/>
        <v xml:space="preserve"> </v>
      </c>
      <c r="AF149" s="7">
        <f t="shared" si="184"/>
        <v>3.1154764103663202</v>
      </c>
      <c r="AG149" s="7">
        <f t="shared" si="185"/>
        <v>4.5235896336799364E-3</v>
      </c>
      <c r="AH149" s="4" t="str">
        <f t="shared" si="186"/>
        <v>NO</v>
      </c>
      <c r="AI149" s="7" t="str">
        <f t="shared" si="187"/>
        <v xml:space="preserve"> </v>
      </c>
      <c r="AJ149">
        <v>7.4657999999999998</v>
      </c>
      <c r="AK149">
        <v>1.0492999999999999</v>
      </c>
      <c r="AL149">
        <v>2.4763000000000002</v>
      </c>
      <c r="AM149">
        <v>-1.8859703632887099</v>
      </c>
      <c r="AN149">
        <v>-13.7833652007648</v>
      </c>
      <c r="AO149">
        <v>-15.669359464627099</v>
      </c>
    </row>
    <row r="150" spans="1:41" ht="18" customHeight="1" x14ac:dyDescent="0.3">
      <c r="A150" s="1" t="s">
        <v>186</v>
      </c>
      <c r="B150" s="1">
        <v>149</v>
      </c>
      <c r="C150" s="1" t="s">
        <v>106</v>
      </c>
      <c r="D150" s="1" t="str">
        <f t="shared" si="110"/>
        <v>Acid</v>
      </c>
      <c r="F150" s="1">
        <v>3.12</v>
      </c>
      <c r="G150" s="1">
        <f t="shared" si="170"/>
        <v>1318.2567385564089</v>
      </c>
      <c r="H150" s="5">
        <v>4.5</v>
      </c>
      <c r="I150" s="1">
        <v>3.98</v>
      </c>
      <c r="L150" s="1">
        <v>-0.95</v>
      </c>
      <c r="M150" s="1">
        <f t="shared" si="171"/>
        <v>0.11220184543019632</v>
      </c>
      <c r="N150" s="5">
        <f t="shared" si="2"/>
        <v>0.52</v>
      </c>
      <c r="O150" s="1">
        <f t="shared" si="172"/>
        <v>0.23194799683241596</v>
      </c>
      <c r="P150" s="1">
        <f t="shared" si="173"/>
        <v>2.485390626182717</v>
      </c>
      <c r="Q150" s="1">
        <f t="shared" si="174"/>
        <v>2.4855130097528328</v>
      </c>
      <c r="R150" s="1">
        <v>2.5299999999999998</v>
      </c>
      <c r="S150" s="1">
        <f t="shared" si="175"/>
        <v>338.84415613920248</v>
      </c>
      <c r="T150" s="1">
        <f t="shared" si="176"/>
        <v>1.6341374082272502</v>
      </c>
      <c r="U150" s="1">
        <f t="shared" si="177"/>
        <v>2.5841374082272504</v>
      </c>
      <c r="V150" s="2">
        <f t="shared" si="178"/>
        <v>4.4609373817282805E-2</v>
      </c>
      <c r="W150" s="2">
        <f t="shared" si="179"/>
        <v>4.4486990247166958E-2</v>
      </c>
      <c r="X150" s="1">
        <f t="shared" si="180"/>
        <v>1.2238357011584711E-4</v>
      </c>
      <c r="Y150" s="7">
        <f t="shared" si="191"/>
        <v>1</v>
      </c>
      <c r="Z150" s="7">
        <f t="shared" si="181"/>
        <v>1</v>
      </c>
      <c r="AA150" s="7">
        <f t="shared" si="182"/>
        <v>0</v>
      </c>
      <c r="AB150" s="1" t="str">
        <f t="shared" ref="AB150:AC150" si="210">IF(V150&gt;1.5,"YES","NO")</f>
        <v>NO</v>
      </c>
      <c r="AC150" s="1" t="str">
        <f t="shared" si="210"/>
        <v>NO</v>
      </c>
      <c r="AD150" s="1" t="str">
        <f t="shared" si="189"/>
        <v xml:space="preserve"> </v>
      </c>
      <c r="AE150" s="1" t="str">
        <f t="shared" si="190"/>
        <v xml:space="preserve"> </v>
      </c>
      <c r="AF150" s="7">
        <f t="shared" si="184"/>
        <v>2.4855130097528328</v>
      </c>
      <c r="AG150" s="7">
        <f t="shared" si="185"/>
        <v>4.4486990247166958E-2</v>
      </c>
      <c r="AH150" s="4" t="str">
        <f t="shared" si="186"/>
        <v>NO</v>
      </c>
      <c r="AI150" s="7" t="str">
        <f t="shared" si="187"/>
        <v xml:space="preserve"> </v>
      </c>
      <c r="AJ150">
        <v>7.4657999999999998</v>
      </c>
      <c r="AK150">
        <v>1.0492999999999999</v>
      </c>
      <c r="AL150">
        <v>2.4763000000000002</v>
      </c>
      <c r="AM150">
        <v>-1.8859703632887099</v>
      </c>
      <c r="AN150">
        <v>-13.7833652007648</v>
      </c>
      <c r="AO150">
        <v>-15.669359464627099</v>
      </c>
    </row>
    <row r="151" spans="1:41" ht="18" customHeight="1" x14ac:dyDescent="0.3">
      <c r="A151" s="1" t="s">
        <v>186</v>
      </c>
      <c r="B151" s="1">
        <v>150</v>
      </c>
      <c r="C151" s="1" t="s">
        <v>106</v>
      </c>
      <c r="D151" s="1" t="str">
        <f t="shared" si="110"/>
        <v>Acid</v>
      </c>
      <c r="F151" s="1">
        <v>3.12</v>
      </c>
      <c r="G151" s="1">
        <f t="shared" si="170"/>
        <v>1318.2567385564089</v>
      </c>
      <c r="H151" s="5">
        <v>7.4</v>
      </c>
      <c r="I151" s="1">
        <v>3.98</v>
      </c>
      <c r="L151" s="1">
        <v>-0.95</v>
      </c>
      <c r="M151" s="1">
        <f t="shared" si="171"/>
        <v>0.11220184543019632</v>
      </c>
      <c r="N151" s="5">
        <f t="shared" si="2"/>
        <v>3.4200000000000004</v>
      </c>
      <c r="O151" s="1">
        <f t="shared" si="172"/>
        <v>3.8004490727668819E-4</v>
      </c>
      <c r="P151" s="1">
        <f t="shared" si="173"/>
        <v>-0.30016508277752818</v>
      </c>
      <c r="Q151" s="1">
        <f t="shared" si="174"/>
        <v>-0.21242904335685209</v>
      </c>
      <c r="R151" s="1">
        <v>-0.25</v>
      </c>
      <c r="S151" s="1">
        <f t="shared" si="175"/>
        <v>0.56234132519034907</v>
      </c>
      <c r="T151" s="1">
        <f t="shared" si="176"/>
        <v>-1.2120588244876125</v>
      </c>
      <c r="U151" s="1">
        <f t="shared" si="177"/>
        <v>-0.26205882448761253</v>
      </c>
      <c r="V151" s="2">
        <f t="shared" si="178"/>
        <v>5.016508277752818E-2</v>
      </c>
      <c r="W151" s="2">
        <f t="shared" si="179"/>
        <v>3.7570956643147913E-2</v>
      </c>
      <c r="X151" s="1">
        <f t="shared" si="180"/>
        <v>1.2594126134380268E-2</v>
      </c>
      <c r="Y151" s="7">
        <f t="shared" si="191"/>
        <v>1</v>
      </c>
      <c r="Z151" s="7">
        <f t="shared" si="181"/>
        <v>1</v>
      </c>
      <c r="AA151" s="7">
        <f t="shared" si="182"/>
        <v>0</v>
      </c>
      <c r="AB151" s="1" t="str">
        <f t="shared" ref="AB151:AC151" si="211">IF(V151&gt;1.5,"YES","NO")</f>
        <v>NO</v>
      </c>
      <c r="AC151" s="1" t="str">
        <f t="shared" si="211"/>
        <v>NO</v>
      </c>
      <c r="AD151" s="1" t="str">
        <f t="shared" si="189"/>
        <v xml:space="preserve"> </v>
      </c>
      <c r="AE151" s="1" t="str">
        <f t="shared" si="190"/>
        <v xml:space="preserve"> </v>
      </c>
      <c r="AF151" s="7">
        <f t="shared" si="184"/>
        <v>-0.21242904335685209</v>
      </c>
      <c r="AG151" s="7">
        <f t="shared" si="185"/>
        <v>3.7570956643147913E-2</v>
      </c>
      <c r="AH151" s="4" t="str">
        <f t="shared" si="186"/>
        <v>NO</v>
      </c>
      <c r="AI151" s="7" t="str">
        <f t="shared" si="187"/>
        <v xml:space="preserve"> </v>
      </c>
      <c r="AJ151">
        <v>7.4657999999999998</v>
      </c>
      <c r="AK151">
        <v>1.0492999999999999</v>
      </c>
      <c r="AL151">
        <v>2.4763000000000002</v>
      </c>
      <c r="AM151">
        <v>-1.8859703632887099</v>
      </c>
      <c r="AN151">
        <v>-13.7833652007648</v>
      </c>
      <c r="AO151">
        <v>-15.669359464627099</v>
      </c>
    </row>
    <row r="152" spans="1:41" ht="18" customHeight="1" x14ac:dyDescent="0.3">
      <c r="A152" s="10" t="s">
        <v>187</v>
      </c>
      <c r="B152" s="1">
        <v>151</v>
      </c>
      <c r="C152" s="1" t="s">
        <v>188</v>
      </c>
      <c r="D152" s="1" t="s">
        <v>42</v>
      </c>
      <c r="F152" s="1">
        <v>2.04</v>
      </c>
      <c r="G152" s="1">
        <f t="shared" si="170"/>
        <v>109.64781961431861</v>
      </c>
      <c r="H152" s="1">
        <v>1.6</v>
      </c>
      <c r="I152" s="1">
        <v>8.1999999999999993</v>
      </c>
      <c r="J152" s="1">
        <v>10.8</v>
      </c>
      <c r="L152" s="1">
        <v>0.22</v>
      </c>
      <c r="M152" s="1">
        <f t="shared" si="171"/>
        <v>1.6595869074375607</v>
      </c>
      <c r="N152" s="1">
        <f>IF(D152="Acid",H152-J152,J152-H152)</f>
        <v>9.2000000000000011</v>
      </c>
      <c r="O152" s="1">
        <f t="shared" si="172"/>
        <v>6.3095734408208328E-10</v>
      </c>
      <c r="P152" s="1">
        <f t="shared" si="173"/>
        <v>-7.1600000002740236</v>
      </c>
      <c r="Q152" s="1">
        <f t="shared" si="174"/>
        <v>0.22000001783038492</v>
      </c>
      <c r="R152" s="1">
        <v>0.22</v>
      </c>
      <c r="S152" s="1">
        <f t="shared" si="175"/>
        <v>1.6595869074375607</v>
      </c>
      <c r="T152" s="1">
        <f t="shared" si="176"/>
        <v>0.21999998216961367</v>
      </c>
      <c r="U152" s="1">
        <f t="shared" si="177"/>
        <v>-1.7830386334072301E-8</v>
      </c>
      <c r="V152" s="2">
        <f t="shared" si="178"/>
        <v>7.3800000002740234</v>
      </c>
      <c r="W152" s="2">
        <f t="shared" si="179"/>
        <v>1.7830384918537945E-8</v>
      </c>
      <c r="X152" s="1">
        <f t="shared" si="180"/>
        <v>7.3799999824436382</v>
      </c>
      <c r="Y152" s="7">
        <f t="shared" si="191"/>
        <v>0</v>
      </c>
      <c r="Z152" s="7">
        <f t="shared" si="181"/>
        <v>0</v>
      </c>
      <c r="AA152" s="7">
        <f t="shared" si="182"/>
        <v>0</v>
      </c>
      <c r="AB152" s="1" t="str">
        <f t="shared" ref="AB152:AC152" si="212">IF(V152&gt;1.5,"YES","NO")</f>
        <v>YES</v>
      </c>
      <c r="AC152" s="1" t="str">
        <f t="shared" si="212"/>
        <v>NO</v>
      </c>
      <c r="AD152" s="1">
        <f t="shared" si="189"/>
        <v>151</v>
      </c>
      <c r="AE152" s="1" t="str">
        <f t="shared" si="190"/>
        <v xml:space="preserve"> </v>
      </c>
      <c r="AF152" s="7">
        <f t="shared" si="184"/>
        <v>0.22000001783038492</v>
      </c>
      <c r="AG152" s="7">
        <f t="shared" si="185"/>
        <v>1.7830384918537945E-8</v>
      </c>
      <c r="AH152" s="4" t="str">
        <f t="shared" si="186"/>
        <v>NO</v>
      </c>
      <c r="AI152" s="7" t="str">
        <f t="shared" si="187"/>
        <v xml:space="preserve"> </v>
      </c>
      <c r="AJ152">
        <v>5.6279000000000003</v>
      </c>
      <c r="AK152">
        <v>1.5005999999999999</v>
      </c>
      <c r="AL152">
        <v>2.7275</v>
      </c>
      <c r="AM152">
        <v>-1.0425191204588899</v>
      </c>
      <c r="AN152">
        <v>-12.7422562141491</v>
      </c>
      <c r="AO152">
        <v>-12.2212954110898</v>
      </c>
    </row>
    <row r="153" spans="1:41" ht="18" customHeight="1" x14ac:dyDescent="0.3">
      <c r="A153" s="10" t="s">
        <v>187</v>
      </c>
      <c r="B153" s="1">
        <v>152</v>
      </c>
      <c r="C153" s="1" t="s">
        <v>188</v>
      </c>
      <c r="D153" s="1" t="s">
        <v>42</v>
      </c>
      <c r="F153" s="1">
        <v>2.04</v>
      </c>
      <c r="G153" s="1">
        <f t="shared" si="170"/>
        <v>109.64781961431861</v>
      </c>
      <c r="H153" s="1">
        <v>2.35</v>
      </c>
      <c r="I153" s="1">
        <v>8.1999999999999993</v>
      </c>
      <c r="J153" s="1">
        <v>10.8</v>
      </c>
      <c r="L153" s="1">
        <v>0.22</v>
      </c>
      <c r="M153" s="1">
        <f t="shared" si="171"/>
        <v>1.6595869074375607</v>
      </c>
      <c r="N153" s="1">
        <f t="shared" ref="N153:N226" si="213">IF(D153="Acid",H153-I153,I153-H153)</f>
        <v>5.85</v>
      </c>
      <c r="O153" s="1">
        <f t="shared" si="172"/>
        <v>1.4125355493632566E-6</v>
      </c>
      <c r="P153" s="1">
        <f t="shared" si="173"/>
        <v>-3.8100006134568281</v>
      </c>
      <c r="Q153" s="1">
        <f t="shared" si="174"/>
        <v>0.22003991537132173</v>
      </c>
      <c r="R153" s="1">
        <v>1.24</v>
      </c>
      <c r="S153" s="1">
        <f t="shared" si="175"/>
        <v>17.378008287493756</v>
      </c>
      <c r="T153" s="1">
        <f t="shared" si="176"/>
        <v>1.2399967427914025</v>
      </c>
      <c r="U153" s="1">
        <f t="shared" si="177"/>
        <v>1.0199967427914025</v>
      </c>
      <c r="V153" s="2">
        <f t="shared" si="178"/>
        <v>5.0500006134568283</v>
      </c>
      <c r="W153" s="2">
        <f t="shared" si="179"/>
        <v>1.0199600846286783</v>
      </c>
      <c r="X153" s="1">
        <f t="shared" si="180"/>
        <v>4.0300405288281498</v>
      </c>
      <c r="Y153" s="7">
        <f t="shared" si="191"/>
        <v>0</v>
      </c>
      <c r="Z153" s="7">
        <f t="shared" si="181"/>
        <v>0</v>
      </c>
      <c r="AA153" s="7">
        <f t="shared" si="182"/>
        <v>0</v>
      </c>
      <c r="AB153" s="1" t="str">
        <f t="shared" ref="AB153:AC153" si="214">IF(V153&gt;1.5,"YES","NO")</f>
        <v>YES</v>
      </c>
      <c r="AC153" s="1" t="str">
        <f t="shared" si="214"/>
        <v>NO</v>
      </c>
      <c r="AD153" s="1">
        <f t="shared" si="189"/>
        <v>152</v>
      </c>
      <c r="AE153" s="1" t="str">
        <f t="shared" si="190"/>
        <v xml:space="preserve"> </v>
      </c>
      <c r="AF153" s="7">
        <f t="shared" si="184"/>
        <v>0.22003991537132173</v>
      </c>
      <c r="AG153" s="7">
        <f t="shared" si="185"/>
        <v>1.0199600846286783</v>
      </c>
      <c r="AH153" s="4" t="str">
        <f t="shared" si="186"/>
        <v>NO</v>
      </c>
      <c r="AI153" s="7" t="str">
        <f t="shared" si="187"/>
        <v xml:space="preserve"> </v>
      </c>
      <c r="AJ153">
        <v>5.6279000000000003</v>
      </c>
      <c r="AK153">
        <v>1.5005999999999999</v>
      </c>
      <c r="AL153">
        <v>2.7275</v>
      </c>
      <c r="AM153">
        <v>-1.0425191204588899</v>
      </c>
      <c r="AN153">
        <v>-12.7422562141491</v>
      </c>
      <c r="AO153">
        <v>-12.2212954110898</v>
      </c>
    </row>
    <row r="154" spans="1:41" ht="18" customHeight="1" x14ac:dyDescent="0.3">
      <c r="A154" s="10" t="s">
        <v>187</v>
      </c>
      <c r="B154" s="1">
        <v>153</v>
      </c>
      <c r="C154" s="1" t="s">
        <v>188</v>
      </c>
      <c r="D154" s="1" t="s">
        <v>42</v>
      </c>
      <c r="F154" s="1">
        <v>2.04</v>
      </c>
      <c r="G154" s="1">
        <f t="shared" si="170"/>
        <v>109.64781961431861</v>
      </c>
      <c r="H154" s="1">
        <v>7.4</v>
      </c>
      <c r="I154" s="1">
        <v>8.1999999999999993</v>
      </c>
      <c r="J154" s="1">
        <v>10.8</v>
      </c>
      <c r="L154" s="1">
        <v>0.22</v>
      </c>
      <c r="M154" s="1">
        <f t="shared" si="171"/>
        <v>1.6595869074375607</v>
      </c>
      <c r="N154" s="1">
        <f t="shared" si="213"/>
        <v>0.79999999999999893</v>
      </c>
      <c r="O154" s="1">
        <f t="shared" si="172"/>
        <v>0.13680688860321027</v>
      </c>
      <c r="P154" s="1">
        <f t="shared" si="173"/>
        <v>1.1761079658566214</v>
      </c>
      <c r="Q154" s="1">
        <f t="shared" si="174"/>
        <v>1.2157200538372281</v>
      </c>
      <c r="R154" s="1">
        <v>1.79</v>
      </c>
      <c r="S154" s="1">
        <f t="shared" si="175"/>
        <v>61.659500186148257</v>
      </c>
      <c r="T154" s="1">
        <f t="shared" si="176"/>
        <v>1.7328267454843349</v>
      </c>
      <c r="U154" s="1">
        <f t="shared" si="177"/>
        <v>1.5128267454843349</v>
      </c>
      <c r="V154" s="2">
        <f t="shared" si="178"/>
        <v>0.61389203414337867</v>
      </c>
      <c r="W154" s="2">
        <f t="shared" si="179"/>
        <v>0.57427994616277189</v>
      </c>
      <c r="X154" s="1">
        <f t="shared" si="180"/>
        <v>3.961208798060678E-2</v>
      </c>
      <c r="Y154" s="7">
        <f t="shared" si="191"/>
        <v>1</v>
      </c>
      <c r="Z154" s="7">
        <f t="shared" si="181"/>
        <v>1</v>
      </c>
      <c r="AA154" s="7">
        <f t="shared" si="182"/>
        <v>0</v>
      </c>
      <c r="AB154" s="1" t="str">
        <f t="shared" ref="AB154:AC154" si="215">IF(V154&gt;1.5,"YES","NO")</f>
        <v>NO</v>
      </c>
      <c r="AC154" s="1" t="str">
        <f t="shared" si="215"/>
        <v>NO</v>
      </c>
      <c r="AD154" s="1" t="str">
        <f t="shared" si="189"/>
        <v xml:space="preserve"> </v>
      </c>
      <c r="AE154" s="1" t="str">
        <f t="shared" si="190"/>
        <v xml:space="preserve"> </v>
      </c>
      <c r="AF154" s="7">
        <f t="shared" si="184"/>
        <v>1.2157200538372281</v>
      </c>
      <c r="AG154" s="7">
        <f t="shared" si="185"/>
        <v>0.57427994616277189</v>
      </c>
      <c r="AH154" s="4" t="str">
        <f t="shared" si="186"/>
        <v>NO</v>
      </c>
      <c r="AI154" s="7" t="str">
        <f t="shared" si="187"/>
        <v xml:space="preserve"> </v>
      </c>
      <c r="AJ154">
        <v>5.6279000000000003</v>
      </c>
      <c r="AK154">
        <v>1.5005999999999999</v>
      </c>
      <c r="AL154">
        <v>2.7275</v>
      </c>
      <c r="AM154">
        <v>-1.0425191204588899</v>
      </c>
      <c r="AN154">
        <v>-12.7422562141491</v>
      </c>
      <c r="AO154">
        <v>-12.2212954110898</v>
      </c>
    </row>
    <row r="155" spans="1:41" ht="18" customHeight="1" x14ac:dyDescent="0.3">
      <c r="A155" s="10" t="s">
        <v>189</v>
      </c>
      <c r="B155" s="1">
        <v>154</v>
      </c>
      <c r="C155" s="1" t="s">
        <v>190</v>
      </c>
      <c r="D155" s="1" t="s">
        <v>42</v>
      </c>
      <c r="F155" s="1">
        <v>1.61</v>
      </c>
      <c r="G155" s="1">
        <f t="shared" si="170"/>
        <v>40.738027780411301</v>
      </c>
      <c r="H155" s="1">
        <v>5.5</v>
      </c>
      <c r="I155" s="1">
        <v>9.0399999999999991</v>
      </c>
      <c r="L155" s="1">
        <v>-0.86</v>
      </c>
      <c r="M155" s="1">
        <f t="shared" si="171"/>
        <v>0.13803842646028844</v>
      </c>
      <c r="N155" s="1">
        <f t="shared" si="213"/>
        <v>3.5399999999999991</v>
      </c>
      <c r="O155" s="1">
        <f t="shared" si="172"/>
        <v>2.8831999791696373E-4</v>
      </c>
      <c r="P155" s="1">
        <f t="shared" si="173"/>
        <v>-1.9301252338386947</v>
      </c>
      <c r="Q155" s="1">
        <f t="shared" si="174"/>
        <v>-0.82464994562713301</v>
      </c>
      <c r="R155" s="1">
        <v>-0.86</v>
      </c>
      <c r="S155" s="1">
        <f t="shared" si="175"/>
        <v>0.13803842646028844</v>
      </c>
      <c r="T155" s="1">
        <f t="shared" si="176"/>
        <v>-0.89849604222661017</v>
      </c>
      <c r="U155" s="1">
        <f t="shared" si="177"/>
        <v>-3.8496042226610183E-2</v>
      </c>
      <c r="V155" s="2">
        <f t="shared" si="178"/>
        <v>1.0701252338386946</v>
      </c>
      <c r="W155" s="2">
        <f t="shared" si="179"/>
        <v>3.5350054372866979E-2</v>
      </c>
      <c r="X155" s="1">
        <f t="shared" si="180"/>
        <v>1.0347751794658278</v>
      </c>
      <c r="Y155" s="7">
        <f t="shared" si="191"/>
        <v>0</v>
      </c>
      <c r="Z155" s="7">
        <f t="shared" si="181"/>
        <v>0</v>
      </c>
      <c r="AA155" s="7">
        <f t="shared" si="182"/>
        <v>0</v>
      </c>
      <c r="AB155" s="1" t="str">
        <f t="shared" ref="AB155:AC155" si="216">IF(V155&gt;1.5,"YES","NO")</f>
        <v>NO</v>
      </c>
      <c r="AC155" s="1" t="str">
        <f t="shared" si="216"/>
        <v>NO</v>
      </c>
      <c r="AD155" s="1" t="str">
        <f t="shared" si="189"/>
        <v xml:space="preserve"> </v>
      </c>
      <c r="AE155" s="1" t="str">
        <f t="shared" si="190"/>
        <v xml:space="preserve"> </v>
      </c>
      <c r="AF155" s="7">
        <f t="shared" si="184"/>
        <v>-0.82464994562713301</v>
      </c>
      <c r="AG155" s="7">
        <f t="shared" si="185"/>
        <v>3.5350054372866979E-2</v>
      </c>
      <c r="AH155" s="4" t="str">
        <f t="shared" si="186"/>
        <v>NO</v>
      </c>
      <c r="AI155" s="7" t="str">
        <f t="shared" si="187"/>
        <v xml:space="preserve"> </v>
      </c>
      <c r="AJ155">
        <v>6.4686000000000003</v>
      </c>
      <c r="AK155">
        <v>2.2555000000000001</v>
      </c>
      <c r="AL155">
        <v>3.0230000000000001</v>
      </c>
      <c r="AM155">
        <v>2.1813336520076398</v>
      </c>
      <c r="AN155">
        <v>-15.364196940726501</v>
      </c>
      <c r="AO155">
        <v>-13.182863288718901</v>
      </c>
    </row>
    <row r="156" spans="1:41" ht="18" customHeight="1" x14ac:dyDescent="0.3">
      <c r="A156" s="10" t="s">
        <v>189</v>
      </c>
      <c r="B156" s="1">
        <v>155</v>
      </c>
      <c r="C156" s="1" t="s">
        <v>190</v>
      </c>
      <c r="D156" s="1" t="s">
        <v>42</v>
      </c>
      <c r="F156" s="1">
        <v>1.61</v>
      </c>
      <c r="G156" s="1">
        <f t="shared" si="170"/>
        <v>40.738027780411301</v>
      </c>
      <c r="H156" s="1">
        <v>6.2</v>
      </c>
      <c r="I156" s="1">
        <v>9.0399999999999991</v>
      </c>
      <c r="L156" s="1">
        <v>-0.86</v>
      </c>
      <c r="M156" s="1">
        <f t="shared" si="171"/>
        <v>0.13803842646028844</v>
      </c>
      <c r="N156" s="1">
        <f t="shared" si="213"/>
        <v>2.839999999999999</v>
      </c>
      <c r="O156" s="1">
        <f t="shared" si="172"/>
        <v>1.4433534902079379E-3</v>
      </c>
      <c r="P156" s="1">
        <f t="shared" si="173"/>
        <v>-1.2306272932681768</v>
      </c>
      <c r="Q156" s="1">
        <f t="shared" si="174"/>
        <v>-0.70633130864260574</v>
      </c>
      <c r="R156" s="1">
        <v>-0.55000000000000004</v>
      </c>
      <c r="S156" s="1">
        <f t="shared" si="175"/>
        <v>0.28183829312644532</v>
      </c>
      <c r="T156" s="1">
        <f t="shared" si="176"/>
        <v>-0.65099205608374</v>
      </c>
      <c r="U156" s="1">
        <f t="shared" si="177"/>
        <v>0.20900794391625999</v>
      </c>
      <c r="V156" s="2">
        <f t="shared" si="178"/>
        <v>0.68062729326817673</v>
      </c>
      <c r="W156" s="2">
        <f t="shared" si="179"/>
        <v>0.15633130864260569</v>
      </c>
      <c r="X156" s="1">
        <f t="shared" si="180"/>
        <v>0.52429598462557103</v>
      </c>
      <c r="Y156" s="7">
        <f t="shared" si="191"/>
        <v>0</v>
      </c>
      <c r="Z156" s="7">
        <f t="shared" si="181"/>
        <v>0</v>
      </c>
      <c r="AA156" s="7">
        <f t="shared" si="182"/>
        <v>0</v>
      </c>
      <c r="AB156" s="1" t="str">
        <f t="shared" ref="AB156:AC156" si="217">IF(V156&gt;1.5,"YES","NO")</f>
        <v>NO</v>
      </c>
      <c r="AC156" s="1" t="str">
        <f t="shared" si="217"/>
        <v>NO</v>
      </c>
      <c r="AD156" s="1" t="str">
        <f t="shared" si="189"/>
        <v xml:space="preserve"> </v>
      </c>
      <c r="AE156" s="1" t="str">
        <f t="shared" si="190"/>
        <v xml:space="preserve"> </v>
      </c>
      <c r="AF156" s="7">
        <f t="shared" si="184"/>
        <v>-0.70633130864260574</v>
      </c>
      <c r="AG156" s="7">
        <f t="shared" si="185"/>
        <v>0.15633130864260569</v>
      </c>
      <c r="AH156" s="4" t="str">
        <f t="shared" si="186"/>
        <v>NO</v>
      </c>
      <c r="AI156" s="7" t="str">
        <f t="shared" si="187"/>
        <v xml:space="preserve"> </v>
      </c>
      <c r="AJ156">
        <v>6.4686000000000003</v>
      </c>
      <c r="AK156">
        <v>2.2555000000000001</v>
      </c>
      <c r="AL156">
        <v>3.0230000000000001</v>
      </c>
      <c r="AM156">
        <v>2.1813336520076398</v>
      </c>
      <c r="AN156">
        <v>-15.364196940726501</v>
      </c>
      <c r="AO156">
        <v>-13.182863288718901</v>
      </c>
    </row>
    <row r="157" spans="1:41" ht="18" customHeight="1" x14ac:dyDescent="0.3">
      <c r="A157" s="10" t="s">
        <v>189</v>
      </c>
      <c r="B157" s="1">
        <v>156</v>
      </c>
      <c r="C157" s="1" t="s">
        <v>190</v>
      </c>
      <c r="D157" s="1" t="s">
        <v>42</v>
      </c>
      <c r="F157" s="1">
        <v>1.61</v>
      </c>
      <c r="G157" s="1">
        <f t="shared" si="170"/>
        <v>40.738027780411301</v>
      </c>
      <c r="H157" s="1">
        <v>7.4</v>
      </c>
      <c r="I157" s="1">
        <v>9.0399999999999991</v>
      </c>
      <c r="L157" s="1">
        <v>-0.86</v>
      </c>
      <c r="M157" s="1">
        <f t="shared" si="171"/>
        <v>0.13803842646028844</v>
      </c>
      <c r="N157" s="1">
        <f t="shared" si="213"/>
        <v>1.6399999999999988</v>
      </c>
      <c r="O157" s="1">
        <f t="shared" si="172"/>
        <v>2.2395622457170472E-2</v>
      </c>
      <c r="P157" s="1">
        <f t="shared" si="173"/>
        <v>-3.9836862401807727E-2</v>
      </c>
      <c r="Q157" s="1">
        <f t="shared" si="174"/>
        <v>2.0071294202270273E-2</v>
      </c>
      <c r="R157" s="1">
        <v>-0.16</v>
      </c>
      <c r="S157" s="1">
        <f t="shared" si="175"/>
        <v>0.69183097091893653</v>
      </c>
      <c r="T157" s="1" t="e">
        <f t="shared" si="176"/>
        <v>#NUM!</v>
      </c>
      <c r="U157" s="1" t="e">
        <f t="shared" si="177"/>
        <v>#NUM!</v>
      </c>
      <c r="V157" s="2">
        <f t="shared" si="178"/>
        <v>0.12016313759819228</v>
      </c>
      <c r="W157" s="2">
        <f t="shared" si="179"/>
        <v>0.18007129420227028</v>
      </c>
      <c r="X157" s="1">
        <f t="shared" si="180"/>
        <v>-5.9908156604078E-2</v>
      </c>
      <c r="Y157" s="7">
        <f t="shared" si="191"/>
        <v>1</v>
      </c>
      <c r="Z157" s="7">
        <f t="shared" si="181"/>
        <v>1</v>
      </c>
      <c r="AA157" s="7">
        <f t="shared" si="182"/>
        <v>1</v>
      </c>
      <c r="AB157" s="1" t="str">
        <f t="shared" ref="AB157:AC157" si="218">IF(V157&gt;1.5,"YES","NO")</f>
        <v>NO</v>
      </c>
      <c r="AC157" s="1" t="str">
        <f t="shared" si="218"/>
        <v>NO</v>
      </c>
      <c r="AD157" s="1" t="str">
        <f t="shared" si="189"/>
        <v xml:space="preserve"> </v>
      </c>
      <c r="AE157" s="1" t="str">
        <f t="shared" si="190"/>
        <v xml:space="preserve"> </v>
      </c>
      <c r="AF157" s="7">
        <f t="shared" si="184"/>
        <v>-3.9836862401807727E-2</v>
      </c>
      <c r="AG157" s="7">
        <f t="shared" si="185"/>
        <v>0.12016313759819228</v>
      </c>
      <c r="AH157" s="4" t="str">
        <f t="shared" si="186"/>
        <v>NO</v>
      </c>
      <c r="AI157" s="7" t="str">
        <f t="shared" si="187"/>
        <v xml:space="preserve"> </v>
      </c>
      <c r="AJ157">
        <v>6.4686000000000003</v>
      </c>
      <c r="AK157">
        <v>2.2555000000000001</v>
      </c>
      <c r="AL157">
        <v>3.0230000000000001</v>
      </c>
      <c r="AM157">
        <v>2.1813336520076398</v>
      </c>
      <c r="AN157">
        <v>-15.364196940726501</v>
      </c>
      <c r="AO157">
        <v>-13.182863288718901</v>
      </c>
    </row>
    <row r="158" spans="1:41" ht="18" customHeight="1" x14ac:dyDescent="0.3">
      <c r="A158" s="10" t="s">
        <v>189</v>
      </c>
      <c r="B158" s="1">
        <v>157</v>
      </c>
      <c r="C158" s="1" t="s">
        <v>190</v>
      </c>
      <c r="D158" s="1" t="s">
        <v>42</v>
      </c>
      <c r="F158" s="1">
        <v>1.61</v>
      </c>
      <c r="G158" s="1">
        <f t="shared" si="170"/>
        <v>40.738027780411301</v>
      </c>
      <c r="H158" s="1">
        <v>8</v>
      </c>
      <c r="I158" s="1">
        <v>9.0399999999999991</v>
      </c>
      <c r="L158" s="1">
        <v>-0.86</v>
      </c>
      <c r="M158" s="1">
        <f t="shared" si="171"/>
        <v>0.13803842646028844</v>
      </c>
      <c r="N158" s="1">
        <f t="shared" si="213"/>
        <v>1.0399999999999991</v>
      </c>
      <c r="O158" s="1">
        <f t="shared" si="172"/>
        <v>8.3578622930486707E-2</v>
      </c>
      <c r="P158" s="1">
        <f t="shared" si="173"/>
        <v>0.53209521128454362</v>
      </c>
      <c r="Q158" s="1">
        <f t="shared" si="174"/>
        <v>0.54793825814381392</v>
      </c>
      <c r="R158" s="1">
        <v>1.1200000000000001</v>
      </c>
      <c r="S158" s="1">
        <f t="shared" si="175"/>
        <v>13.182567385564075</v>
      </c>
      <c r="T158" s="1">
        <f t="shared" si="176"/>
        <v>1.0281432345036352</v>
      </c>
      <c r="U158" s="1">
        <f t="shared" si="177"/>
        <v>1.8881432345036351</v>
      </c>
      <c r="V158" s="2">
        <f t="shared" si="178"/>
        <v>0.58790478871545648</v>
      </c>
      <c r="W158" s="2">
        <f t="shared" si="179"/>
        <v>0.57206174185618619</v>
      </c>
      <c r="X158" s="1">
        <f t="shared" si="180"/>
        <v>1.5843046859270293E-2</v>
      </c>
      <c r="Y158" s="7">
        <f t="shared" si="191"/>
        <v>1</v>
      </c>
      <c r="Z158" s="7">
        <f t="shared" si="181"/>
        <v>1</v>
      </c>
      <c r="AA158" s="7">
        <f t="shared" si="182"/>
        <v>0</v>
      </c>
      <c r="AB158" s="1" t="str">
        <f t="shared" ref="AB158:AC158" si="219">IF(V158&gt;1.5,"YES","NO")</f>
        <v>NO</v>
      </c>
      <c r="AC158" s="1" t="str">
        <f t="shared" si="219"/>
        <v>NO</v>
      </c>
      <c r="AD158" s="1" t="str">
        <f t="shared" si="189"/>
        <v xml:space="preserve"> </v>
      </c>
      <c r="AE158" s="1" t="str">
        <f t="shared" si="190"/>
        <v xml:space="preserve"> </v>
      </c>
      <c r="AF158" s="7">
        <f t="shared" si="184"/>
        <v>0.54793825814381392</v>
      </c>
      <c r="AG158" s="7">
        <f t="shared" si="185"/>
        <v>0.57206174185618619</v>
      </c>
      <c r="AH158" s="4" t="str">
        <f t="shared" si="186"/>
        <v>NO</v>
      </c>
      <c r="AI158" s="7" t="str">
        <f t="shared" si="187"/>
        <v xml:space="preserve"> </v>
      </c>
      <c r="AJ158">
        <v>6.4686000000000003</v>
      </c>
      <c r="AK158">
        <v>2.2555000000000001</v>
      </c>
      <c r="AL158">
        <v>3.0230000000000001</v>
      </c>
      <c r="AM158">
        <v>2.1813336520076398</v>
      </c>
      <c r="AN158">
        <v>-15.364196940726501</v>
      </c>
      <c r="AO158">
        <v>-13.182863288718901</v>
      </c>
    </row>
    <row r="159" spans="1:41" ht="18" customHeight="1" x14ac:dyDescent="0.3">
      <c r="A159" s="10" t="s">
        <v>189</v>
      </c>
      <c r="B159" s="1">
        <v>158</v>
      </c>
      <c r="C159" s="1" t="s">
        <v>190</v>
      </c>
      <c r="D159" s="1" t="s">
        <v>42</v>
      </c>
      <c r="F159" s="1">
        <v>1.61</v>
      </c>
      <c r="G159" s="1">
        <f t="shared" si="170"/>
        <v>40.738027780411301</v>
      </c>
      <c r="H159" s="1">
        <v>9.1999999999999993</v>
      </c>
      <c r="I159" s="1">
        <v>9.0399999999999991</v>
      </c>
      <c r="L159" s="1">
        <v>-0.86</v>
      </c>
      <c r="M159" s="1">
        <f t="shared" si="171"/>
        <v>0.13803842646028844</v>
      </c>
      <c r="N159" s="1">
        <f t="shared" si="213"/>
        <v>-0.16000000000000014</v>
      </c>
      <c r="O159" s="1">
        <f t="shared" si="172"/>
        <v>0.59107559631494344</v>
      </c>
      <c r="P159" s="1">
        <f t="shared" si="173"/>
        <v>1.381643029041761</v>
      </c>
      <c r="Q159" s="1">
        <f t="shared" si="174"/>
        <v>1.3826599232293872</v>
      </c>
      <c r="R159" s="1">
        <v>1.42</v>
      </c>
      <c r="S159" s="1">
        <f t="shared" si="175"/>
        <v>26.302679918953825</v>
      </c>
      <c r="T159" s="1">
        <f t="shared" si="176"/>
        <v>0.73537962267097057</v>
      </c>
      <c r="U159" s="1">
        <f t="shared" si="177"/>
        <v>1.5953796226709707</v>
      </c>
      <c r="V159" s="2">
        <f t="shared" si="178"/>
        <v>3.8356970958238978E-2</v>
      </c>
      <c r="W159" s="2">
        <f t="shared" si="179"/>
        <v>3.7340076770612685E-2</v>
      </c>
      <c r="X159" s="1">
        <f t="shared" si="180"/>
        <v>1.0168941876262938E-3</v>
      </c>
      <c r="Y159" s="7">
        <f t="shared" si="191"/>
        <v>1</v>
      </c>
      <c r="Z159" s="7">
        <f t="shared" si="181"/>
        <v>1</v>
      </c>
      <c r="AA159" s="7">
        <f t="shared" si="182"/>
        <v>0</v>
      </c>
      <c r="AB159" s="1" t="str">
        <f t="shared" ref="AB159:AC159" si="220">IF(V159&gt;1.5,"YES","NO")</f>
        <v>NO</v>
      </c>
      <c r="AC159" s="1" t="str">
        <f t="shared" si="220"/>
        <v>NO</v>
      </c>
      <c r="AD159" s="1" t="str">
        <f t="shared" si="189"/>
        <v xml:space="preserve"> </v>
      </c>
      <c r="AE159" s="1" t="str">
        <f t="shared" si="190"/>
        <v xml:space="preserve"> </v>
      </c>
      <c r="AF159" s="7">
        <f t="shared" si="184"/>
        <v>1.3826599232293872</v>
      </c>
      <c r="AG159" s="7">
        <f t="shared" si="185"/>
        <v>3.7340076770612685E-2</v>
      </c>
      <c r="AH159" s="4" t="str">
        <f t="shared" si="186"/>
        <v>NO</v>
      </c>
      <c r="AI159" s="7" t="str">
        <f t="shared" si="187"/>
        <v xml:space="preserve"> </v>
      </c>
      <c r="AJ159">
        <v>6.4686000000000003</v>
      </c>
      <c r="AK159">
        <v>2.2555000000000001</v>
      </c>
      <c r="AL159">
        <v>3.0230000000000001</v>
      </c>
      <c r="AM159">
        <v>2.1813336520076398</v>
      </c>
      <c r="AN159">
        <v>-15.364196940726501</v>
      </c>
      <c r="AO159">
        <v>-13.182863288718901</v>
      </c>
    </row>
    <row r="160" spans="1:41" ht="18" customHeight="1" x14ac:dyDescent="0.3">
      <c r="A160" s="10" t="s">
        <v>189</v>
      </c>
      <c r="B160" s="1">
        <v>159</v>
      </c>
      <c r="C160" s="1" t="s">
        <v>190</v>
      </c>
      <c r="D160" s="1" t="s">
        <v>42</v>
      </c>
      <c r="F160" s="1">
        <v>1.61</v>
      </c>
      <c r="G160" s="1">
        <f t="shared" si="170"/>
        <v>40.738027780411301</v>
      </c>
      <c r="H160" s="1">
        <v>10.1</v>
      </c>
      <c r="I160" s="1">
        <v>9.0399999999999991</v>
      </c>
      <c r="L160" s="1">
        <v>-0.86</v>
      </c>
      <c r="M160" s="1">
        <f t="shared" si="171"/>
        <v>0.13803842646028844</v>
      </c>
      <c r="N160" s="1">
        <f t="shared" si="213"/>
        <v>-1.0600000000000005</v>
      </c>
      <c r="O160" s="1">
        <f t="shared" si="172"/>
        <v>0.91988165697098079</v>
      </c>
      <c r="P160" s="1">
        <f t="shared" si="173"/>
        <v>1.5737319588342835</v>
      </c>
      <c r="Q160" s="1">
        <f t="shared" si="174"/>
        <v>1.5738601093134781</v>
      </c>
      <c r="R160" s="1">
        <v>1.5</v>
      </c>
      <c r="S160" s="1">
        <f t="shared" si="175"/>
        <v>31.622776601683803</v>
      </c>
      <c r="T160" s="1" t="e">
        <f t="shared" si="176"/>
        <v>#NUM!</v>
      </c>
      <c r="U160" s="1" t="e">
        <f t="shared" si="177"/>
        <v>#NUM!</v>
      </c>
      <c r="V160" s="2">
        <f t="shared" si="178"/>
        <v>7.3731958834283517E-2</v>
      </c>
      <c r="W160" s="2">
        <f t="shared" si="179"/>
        <v>7.3860109313478084E-2</v>
      </c>
      <c r="X160" s="1">
        <f t="shared" si="180"/>
        <v>-1.2815047919456646E-4</v>
      </c>
      <c r="Y160" s="7">
        <f t="shared" si="191"/>
        <v>1</v>
      </c>
      <c r="Z160" s="7">
        <f t="shared" si="181"/>
        <v>1</v>
      </c>
      <c r="AA160" s="7">
        <f t="shared" si="182"/>
        <v>1</v>
      </c>
      <c r="AB160" s="1" t="str">
        <f t="shared" ref="AB160:AC160" si="221">IF(V160&gt;1.5,"YES","NO")</f>
        <v>NO</v>
      </c>
      <c r="AC160" s="1" t="str">
        <f t="shared" si="221"/>
        <v>NO</v>
      </c>
      <c r="AD160" s="1" t="str">
        <f t="shared" si="189"/>
        <v xml:space="preserve"> </v>
      </c>
      <c r="AE160" s="1" t="str">
        <f t="shared" si="190"/>
        <v xml:space="preserve"> </v>
      </c>
      <c r="AF160" s="7">
        <f t="shared" si="184"/>
        <v>1.5737319588342835</v>
      </c>
      <c r="AG160" s="7">
        <f t="shared" si="185"/>
        <v>7.3731958834283517E-2</v>
      </c>
      <c r="AH160" s="4" t="str">
        <f t="shared" si="186"/>
        <v>NO</v>
      </c>
      <c r="AI160" s="7" t="str">
        <f t="shared" si="187"/>
        <v xml:space="preserve"> </v>
      </c>
      <c r="AJ160">
        <v>6.4686000000000003</v>
      </c>
      <c r="AK160">
        <v>2.2555000000000001</v>
      </c>
      <c r="AL160">
        <v>3.0230000000000001</v>
      </c>
      <c r="AM160">
        <v>2.1813336520076398</v>
      </c>
      <c r="AN160">
        <v>-15.364196940726501</v>
      </c>
      <c r="AO160">
        <v>-13.182863288718901</v>
      </c>
    </row>
    <row r="161" spans="1:41" ht="18" customHeight="1" x14ac:dyDescent="0.3">
      <c r="A161" s="10" t="s">
        <v>189</v>
      </c>
      <c r="B161" s="1">
        <v>160</v>
      </c>
      <c r="C161" s="1" t="s">
        <v>190</v>
      </c>
      <c r="D161" s="1" t="s">
        <v>42</v>
      </c>
      <c r="F161" s="1">
        <v>1.61</v>
      </c>
      <c r="G161" s="1">
        <f t="shared" si="170"/>
        <v>40.738027780411301</v>
      </c>
      <c r="H161" s="1">
        <v>11</v>
      </c>
      <c r="I161" s="1">
        <v>9.0399999999999991</v>
      </c>
      <c r="L161" s="1">
        <v>-0.86</v>
      </c>
      <c r="M161" s="1">
        <f t="shared" si="171"/>
        <v>0.13803842646028844</v>
      </c>
      <c r="N161" s="1">
        <f t="shared" si="213"/>
        <v>-1.9600000000000009</v>
      </c>
      <c r="O161" s="1">
        <f t="shared" si="172"/>
        <v>0.98915414052291872</v>
      </c>
      <c r="P161" s="1">
        <f t="shared" si="173"/>
        <v>1.6052639732578806</v>
      </c>
      <c r="Q161" s="1">
        <f t="shared" si="174"/>
        <v>1.6052801085281245</v>
      </c>
      <c r="R161" s="1">
        <v>1.61</v>
      </c>
      <c r="S161" s="1">
        <f t="shared" si="175"/>
        <v>40.738027780411301</v>
      </c>
      <c r="T161" s="1">
        <f t="shared" si="176"/>
        <v>1.6099999999999994</v>
      </c>
      <c r="U161" s="1">
        <f t="shared" si="177"/>
        <v>2.4699999999999993</v>
      </c>
      <c r="V161" s="2">
        <f t="shared" si="178"/>
        <v>4.7360267421194813E-3</v>
      </c>
      <c r="W161" s="2">
        <f t="shared" si="179"/>
        <v>4.7198914718755702E-3</v>
      </c>
      <c r="X161" s="1">
        <f t="shared" si="180"/>
        <v>1.6135270243911037E-5</v>
      </c>
      <c r="Y161" s="7">
        <f t="shared" si="191"/>
        <v>1</v>
      </c>
      <c r="Z161" s="7">
        <f t="shared" si="181"/>
        <v>1</v>
      </c>
      <c r="AA161" s="7">
        <f t="shared" si="182"/>
        <v>0</v>
      </c>
      <c r="AB161" s="1" t="str">
        <f t="shared" ref="AB161:AC161" si="222">IF(V161&gt;1.5,"YES","NO")</f>
        <v>NO</v>
      </c>
      <c r="AC161" s="1" t="str">
        <f t="shared" si="222"/>
        <v>NO</v>
      </c>
      <c r="AD161" s="1" t="str">
        <f t="shared" si="189"/>
        <v xml:space="preserve"> </v>
      </c>
      <c r="AE161" s="1" t="str">
        <f t="shared" si="190"/>
        <v xml:space="preserve"> </v>
      </c>
      <c r="AF161" s="7">
        <f t="shared" si="184"/>
        <v>1.6052801085281245</v>
      </c>
      <c r="AG161" s="7">
        <f t="shared" si="185"/>
        <v>4.7198914718755702E-3</v>
      </c>
      <c r="AH161" s="4" t="str">
        <f t="shared" si="186"/>
        <v>NO</v>
      </c>
      <c r="AI161" s="7" t="str">
        <f t="shared" si="187"/>
        <v xml:space="preserve"> </v>
      </c>
      <c r="AJ161">
        <v>6.4686000000000003</v>
      </c>
      <c r="AK161">
        <v>2.2555000000000001</v>
      </c>
      <c r="AL161">
        <v>3.0230000000000001</v>
      </c>
      <c r="AM161">
        <v>2.1813336520076398</v>
      </c>
      <c r="AN161">
        <v>-15.364196940726501</v>
      </c>
      <c r="AO161">
        <v>-13.182863288718901</v>
      </c>
    </row>
    <row r="162" spans="1:41" ht="18" customHeight="1" x14ac:dyDescent="0.3">
      <c r="A162" s="10" t="s">
        <v>191</v>
      </c>
      <c r="B162" s="1">
        <v>161</v>
      </c>
      <c r="C162" s="1" t="s">
        <v>192</v>
      </c>
      <c r="D162" s="1" t="s">
        <v>37</v>
      </c>
      <c r="F162" s="1">
        <v>-0.18</v>
      </c>
      <c r="G162" s="1">
        <f t="shared" si="170"/>
        <v>0.660693448007596</v>
      </c>
      <c r="H162" s="1">
        <v>7.4</v>
      </c>
      <c r="I162" s="1">
        <v>10.28</v>
      </c>
      <c r="J162" s="1">
        <v>13.9</v>
      </c>
      <c r="L162" s="1">
        <v>-2.1800000000000002</v>
      </c>
      <c r="M162" s="1">
        <f t="shared" si="171"/>
        <v>6.6069344800759565E-3</v>
      </c>
      <c r="N162" s="1">
        <f t="shared" si="213"/>
        <v>-2.879999999999999</v>
      </c>
      <c r="O162" s="1">
        <f t="shared" si="172"/>
        <v>0.99868347877442076</v>
      </c>
      <c r="P162" s="1">
        <f t="shared" si="173"/>
        <v>-0.18057213459994104</v>
      </c>
      <c r="Q162" s="1">
        <f t="shared" si="174"/>
        <v>-0.18056640952140368</v>
      </c>
      <c r="R162" s="1">
        <v>-0.21</v>
      </c>
      <c r="S162" s="1">
        <f t="shared" si="175"/>
        <v>0.61659500186148219</v>
      </c>
      <c r="T162" s="1" t="e">
        <f t="shared" si="176"/>
        <v>#NUM!</v>
      </c>
      <c r="U162" s="1" t="e">
        <f t="shared" si="177"/>
        <v>#NUM!</v>
      </c>
      <c r="V162" s="2">
        <f t="shared" si="178"/>
        <v>2.9427865400058956E-2</v>
      </c>
      <c r="W162" s="2">
        <f t="shared" si="179"/>
        <v>2.9433590478596311E-2</v>
      </c>
      <c r="X162" s="1">
        <f t="shared" si="180"/>
        <v>-5.725078537355266E-6</v>
      </c>
      <c r="Y162" s="7">
        <f t="shared" si="191"/>
        <v>1</v>
      </c>
      <c r="Z162" s="7">
        <f t="shared" si="181"/>
        <v>1</v>
      </c>
      <c r="AA162" s="7">
        <f t="shared" si="182"/>
        <v>1</v>
      </c>
      <c r="AB162" s="1" t="str">
        <f t="shared" ref="AB162:AC162" si="223">IF(V162&gt;1.5,"YES","NO")</f>
        <v>NO</v>
      </c>
      <c r="AC162" s="1" t="str">
        <f t="shared" si="223"/>
        <v>NO</v>
      </c>
      <c r="AD162" s="1" t="str">
        <f t="shared" si="189"/>
        <v xml:space="preserve"> </v>
      </c>
      <c r="AE162" s="1" t="str">
        <f t="shared" si="190"/>
        <v xml:space="preserve"> </v>
      </c>
      <c r="AF162" s="7">
        <f t="shared" si="184"/>
        <v>-0.18057213459994104</v>
      </c>
      <c r="AG162" s="7">
        <f t="shared" si="185"/>
        <v>2.9427865400058956E-2</v>
      </c>
      <c r="AH162" s="4" t="str">
        <f t="shared" si="186"/>
        <v>NO</v>
      </c>
      <c r="AI162" s="7" t="str">
        <f t="shared" si="187"/>
        <v xml:space="preserve"> </v>
      </c>
      <c r="AJ162">
        <v>5.0176999999999996</v>
      </c>
      <c r="AK162">
        <v>2.6846999999999999</v>
      </c>
      <c r="AL162">
        <v>3.7117</v>
      </c>
      <c r="AM162">
        <v>-0.179804015296367</v>
      </c>
      <c r="AN162">
        <v>-17.842423518164399</v>
      </c>
      <c r="AO162">
        <v>-16.3951242829827</v>
      </c>
    </row>
    <row r="163" spans="1:41" ht="18" customHeight="1" x14ac:dyDescent="0.3">
      <c r="A163" s="10" t="s">
        <v>191</v>
      </c>
      <c r="B163" s="1">
        <v>162</v>
      </c>
      <c r="C163" s="1" t="s">
        <v>192</v>
      </c>
      <c r="D163" s="1" t="s">
        <v>37</v>
      </c>
      <c r="F163" s="1">
        <v>-0.18</v>
      </c>
      <c r="G163" s="1">
        <f t="shared" si="170"/>
        <v>0.660693448007596</v>
      </c>
      <c r="H163" s="1">
        <v>10.1</v>
      </c>
      <c r="I163" s="1">
        <v>10.28</v>
      </c>
      <c r="J163" s="1">
        <v>13.9</v>
      </c>
      <c r="L163" s="1">
        <v>-2.1800000000000002</v>
      </c>
      <c r="M163" s="1">
        <f t="shared" si="171"/>
        <v>6.6069344800759565E-3</v>
      </c>
      <c r="N163" s="1">
        <f t="shared" si="213"/>
        <v>-0.17999999999999972</v>
      </c>
      <c r="O163" s="1">
        <f t="shared" si="172"/>
        <v>0.60215809317471691</v>
      </c>
      <c r="P163" s="1">
        <f t="shared" si="173"/>
        <v>-0.40028947223120603</v>
      </c>
      <c r="Q163" s="1">
        <f t="shared" si="174"/>
        <v>-0.39742955432023602</v>
      </c>
      <c r="R163" s="1">
        <v>-0.36</v>
      </c>
      <c r="S163" s="1">
        <f t="shared" si="175"/>
        <v>0.43651583224016594</v>
      </c>
      <c r="T163" s="1">
        <f t="shared" si="176"/>
        <v>-1.0122922724399286</v>
      </c>
      <c r="U163" s="1">
        <f t="shared" si="177"/>
        <v>1.1677077275600716</v>
      </c>
      <c r="V163" s="2">
        <f t="shared" si="178"/>
        <v>4.0289472231206047E-2</v>
      </c>
      <c r="W163" s="2">
        <f t="shared" si="179"/>
        <v>3.7429554320236036E-2</v>
      </c>
      <c r="X163" s="1">
        <f t="shared" si="180"/>
        <v>2.8599179109700112E-3</v>
      </c>
      <c r="Y163" s="7">
        <f t="shared" si="191"/>
        <v>1</v>
      </c>
      <c r="Z163" s="7">
        <f t="shared" si="181"/>
        <v>1</v>
      </c>
      <c r="AA163" s="7">
        <f t="shared" si="182"/>
        <v>0</v>
      </c>
      <c r="AB163" s="1" t="str">
        <f t="shared" ref="AB163:AC163" si="224">IF(V163&gt;1.5,"YES","NO")</f>
        <v>NO</v>
      </c>
      <c r="AC163" s="1" t="str">
        <f t="shared" si="224"/>
        <v>NO</v>
      </c>
      <c r="AD163" s="1" t="str">
        <f t="shared" si="189"/>
        <v xml:space="preserve"> </v>
      </c>
      <c r="AE163" s="1" t="str">
        <f t="shared" si="190"/>
        <v xml:space="preserve"> </v>
      </c>
      <c r="AF163" s="7">
        <f t="shared" si="184"/>
        <v>-0.39742955432023602</v>
      </c>
      <c r="AG163" s="7">
        <f t="shared" si="185"/>
        <v>3.7429554320236036E-2</v>
      </c>
      <c r="AH163" s="4" t="str">
        <f t="shared" si="186"/>
        <v>NO</v>
      </c>
      <c r="AI163" s="7" t="str">
        <f t="shared" si="187"/>
        <v xml:space="preserve"> </v>
      </c>
      <c r="AJ163">
        <v>5.0176999999999996</v>
      </c>
      <c r="AK163">
        <v>2.6846999999999999</v>
      </c>
      <c r="AL163">
        <v>3.7117</v>
      </c>
      <c r="AM163">
        <v>-0.179804015296367</v>
      </c>
      <c r="AN163">
        <v>-17.842423518164399</v>
      </c>
      <c r="AO163">
        <v>-16.3951242829827</v>
      </c>
    </row>
    <row r="164" spans="1:41" ht="18" customHeight="1" x14ac:dyDescent="0.3">
      <c r="A164" s="10" t="s">
        <v>191</v>
      </c>
      <c r="B164" s="1">
        <v>163</v>
      </c>
      <c r="C164" s="1" t="s">
        <v>192</v>
      </c>
      <c r="D164" s="1" t="s">
        <v>37</v>
      </c>
      <c r="F164" s="1">
        <v>-0.18</v>
      </c>
      <c r="G164" s="1">
        <f t="shared" si="170"/>
        <v>0.660693448007596</v>
      </c>
      <c r="H164" s="1">
        <v>11</v>
      </c>
      <c r="I164" s="1">
        <v>10.28</v>
      </c>
      <c r="J164" s="1">
        <v>13.9</v>
      </c>
      <c r="L164" s="1">
        <v>-2.1800000000000002</v>
      </c>
      <c r="M164" s="1">
        <f t="shared" si="171"/>
        <v>6.6069344800759565E-3</v>
      </c>
      <c r="N164" s="1">
        <f t="shared" si="213"/>
        <v>0.72000000000000064</v>
      </c>
      <c r="O164" s="1">
        <f t="shared" si="172"/>
        <v>0.16004930536524634</v>
      </c>
      <c r="P164" s="1">
        <f t="shared" si="173"/>
        <v>-0.97574620641016496</v>
      </c>
      <c r="Q164" s="1">
        <f t="shared" si="174"/>
        <v>-0.95353204676858017</v>
      </c>
      <c r="R164" s="1">
        <v>-0.96</v>
      </c>
      <c r="S164" s="1">
        <f t="shared" si="175"/>
        <v>0.10964781961431849</v>
      </c>
      <c r="T164" s="1">
        <f t="shared" si="176"/>
        <v>-2.3327114803232036</v>
      </c>
      <c r="U164" s="1">
        <f t="shared" si="177"/>
        <v>-0.15271148032320347</v>
      </c>
      <c r="V164" s="2">
        <f t="shared" si="178"/>
        <v>1.5746206410164998E-2</v>
      </c>
      <c r="W164" s="2">
        <f t="shared" si="179"/>
        <v>6.4679532314197985E-3</v>
      </c>
      <c r="X164" s="1">
        <f t="shared" si="180"/>
        <v>9.2782531787451994E-3</v>
      </c>
      <c r="Y164" s="7">
        <f t="shared" si="191"/>
        <v>1</v>
      </c>
      <c r="Z164" s="7">
        <f t="shared" si="181"/>
        <v>1</v>
      </c>
      <c r="AA164" s="7">
        <f t="shared" si="182"/>
        <v>0</v>
      </c>
      <c r="AB164" s="1" t="str">
        <f t="shared" ref="AB164:AC164" si="225">IF(V164&gt;1.5,"YES","NO")</f>
        <v>NO</v>
      </c>
      <c r="AC164" s="1" t="str">
        <f t="shared" si="225"/>
        <v>NO</v>
      </c>
      <c r="AD164" s="1" t="str">
        <f t="shared" si="189"/>
        <v xml:space="preserve"> </v>
      </c>
      <c r="AE164" s="1" t="str">
        <f t="shared" si="190"/>
        <v xml:space="preserve"> </v>
      </c>
      <c r="AF164" s="7">
        <f t="shared" si="184"/>
        <v>-0.95353204676858017</v>
      </c>
      <c r="AG164" s="7">
        <f t="shared" si="185"/>
        <v>6.4679532314197985E-3</v>
      </c>
      <c r="AH164" s="4" t="str">
        <f t="shared" si="186"/>
        <v>NO</v>
      </c>
      <c r="AI164" s="7" t="str">
        <f t="shared" si="187"/>
        <v xml:space="preserve"> </v>
      </c>
      <c r="AJ164">
        <v>5.0176999999999996</v>
      </c>
      <c r="AK164">
        <v>2.6846999999999999</v>
      </c>
      <c r="AL164">
        <v>3.7117</v>
      </c>
      <c r="AM164">
        <v>-0.179804015296367</v>
      </c>
      <c r="AN164">
        <v>-17.842423518164399</v>
      </c>
      <c r="AO164">
        <v>-16.3951242829827</v>
      </c>
    </row>
    <row r="165" spans="1:41" ht="18" customHeight="1" x14ac:dyDescent="0.3">
      <c r="A165" s="10" t="s">
        <v>191</v>
      </c>
      <c r="B165" s="1">
        <v>164</v>
      </c>
      <c r="C165" s="1" t="s">
        <v>192</v>
      </c>
      <c r="D165" s="1" t="s">
        <v>37</v>
      </c>
      <c r="F165" s="1">
        <v>-0.18</v>
      </c>
      <c r="G165" s="1">
        <f t="shared" si="170"/>
        <v>0.660693448007596</v>
      </c>
      <c r="H165" s="1">
        <v>12</v>
      </c>
      <c r="I165" s="1">
        <v>10.28</v>
      </c>
      <c r="J165" s="1">
        <v>13.9</v>
      </c>
      <c r="L165" s="1">
        <v>-2.1800000000000002</v>
      </c>
      <c r="M165" s="1">
        <f t="shared" si="171"/>
        <v>6.6069344800759565E-3</v>
      </c>
      <c r="N165" s="1">
        <f t="shared" si="213"/>
        <v>1.7200000000000006</v>
      </c>
      <c r="O165" s="1">
        <f t="shared" si="172"/>
        <v>1.8698318073816052E-2</v>
      </c>
      <c r="P165" s="1">
        <f t="shared" si="173"/>
        <v>-1.9081974567849962</v>
      </c>
      <c r="Q165" s="1">
        <f t="shared" si="174"/>
        <v>-1.7249824486629748</v>
      </c>
      <c r="R165" s="1">
        <v>-2.1800000000000002</v>
      </c>
      <c r="S165" s="1">
        <f t="shared" si="175"/>
        <v>6.6069344800759565E-3</v>
      </c>
      <c r="T165" s="1" t="e">
        <f t="shared" si="176"/>
        <v>#NUM!</v>
      </c>
      <c r="U165" s="1" t="e">
        <f t="shared" si="177"/>
        <v>#NUM!</v>
      </c>
      <c r="V165" s="2">
        <f t="shared" si="178"/>
        <v>0.27180254321500397</v>
      </c>
      <c r="W165" s="2">
        <f t="shared" si="179"/>
        <v>0.45501755133702537</v>
      </c>
      <c r="X165" s="1">
        <f t="shared" si="180"/>
        <v>-0.18321500812202141</v>
      </c>
      <c r="Y165" s="7">
        <f t="shared" si="191"/>
        <v>1</v>
      </c>
      <c r="Z165" s="7">
        <f t="shared" si="181"/>
        <v>1</v>
      </c>
      <c r="AA165" s="7">
        <f t="shared" si="182"/>
        <v>1</v>
      </c>
      <c r="AB165" s="1" t="str">
        <f t="shared" ref="AB165:AC165" si="226">IF(V165&gt;1.5,"YES","NO")</f>
        <v>NO</v>
      </c>
      <c r="AC165" s="1" t="str">
        <f t="shared" si="226"/>
        <v>NO</v>
      </c>
      <c r="AD165" s="1" t="str">
        <f t="shared" si="189"/>
        <v xml:space="preserve"> </v>
      </c>
      <c r="AE165" s="1" t="str">
        <f t="shared" si="190"/>
        <v xml:space="preserve"> </v>
      </c>
      <c r="AF165" s="7">
        <f t="shared" si="184"/>
        <v>-1.9081974567849962</v>
      </c>
      <c r="AG165" s="7">
        <f t="shared" si="185"/>
        <v>0.27180254321500397</v>
      </c>
      <c r="AH165" s="4" t="str">
        <f t="shared" si="186"/>
        <v>NO</v>
      </c>
      <c r="AI165" s="7" t="str">
        <f t="shared" si="187"/>
        <v xml:space="preserve"> </v>
      </c>
      <c r="AJ165">
        <v>5.0176999999999996</v>
      </c>
      <c r="AK165">
        <v>2.6846999999999999</v>
      </c>
      <c r="AL165">
        <v>3.7117</v>
      </c>
      <c r="AM165">
        <v>-0.179804015296367</v>
      </c>
      <c r="AN165">
        <v>-17.842423518164399</v>
      </c>
      <c r="AO165">
        <v>-16.3951242829827</v>
      </c>
    </row>
    <row r="166" spans="1:41" ht="18" customHeight="1" x14ac:dyDescent="0.3">
      <c r="A166" s="10" t="s">
        <v>193</v>
      </c>
      <c r="B166" s="1">
        <v>165</v>
      </c>
      <c r="C166" s="1" t="s">
        <v>194</v>
      </c>
      <c r="D166" s="1" t="s">
        <v>42</v>
      </c>
      <c r="F166" s="1">
        <v>1.19</v>
      </c>
      <c r="G166" s="1">
        <f t="shared" si="170"/>
        <v>15.488166189124817</v>
      </c>
      <c r="H166" s="1">
        <v>6.2</v>
      </c>
      <c r="I166" s="1">
        <v>8.6999999999999993</v>
      </c>
      <c r="L166" s="1">
        <v>-2.15</v>
      </c>
      <c r="M166" s="1">
        <f t="shared" si="171"/>
        <v>7.0794578438413795E-3</v>
      </c>
      <c r="N166" s="1">
        <f t="shared" si="213"/>
        <v>2.4999999999999991</v>
      </c>
      <c r="O166" s="1">
        <f t="shared" si="172"/>
        <v>3.1523091832602172E-3</v>
      </c>
      <c r="P166" s="1">
        <f t="shared" si="173"/>
        <v>-1.3113711928326826</v>
      </c>
      <c r="Q166" s="1">
        <f t="shared" si="174"/>
        <v>-1.2527387085054773</v>
      </c>
      <c r="R166" s="1">
        <v>-2.15</v>
      </c>
      <c r="S166" s="1">
        <f t="shared" si="175"/>
        <v>7.0794578438413795E-3</v>
      </c>
      <c r="T166" s="1" t="e">
        <f t="shared" si="176"/>
        <v>#NUM!</v>
      </c>
      <c r="U166" s="1" t="e">
        <f t="shared" si="177"/>
        <v>#NUM!</v>
      </c>
      <c r="V166" s="2">
        <f t="shared" si="178"/>
        <v>0.83862880716731736</v>
      </c>
      <c r="W166" s="2">
        <f t="shared" si="179"/>
        <v>0.89726129149452261</v>
      </c>
      <c r="X166" s="1">
        <f t="shared" si="180"/>
        <v>-5.8632484327205248E-2</v>
      </c>
      <c r="Y166" s="7">
        <f t="shared" si="191"/>
        <v>1</v>
      </c>
      <c r="Z166" s="7">
        <f t="shared" si="181"/>
        <v>1</v>
      </c>
      <c r="AA166" s="7">
        <f t="shared" si="182"/>
        <v>1</v>
      </c>
      <c r="AB166" s="1" t="str">
        <f t="shared" ref="AB166:AC166" si="227">IF(V166&gt;1.5,"YES","NO")</f>
        <v>NO</v>
      </c>
      <c r="AC166" s="1" t="str">
        <f t="shared" si="227"/>
        <v>NO</v>
      </c>
      <c r="AD166" s="1" t="str">
        <f t="shared" si="189"/>
        <v xml:space="preserve"> </v>
      </c>
      <c r="AE166" s="1" t="str">
        <f t="shared" si="190"/>
        <v xml:space="preserve"> </v>
      </c>
      <c r="AF166" s="7">
        <f t="shared" si="184"/>
        <v>-1.3113711928326826</v>
      </c>
      <c r="AG166" s="7">
        <f t="shared" si="185"/>
        <v>0.83862880716731736</v>
      </c>
      <c r="AH166" s="4" t="str">
        <f t="shared" si="186"/>
        <v>NO</v>
      </c>
      <c r="AI166" s="7" t="str">
        <f t="shared" si="187"/>
        <v xml:space="preserve"> </v>
      </c>
      <c r="AJ166">
        <v>5.6672000000000002</v>
      </c>
      <c r="AK166">
        <v>2.4076</v>
      </c>
      <c r="AL166">
        <v>2.9552999999999998</v>
      </c>
      <c r="AM166">
        <v>1.6488766730401501</v>
      </c>
      <c r="AN166">
        <v>-14.9823852772466</v>
      </c>
      <c r="AO166">
        <v>-13.3335086042065</v>
      </c>
    </row>
    <row r="167" spans="1:41" ht="18" customHeight="1" x14ac:dyDescent="0.3">
      <c r="A167" s="10" t="s">
        <v>193</v>
      </c>
      <c r="B167" s="1">
        <v>166</v>
      </c>
      <c r="C167" s="1" t="s">
        <v>194</v>
      </c>
      <c r="D167" s="1" t="s">
        <v>42</v>
      </c>
      <c r="F167" s="1">
        <v>1.19</v>
      </c>
      <c r="G167" s="1">
        <f t="shared" si="170"/>
        <v>15.488166189124817</v>
      </c>
      <c r="H167" s="1">
        <v>7.4</v>
      </c>
      <c r="I167" s="1">
        <v>8.6999999999999993</v>
      </c>
      <c r="L167" s="1">
        <v>-2.15</v>
      </c>
      <c r="M167" s="1">
        <f t="shared" si="171"/>
        <v>7.0794578438413795E-3</v>
      </c>
      <c r="N167" s="1">
        <f t="shared" si="213"/>
        <v>1.2999999999999989</v>
      </c>
      <c r="O167" s="1">
        <f t="shared" si="172"/>
        <v>4.7726721034204007E-2</v>
      </c>
      <c r="P167" s="1">
        <f t="shared" si="173"/>
        <v>-0.13123840191425429</v>
      </c>
      <c r="Q167" s="1">
        <f t="shared" si="174"/>
        <v>-0.12729554161572887</v>
      </c>
      <c r="R167" s="1">
        <v>-0.89</v>
      </c>
      <c r="S167" s="1">
        <f t="shared" si="175"/>
        <v>0.12882495516931336</v>
      </c>
      <c r="T167" s="1" t="e">
        <f t="shared" si="176"/>
        <v>#NUM!</v>
      </c>
      <c r="U167" s="1" t="e">
        <f t="shared" si="177"/>
        <v>#NUM!</v>
      </c>
      <c r="V167" s="2">
        <f t="shared" si="178"/>
        <v>0.75876159808574573</v>
      </c>
      <c r="W167" s="2">
        <f t="shared" si="179"/>
        <v>0.76270445838427114</v>
      </c>
      <c r="X167" s="1">
        <f t="shared" si="180"/>
        <v>-3.9428602985254191E-3</v>
      </c>
      <c r="Y167" s="7">
        <f t="shared" si="191"/>
        <v>1</v>
      </c>
      <c r="Z167" s="7">
        <f t="shared" si="181"/>
        <v>1</v>
      </c>
      <c r="AA167" s="7">
        <f t="shared" si="182"/>
        <v>1</v>
      </c>
      <c r="AB167" s="1" t="str">
        <f t="shared" ref="AB167:AC167" si="228">IF(V167&gt;1.5,"YES","NO")</f>
        <v>NO</v>
      </c>
      <c r="AC167" s="1" t="str">
        <f t="shared" si="228"/>
        <v>NO</v>
      </c>
      <c r="AD167" s="1" t="str">
        <f t="shared" si="189"/>
        <v xml:space="preserve"> </v>
      </c>
      <c r="AE167" s="1" t="str">
        <f t="shared" si="190"/>
        <v xml:space="preserve"> </v>
      </c>
      <c r="AF167" s="7">
        <f t="shared" si="184"/>
        <v>-0.13123840191425429</v>
      </c>
      <c r="AG167" s="7">
        <f t="shared" si="185"/>
        <v>0.75876159808574573</v>
      </c>
      <c r="AH167" s="4" t="str">
        <f t="shared" si="186"/>
        <v>NO</v>
      </c>
      <c r="AI167" s="7" t="str">
        <f t="shared" si="187"/>
        <v xml:space="preserve"> </v>
      </c>
      <c r="AJ167">
        <v>5.6672000000000002</v>
      </c>
      <c r="AK167">
        <v>2.4076</v>
      </c>
      <c r="AL167">
        <v>2.9552999999999998</v>
      </c>
      <c r="AM167">
        <v>1.6488766730401501</v>
      </c>
      <c r="AN167">
        <v>-14.9823852772466</v>
      </c>
      <c r="AO167">
        <v>-13.3335086042065</v>
      </c>
    </row>
    <row r="168" spans="1:41" ht="18" customHeight="1" x14ac:dyDescent="0.3">
      <c r="A168" s="10" t="s">
        <v>193</v>
      </c>
      <c r="B168" s="1">
        <v>167</v>
      </c>
      <c r="C168" s="1" t="s">
        <v>194</v>
      </c>
      <c r="D168" s="1" t="s">
        <v>42</v>
      </c>
      <c r="F168" s="1">
        <v>1.19</v>
      </c>
      <c r="G168" s="1">
        <f t="shared" si="170"/>
        <v>15.488166189124817</v>
      </c>
      <c r="H168" s="1">
        <v>8</v>
      </c>
      <c r="I168" s="1">
        <v>8.6999999999999993</v>
      </c>
      <c r="L168" s="1">
        <v>-2.15</v>
      </c>
      <c r="M168" s="1">
        <f t="shared" si="171"/>
        <v>7.0794578438413795E-3</v>
      </c>
      <c r="N168" s="1">
        <f t="shared" si="213"/>
        <v>0.69999999999999929</v>
      </c>
      <c r="O168" s="1">
        <f t="shared" si="172"/>
        <v>0.16633753081656211</v>
      </c>
      <c r="P168" s="1">
        <f t="shared" si="173"/>
        <v>0.41099025034743397</v>
      </c>
      <c r="Q168" s="1">
        <f t="shared" si="174"/>
        <v>0.4119840236603528</v>
      </c>
      <c r="R168" s="1">
        <v>-7.0000000000000007E-2</v>
      </c>
      <c r="S168" s="1">
        <f t="shared" si="175"/>
        <v>0.85113803820237643</v>
      </c>
      <c r="T168" s="1" t="e">
        <f t="shared" si="176"/>
        <v>#NUM!</v>
      </c>
      <c r="U168" s="1" t="e">
        <f t="shared" si="177"/>
        <v>#NUM!</v>
      </c>
      <c r="V168" s="2">
        <f t="shared" si="178"/>
        <v>0.48099025034743398</v>
      </c>
      <c r="W168" s="2">
        <f t="shared" si="179"/>
        <v>0.48198402366035281</v>
      </c>
      <c r="X168" s="1">
        <f t="shared" si="180"/>
        <v>-9.9377331291883308E-4</v>
      </c>
      <c r="Y168" s="7">
        <f t="shared" si="191"/>
        <v>1</v>
      </c>
      <c r="Z168" s="7">
        <f t="shared" si="181"/>
        <v>1</v>
      </c>
      <c r="AA168" s="7">
        <f t="shared" si="182"/>
        <v>1</v>
      </c>
      <c r="AB168" s="1" t="str">
        <f t="shared" ref="AB168:AC168" si="229">IF(V168&gt;1.5,"YES","NO")</f>
        <v>NO</v>
      </c>
      <c r="AC168" s="1" t="str">
        <f t="shared" si="229"/>
        <v>NO</v>
      </c>
      <c r="AD168" s="1" t="str">
        <f t="shared" si="189"/>
        <v xml:space="preserve"> </v>
      </c>
      <c r="AE168" s="1" t="str">
        <f t="shared" si="190"/>
        <v xml:space="preserve"> </v>
      </c>
      <c r="AF168" s="7">
        <f t="shared" si="184"/>
        <v>0.41099025034743397</v>
      </c>
      <c r="AG168" s="7">
        <f t="shared" si="185"/>
        <v>0.48099025034743398</v>
      </c>
      <c r="AH168" s="4" t="str">
        <f t="shared" si="186"/>
        <v>NO</v>
      </c>
      <c r="AI168" s="7" t="str">
        <f t="shared" si="187"/>
        <v xml:space="preserve"> </v>
      </c>
      <c r="AJ168">
        <v>5.6672000000000002</v>
      </c>
      <c r="AK168">
        <v>2.4076</v>
      </c>
      <c r="AL168">
        <v>2.9552999999999998</v>
      </c>
      <c r="AM168">
        <v>1.6488766730401501</v>
      </c>
      <c r="AN168">
        <v>-14.9823852772466</v>
      </c>
      <c r="AO168">
        <v>-13.3335086042065</v>
      </c>
    </row>
    <row r="169" spans="1:41" ht="18" customHeight="1" x14ac:dyDescent="0.3">
      <c r="A169" s="10" t="s">
        <v>193</v>
      </c>
      <c r="B169" s="1">
        <v>168</v>
      </c>
      <c r="C169" s="1" t="s">
        <v>194</v>
      </c>
      <c r="D169" s="1" t="s">
        <v>42</v>
      </c>
      <c r="F169" s="1">
        <v>1.19</v>
      </c>
      <c r="G169" s="1">
        <f t="shared" si="170"/>
        <v>15.488166189124817</v>
      </c>
      <c r="H169" s="1">
        <v>8.5</v>
      </c>
      <c r="I169" s="1">
        <v>8.6999999999999993</v>
      </c>
      <c r="L169" s="1">
        <v>-2.15</v>
      </c>
      <c r="M169" s="1">
        <f t="shared" si="171"/>
        <v>7.0794578438413795E-3</v>
      </c>
      <c r="N169" s="1">
        <f t="shared" si="213"/>
        <v>0.19999999999999929</v>
      </c>
      <c r="O169" s="1">
        <f t="shared" si="172"/>
        <v>0.38686317984685731</v>
      </c>
      <c r="P169" s="1">
        <f t="shared" si="173"/>
        <v>0.77755739720566064</v>
      </c>
      <c r="Q169" s="1">
        <f t="shared" si="174"/>
        <v>0.77787190184012966</v>
      </c>
      <c r="R169" s="1">
        <v>0.19</v>
      </c>
      <c r="S169" s="1">
        <f t="shared" si="175"/>
        <v>1.5488166189124815</v>
      </c>
      <c r="T169" s="1" t="e">
        <f t="shared" si="176"/>
        <v>#NUM!</v>
      </c>
      <c r="U169" s="1" t="e">
        <f t="shared" si="177"/>
        <v>#NUM!</v>
      </c>
      <c r="V169" s="2">
        <f t="shared" si="178"/>
        <v>0.58755739720566069</v>
      </c>
      <c r="W169" s="2">
        <f t="shared" si="179"/>
        <v>0.58787190184012972</v>
      </c>
      <c r="X169" s="1">
        <f t="shared" si="180"/>
        <v>-3.145046344690261E-4</v>
      </c>
      <c r="Y169" s="7">
        <f t="shared" si="191"/>
        <v>1</v>
      </c>
      <c r="Z169" s="7">
        <f t="shared" si="181"/>
        <v>1</v>
      </c>
      <c r="AA169" s="7">
        <f t="shared" si="182"/>
        <v>1</v>
      </c>
      <c r="AB169" s="1" t="str">
        <f t="shared" ref="AB169:AC169" si="230">IF(V169&gt;1.5,"YES","NO")</f>
        <v>NO</v>
      </c>
      <c r="AC169" s="1" t="str">
        <f t="shared" si="230"/>
        <v>NO</v>
      </c>
      <c r="AD169" s="1" t="str">
        <f t="shared" si="189"/>
        <v xml:space="preserve"> </v>
      </c>
      <c r="AE169" s="1" t="str">
        <f t="shared" si="190"/>
        <v xml:space="preserve"> </v>
      </c>
      <c r="AF169" s="7">
        <f t="shared" si="184"/>
        <v>0.77755739720566064</v>
      </c>
      <c r="AG169" s="7">
        <f t="shared" si="185"/>
        <v>0.58755739720566069</v>
      </c>
      <c r="AH169" s="4" t="str">
        <f t="shared" si="186"/>
        <v>NO</v>
      </c>
      <c r="AI169" s="7" t="str">
        <f t="shared" si="187"/>
        <v xml:space="preserve"> </v>
      </c>
      <c r="AJ169">
        <v>5.6672000000000002</v>
      </c>
      <c r="AK169">
        <v>2.4076</v>
      </c>
      <c r="AL169">
        <v>2.9552999999999998</v>
      </c>
      <c r="AM169">
        <v>1.6488766730401501</v>
      </c>
      <c r="AN169">
        <v>-14.9823852772466</v>
      </c>
      <c r="AO169">
        <v>-13.3335086042065</v>
      </c>
    </row>
    <row r="170" spans="1:41" ht="18" customHeight="1" x14ac:dyDescent="0.3">
      <c r="A170" s="10" t="s">
        <v>193</v>
      </c>
      <c r="B170" s="1">
        <v>169</v>
      </c>
      <c r="C170" s="1" t="s">
        <v>194</v>
      </c>
      <c r="D170" s="1" t="s">
        <v>42</v>
      </c>
      <c r="F170" s="1">
        <v>1.19</v>
      </c>
      <c r="G170" s="1">
        <f t="shared" si="170"/>
        <v>15.488166189124817</v>
      </c>
      <c r="H170" s="1">
        <v>9.1999999999999993</v>
      </c>
      <c r="I170" s="1">
        <v>8.6999999999999993</v>
      </c>
      <c r="L170" s="1">
        <v>-2.15</v>
      </c>
      <c r="M170" s="1">
        <f t="shared" si="171"/>
        <v>7.0794578438413795E-3</v>
      </c>
      <c r="N170" s="1">
        <f t="shared" si="213"/>
        <v>-0.5</v>
      </c>
      <c r="O170" s="1">
        <f t="shared" si="172"/>
        <v>0.75974692664795784</v>
      </c>
      <c r="P170" s="1">
        <f t="shared" si="173"/>
        <v>1.0706689519339054</v>
      </c>
      <c r="Q170" s="1">
        <f t="shared" si="174"/>
        <v>1.0707317220491297</v>
      </c>
      <c r="R170" s="1">
        <v>0.63</v>
      </c>
      <c r="S170" s="1">
        <f t="shared" si="175"/>
        <v>4.2657951880159271</v>
      </c>
      <c r="T170" s="1" t="e">
        <f t="shared" si="176"/>
        <v>#NUM!</v>
      </c>
      <c r="U170" s="1" t="e">
        <f t="shared" si="177"/>
        <v>#NUM!</v>
      </c>
      <c r="V170" s="2">
        <f t="shared" si="178"/>
        <v>0.44066895193390543</v>
      </c>
      <c r="W170" s="2">
        <f t="shared" si="179"/>
        <v>0.44073172204912969</v>
      </c>
      <c r="X170" s="1">
        <f t="shared" si="180"/>
        <v>-6.2770115224264345E-5</v>
      </c>
      <c r="Y170" s="7">
        <f t="shared" si="191"/>
        <v>1</v>
      </c>
      <c r="Z170" s="7">
        <f t="shared" si="181"/>
        <v>1</v>
      </c>
      <c r="AA170" s="7">
        <f t="shared" si="182"/>
        <v>1</v>
      </c>
      <c r="AB170" s="1" t="str">
        <f t="shared" ref="AB170:AC170" si="231">IF(V170&gt;1.5,"YES","NO")</f>
        <v>NO</v>
      </c>
      <c r="AC170" s="1" t="str">
        <f t="shared" si="231"/>
        <v>NO</v>
      </c>
      <c r="AD170" s="1" t="str">
        <f t="shared" si="189"/>
        <v xml:space="preserve"> </v>
      </c>
      <c r="AE170" s="1" t="str">
        <f t="shared" si="190"/>
        <v xml:space="preserve"> </v>
      </c>
      <c r="AF170" s="7">
        <f t="shared" si="184"/>
        <v>1.0706689519339054</v>
      </c>
      <c r="AG170" s="7">
        <f t="shared" si="185"/>
        <v>0.44066895193390543</v>
      </c>
      <c r="AH170" s="4" t="str">
        <f t="shared" si="186"/>
        <v>NO</v>
      </c>
      <c r="AI170" s="7" t="str">
        <f t="shared" si="187"/>
        <v xml:space="preserve"> </v>
      </c>
      <c r="AJ170">
        <v>5.6672000000000002</v>
      </c>
      <c r="AK170">
        <v>2.4076</v>
      </c>
      <c r="AL170">
        <v>2.9552999999999998</v>
      </c>
      <c r="AM170">
        <v>1.6488766730401501</v>
      </c>
      <c r="AN170">
        <v>-14.9823852772466</v>
      </c>
      <c r="AO170">
        <v>-13.3335086042065</v>
      </c>
    </row>
    <row r="171" spans="1:41" ht="18" customHeight="1" x14ac:dyDescent="0.3">
      <c r="A171" s="10" t="s">
        <v>193</v>
      </c>
      <c r="B171" s="1">
        <v>170</v>
      </c>
      <c r="C171" s="1" t="s">
        <v>194</v>
      </c>
      <c r="D171" s="1" t="s">
        <v>42</v>
      </c>
      <c r="F171" s="1">
        <v>1.19</v>
      </c>
      <c r="G171" s="1">
        <f t="shared" si="170"/>
        <v>15.488166189124817</v>
      </c>
      <c r="H171" s="1">
        <v>10.1</v>
      </c>
      <c r="I171" s="1">
        <v>8.6999999999999993</v>
      </c>
      <c r="L171" s="1">
        <v>-2.15</v>
      </c>
      <c r="M171" s="1">
        <f t="shared" si="171"/>
        <v>7.0794578438413795E-3</v>
      </c>
      <c r="N171" s="1">
        <f t="shared" si="213"/>
        <v>-1.4000000000000004</v>
      </c>
      <c r="O171" s="1">
        <f t="shared" si="172"/>
        <v>0.96171349611774537</v>
      </c>
      <c r="P171" s="1">
        <f t="shared" si="173"/>
        <v>1.1730457107204668</v>
      </c>
      <c r="Q171" s="1">
        <f t="shared" si="174"/>
        <v>1.1730536135089797</v>
      </c>
      <c r="R171" s="1">
        <v>0.82</v>
      </c>
      <c r="S171" s="1">
        <f t="shared" si="175"/>
        <v>6.6069344800759611</v>
      </c>
      <c r="T171" s="1" t="e">
        <f t="shared" si="176"/>
        <v>#NUM!</v>
      </c>
      <c r="U171" s="1" t="e">
        <f t="shared" si="177"/>
        <v>#NUM!</v>
      </c>
      <c r="V171" s="2">
        <f t="shared" si="178"/>
        <v>0.35304571072046687</v>
      </c>
      <c r="W171" s="2">
        <f t="shared" si="179"/>
        <v>0.35305361350897979</v>
      </c>
      <c r="X171" s="1">
        <f t="shared" si="180"/>
        <v>-7.9027885129256958E-6</v>
      </c>
      <c r="Y171" s="7">
        <f t="shared" si="191"/>
        <v>1</v>
      </c>
      <c r="Z171" s="7">
        <f t="shared" si="181"/>
        <v>1</v>
      </c>
      <c r="AA171" s="7">
        <f t="shared" si="182"/>
        <v>1</v>
      </c>
      <c r="AB171" s="1" t="str">
        <f t="shared" ref="AB171:AC171" si="232">IF(V171&gt;1.5,"YES","NO")</f>
        <v>NO</v>
      </c>
      <c r="AC171" s="1" t="str">
        <f t="shared" si="232"/>
        <v>NO</v>
      </c>
      <c r="AD171" s="1" t="str">
        <f t="shared" si="189"/>
        <v xml:space="preserve"> </v>
      </c>
      <c r="AE171" s="1" t="str">
        <f t="shared" si="190"/>
        <v xml:space="preserve"> </v>
      </c>
      <c r="AF171" s="7">
        <f t="shared" si="184"/>
        <v>1.1730457107204668</v>
      </c>
      <c r="AG171" s="7">
        <f t="shared" si="185"/>
        <v>0.35304571072046687</v>
      </c>
      <c r="AH171" s="4" t="str">
        <f t="shared" si="186"/>
        <v>NO</v>
      </c>
      <c r="AI171" s="7" t="str">
        <f t="shared" si="187"/>
        <v xml:space="preserve"> </v>
      </c>
      <c r="AJ171">
        <v>5.6672000000000002</v>
      </c>
      <c r="AK171">
        <v>2.4076</v>
      </c>
      <c r="AL171">
        <v>2.9552999999999998</v>
      </c>
      <c r="AM171">
        <v>1.6488766730401501</v>
      </c>
      <c r="AN171">
        <v>-14.9823852772466</v>
      </c>
      <c r="AO171">
        <v>-13.3335086042065</v>
      </c>
    </row>
    <row r="172" spans="1:41" ht="18" customHeight="1" x14ac:dyDescent="0.3">
      <c r="A172" s="10" t="s">
        <v>193</v>
      </c>
      <c r="B172" s="1">
        <v>171</v>
      </c>
      <c r="C172" s="1" t="s">
        <v>194</v>
      </c>
      <c r="D172" s="1" t="s">
        <v>42</v>
      </c>
      <c r="F172" s="1">
        <v>1.19</v>
      </c>
      <c r="G172" s="1">
        <f t="shared" si="170"/>
        <v>15.488166189124817</v>
      </c>
      <c r="H172" s="1">
        <v>11</v>
      </c>
      <c r="I172" s="1">
        <v>8.6999999999999993</v>
      </c>
      <c r="L172" s="1">
        <v>-2.15</v>
      </c>
      <c r="M172" s="1">
        <f t="shared" si="171"/>
        <v>7.0794578438413795E-3</v>
      </c>
      <c r="N172" s="1">
        <f t="shared" si="213"/>
        <v>-2.3000000000000007</v>
      </c>
      <c r="O172" s="1">
        <f t="shared" si="172"/>
        <v>0.99501312126331209</v>
      </c>
      <c r="P172" s="1">
        <f t="shared" si="173"/>
        <v>1.1878288078358548</v>
      </c>
      <c r="Q172" s="1">
        <f t="shared" si="174"/>
        <v>1.1878298027458956</v>
      </c>
      <c r="R172" s="1">
        <v>1.19</v>
      </c>
      <c r="S172" s="1">
        <f t="shared" si="175"/>
        <v>15.488166189124817</v>
      </c>
      <c r="T172" s="1">
        <f t="shared" si="176"/>
        <v>1.1899999999999913</v>
      </c>
      <c r="U172" s="1">
        <f t="shared" si="177"/>
        <v>3.339999999999991</v>
      </c>
      <c r="V172" s="2">
        <f t="shared" si="178"/>
        <v>2.1711921641451859E-3</v>
      </c>
      <c r="W172" s="2">
        <f t="shared" si="179"/>
        <v>2.170197254104389E-3</v>
      </c>
      <c r="X172" s="1">
        <f t="shared" si="180"/>
        <v>9.9491004079688139E-7</v>
      </c>
      <c r="Y172" s="7">
        <f t="shared" si="191"/>
        <v>1</v>
      </c>
      <c r="Z172" s="7">
        <f t="shared" si="181"/>
        <v>1</v>
      </c>
      <c r="AA172" s="7">
        <f t="shared" si="182"/>
        <v>0</v>
      </c>
      <c r="AB172" s="1" t="str">
        <f t="shared" ref="AB172:AC172" si="233">IF(V172&gt;1.5,"YES","NO")</f>
        <v>NO</v>
      </c>
      <c r="AC172" s="1" t="str">
        <f t="shared" si="233"/>
        <v>NO</v>
      </c>
      <c r="AD172" s="1" t="str">
        <f t="shared" si="189"/>
        <v xml:space="preserve"> </v>
      </c>
      <c r="AE172" s="1" t="str">
        <f t="shared" si="190"/>
        <v xml:space="preserve"> </v>
      </c>
      <c r="AF172" s="7">
        <f t="shared" si="184"/>
        <v>1.1878298027458956</v>
      </c>
      <c r="AG172" s="7">
        <f t="shared" si="185"/>
        <v>2.170197254104389E-3</v>
      </c>
      <c r="AH172" s="4" t="str">
        <f t="shared" si="186"/>
        <v>NO</v>
      </c>
      <c r="AI172" s="7" t="str">
        <f t="shared" si="187"/>
        <v xml:space="preserve"> </v>
      </c>
      <c r="AJ172">
        <v>5.6672000000000002</v>
      </c>
      <c r="AK172">
        <v>2.4076</v>
      </c>
      <c r="AL172">
        <v>2.9552999999999998</v>
      </c>
      <c r="AM172">
        <v>1.6488766730401501</v>
      </c>
      <c r="AN172">
        <v>-14.9823852772466</v>
      </c>
      <c r="AO172">
        <v>-13.3335086042065</v>
      </c>
    </row>
    <row r="173" spans="1:41" ht="18" customHeight="1" x14ac:dyDescent="0.3">
      <c r="A173" s="10" t="s">
        <v>195</v>
      </c>
      <c r="B173" s="1">
        <v>172</v>
      </c>
      <c r="C173" s="1" t="s">
        <v>196</v>
      </c>
      <c r="D173" s="1" t="s">
        <v>42</v>
      </c>
      <c r="F173" s="1">
        <v>2.15</v>
      </c>
      <c r="G173" s="1">
        <f t="shared" si="170"/>
        <v>141.25375446227542</v>
      </c>
      <c r="H173" s="1">
        <v>7.4</v>
      </c>
      <c r="I173" s="1">
        <v>10.199999999999999</v>
      </c>
      <c r="L173" s="1">
        <v>-0.86</v>
      </c>
      <c r="M173" s="1">
        <f t="shared" si="171"/>
        <v>0.13803842646028844</v>
      </c>
      <c r="N173" s="1">
        <f t="shared" si="213"/>
        <v>2.7999999999999989</v>
      </c>
      <c r="O173" s="1">
        <f t="shared" si="172"/>
        <v>1.582385280801723E-3</v>
      </c>
      <c r="P173" s="1">
        <f t="shared" si="173"/>
        <v>-0.65068776549431817</v>
      </c>
      <c r="Q173" s="1">
        <f t="shared" si="174"/>
        <v>-0.44208653376798202</v>
      </c>
      <c r="R173" s="1">
        <v>-0.75</v>
      </c>
      <c r="S173" s="1">
        <f t="shared" si="175"/>
        <v>0.17782794100389224</v>
      </c>
      <c r="T173" s="1" t="e">
        <f t="shared" si="176"/>
        <v>#NUM!</v>
      </c>
      <c r="U173" s="1" t="e">
        <f t="shared" si="177"/>
        <v>#NUM!</v>
      </c>
      <c r="V173" s="2">
        <f t="shared" si="178"/>
        <v>9.9312234505681829E-2</v>
      </c>
      <c r="W173" s="2">
        <f t="shared" si="179"/>
        <v>0.30791346623201798</v>
      </c>
      <c r="X173" s="1">
        <f t="shared" si="180"/>
        <v>-0.20860123172633616</v>
      </c>
      <c r="Y173" s="7">
        <f t="shared" si="191"/>
        <v>1</v>
      </c>
      <c r="Z173" s="7">
        <f t="shared" si="181"/>
        <v>2</v>
      </c>
      <c r="AA173" s="7">
        <f t="shared" si="182"/>
        <v>1</v>
      </c>
      <c r="AB173" s="1" t="str">
        <f t="shared" ref="AB173:AC173" si="234">IF(V173&gt;1.5,"YES","NO")</f>
        <v>NO</v>
      </c>
      <c r="AC173" s="1" t="str">
        <f t="shared" si="234"/>
        <v>NO</v>
      </c>
      <c r="AD173" s="1" t="str">
        <f t="shared" si="189"/>
        <v xml:space="preserve"> </v>
      </c>
      <c r="AE173" s="1" t="str">
        <f t="shared" si="190"/>
        <v xml:space="preserve"> </v>
      </c>
      <c r="AF173" s="7">
        <f t="shared" si="184"/>
        <v>-0.65068776549431817</v>
      </c>
      <c r="AG173" s="7">
        <f t="shared" si="185"/>
        <v>9.9312234505681829E-2</v>
      </c>
      <c r="AH173" s="4" t="str">
        <f t="shared" si="186"/>
        <v>NO</v>
      </c>
      <c r="AI173" s="7" t="str">
        <f t="shared" si="187"/>
        <v xml:space="preserve"> </v>
      </c>
      <c r="AJ173">
        <v>4.5434000000000001</v>
      </c>
      <c r="AK173">
        <v>0.50309999999999999</v>
      </c>
      <c r="AL173">
        <v>1.6294999999999999</v>
      </c>
      <c r="AM173">
        <v>0.79039196940726497</v>
      </c>
      <c r="AN173">
        <v>-8.2813575525812606</v>
      </c>
      <c r="AO173">
        <v>-7.4909894837476001</v>
      </c>
    </row>
    <row r="174" spans="1:41" ht="18" customHeight="1" x14ac:dyDescent="0.3">
      <c r="A174" s="10" t="s">
        <v>195</v>
      </c>
      <c r="B174" s="1">
        <v>173</v>
      </c>
      <c r="C174" s="1" t="s">
        <v>196</v>
      </c>
      <c r="D174" s="1" t="s">
        <v>42</v>
      </c>
      <c r="F174" s="1">
        <v>2.15</v>
      </c>
      <c r="G174" s="1">
        <f t="shared" si="170"/>
        <v>141.25375446227542</v>
      </c>
      <c r="H174" s="1">
        <v>8</v>
      </c>
      <c r="I174" s="1">
        <v>10.199999999999999</v>
      </c>
      <c r="L174" s="1">
        <v>-0.86</v>
      </c>
      <c r="M174" s="1">
        <f t="shared" si="171"/>
        <v>0.13803842646028844</v>
      </c>
      <c r="N174" s="1">
        <f t="shared" si="213"/>
        <v>2.1999999999999993</v>
      </c>
      <c r="O174" s="1">
        <f t="shared" si="172"/>
        <v>6.270012341433851E-3</v>
      </c>
      <c r="P174" s="1">
        <f t="shared" si="173"/>
        <v>-5.2731604334938176E-2</v>
      </c>
      <c r="Q174" s="1">
        <f t="shared" si="174"/>
        <v>9.8058810009025166E-3</v>
      </c>
      <c r="R174" s="1">
        <v>0.24</v>
      </c>
      <c r="S174" s="1">
        <f t="shared" si="175"/>
        <v>1.7378008287493756</v>
      </c>
      <c r="T174" s="1">
        <f t="shared" si="176"/>
        <v>-6.6758440189289614E-2</v>
      </c>
      <c r="U174" s="1">
        <f t="shared" si="177"/>
        <v>0.79324155981071032</v>
      </c>
      <c r="V174" s="2">
        <f t="shared" si="178"/>
        <v>0.29273160433493817</v>
      </c>
      <c r="W174" s="2">
        <f t="shared" si="179"/>
        <v>0.23019411899909747</v>
      </c>
      <c r="X174" s="1">
        <f t="shared" si="180"/>
        <v>6.2537485335840692E-2</v>
      </c>
      <c r="Y174" s="7">
        <f t="shared" si="191"/>
        <v>1</v>
      </c>
      <c r="Z174" s="7">
        <f t="shared" si="181"/>
        <v>1</v>
      </c>
      <c r="AA174" s="7">
        <f t="shared" si="182"/>
        <v>0</v>
      </c>
      <c r="AB174" s="1" t="str">
        <f t="shared" ref="AB174:AC174" si="235">IF(V174&gt;1.5,"YES","NO")</f>
        <v>NO</v>
      </c>
      <c r="AC174" s="1" t="str">
        <f t="shared" si="235"/>
        <v>NO</v>
      </c>
      <c r="AD174" s="1" t="str">
        <f t="shared" si="189"/>
        <v xml:space="preserve"> </v>
      </c>
      <c r="AE174" s="1" t="str">
        <f t="shared" si="190"/>
        <v xml:space="preserve"> </v>
      </c>
      <c r="AF174" s="7">
        <f t="shared" si="184"/>
        <v>9.8058810009025166E-3</v>
      </c>
      <c r="AG174" s="7">
        <f t="shared" si="185"/>
        <v>0.23019411899909747</v>
      </c>
      <c r="AH174" s="4" t="str">
        <f t="shared" si="186"/>
        <v>NO</v>
      </c>
      <c r="AI174" s="7" t="str">
        <f t="shared" si="187"/>
        <v xml:space="preserve"> </v>
      </c>
      <c r="AJ174">
        <v>4.5434000000000001</v>
      </c>
      <c r="AK174">
        <v>0.50309999999999999</v>
      </c>
      <c r="AL174">
        <v>1.6294999999999999</v>
      </c>
      <c r="AM174">
        <v>0.79039196940726497</v>
      </c>
      <c r="AN174">
        <v>-8.2813575525812606</v>
      </c>
      <c r="AO174">
        <v>-7.4909894837476001</v>
      </c>
    </row>
    <row r="175" spans="1:41" ht="18" customHeight="1" x14ac:dyDescent="0.3">
      <c r="A175" s="10" t="s">
        <v>195</v>
      </c>
      <c r="B175" s="1">
        <v>174</v>
      </c>
      <c r="C175" s="1" t="s">
        <v>196</v>
      </c>
      <c r="D175" s="1" t="s">
        <v>42</v>
      </c>
      <c r="F175" s="1">
        <v>2.15</v>
      </c>
      <c r="G175" s="1">
        <f t="shared" si="170"/>
        <v>141.25375446227542</v>
      </c>
      <c r="H175" s="1">
        <v>8.5</v>
      </c>
      <c r="I175" s="1">
        <v>10.199999999999999</v>
      </c>
      <c r="L175" s="1">
        <v>-0.86</v>
      </c>
      <c r="M175" s="1">
        <f t="shared" si="171"/>
        <v>0.13803842646028844</v>
      </c>
      <c r="N175" s="1">
        <f t="shared" si="213"/>
        <v>1.6999999999999993</v>
      </c>
      <c r="O175" s="1">
        <f t="shared" si="172"/>
        <v>1.956230387257954E-2</v>
      </c>
      <c r="P175" s="1">
        <f t="shared" si="173"/>
        <v>0.44142000076996446</v>
      </c>
      <c r="Q175" s="1">
        <f t="shared" si="174"/>
        <v>0.4621863318099968</v>
      </c>
      <c r="R175" s="1">
        <v>0.5</v>
      </c>
      <c r="S175" s="1">
        <f t="shared" si="175"/>
        <v>3.1622776601683795</v>
      </c>
      <c r="T175" s="1">
        <f t="shared" si="176"/>
        <v>-0.39041576709456266</v>
      </c>
      <c r="U175" s="1">
        <f t="shared" si="177"/>
        <v>0.46958423290543733</v>
      </c>
      <c r="V175" s="2">
        <f t="shared" si="178"/>
        <v>5.857999923003554E-2</v>
      </c>
      <c r="W175" s="2">
        <f t="shared" si="179"/>
        <v>3.7813668190003202E-2</v>
      </c>
      <c r="X175" s="1">
        <f t="shared" si="180"/>
        <v>2.0766331040032338E-2</v>
      </c>
      <c r="Y175" s="7">
        <f t="shared" si="191"/>
        <v>1</v>
      </c>
      <c r="Z175" s="7">
        <f t="shared" si="181"/>
        <v>1</v>
      </c>
      <c r="AA175" s="7">
        <f t="shared" si="182"/>
        <v>0</v>
      </c>
      <c r="AB175" s="1" t="str">
        <f t="shared" ref="AB175:AC175" si="236">IF(V175&gt;1.5,"YES","NO")</f>
        <v>NO</v>
      </c>
      <c r="AC175" s="1" t="str">
        <f t="shared" si="236"/>
        <v>NO</v>
      </c>
      <c r="AD175" s="1" t="str">
        <f t="shared" si="189"/>
        <v xml:space="preserve"> </v>
      </c>
      <c r="AE175" s="1" t="str">
        <f t="shared" si="190"/>
        <v xml:space="preserve"> </v>
      </c>
      <c r="AF175" s="7">
        <f t="shared" si="184"/>
        <v>0.4621863318099968</v>
      </c>
      <c r="AG175" s="7">
        <f t="shared" si="185"/>
        <v>3.7813668190003202E-2</v>
      </c>
      <c r="AH175" s="4" t="str">
        <f t="shared" si="186"/>
        <v>NO</v>
      </c>
      <c r="AI175" s="7" t="str">
        <f t="shared" si="187"/>
        <v xml:space="preserve"> </v>
      </c>
      <c r="AJ175">
        <v>4.5434000000000001</v>
      </c>
      <c r="AK175">
        <v>0.50309999999999999</v>
      </c>
      <c r="AL175">
        <v>1.6294999999999999</v>
      </c>
      <c r="AM175">
        <v>0.79039196940726497</v>
      </c>
      <c r="AN175">
        <v>-8.2813575525812606</v>
      </c>
      <c r="AO175">
        <v>-7.4909894837476001</v>
      </c>
    </row>
    <row r="176" spans="1:41" ht="18" customHeight="1" x14ac:dyDescent="0.3">
      <c r="A176" s="10" t="s">
        <v>195</v>
      </c>
      <c r="B176" s="1">
        <v>175</v>
      </c>
      <c r="C176" s="1" t="s">
        <v>196</v>
      </c>
      <c r="D176" s="1" t="s">
        <v>42</v>
      </c>
      <c r="F176" s="1">
        <v>2.15</v>
      </c>
      <c r="G176" s="1">
        <f t="shared" si="170"/>
        <v>141.25375446227542</v>
      </c>
      <c r="H176" s="1">
        <v>10.1</v>
      </c>
      <c r="I176" s="1">
        <v>10.199999999999999</v>
      </c>
      <c r="L176" s="1">
        <v>-0.86</v>
      </c>
      <c r="M176" s="1">
        <f t="shared" si="171"/>
        <v>0.13803842646028844</v>
      </c>
      <c r="N176" s="1">
        <f t="shared" si="213"/>
        <v>9.9999999999999645E-2</v>
      </c>
      <c r="O176" s="1">
        <f t="shared" si="172"/>
        <v>0.44268836623770741</v>
      </c>
      <c r="P176" s="1">
        <f t="shared" si="173"/>
        <v>1.7960981089561328</v>
      </c>
      <c r="Q176" s="1">
        <f t="shared" si="174"/>
        <v>1.7966320794982216</v>
      </c>
      <c r="R176" s="1">
        <v>1.73</v>
      </c>
      <c r="S176" s="1">
        <f t="shared" si="175"/>
        <v>53.703179637025293</v>
      </c>
      <c r="T176" s="1" t="e">
        <f t="shared" si="176"/>
        <v>#NUM!</v>
      </c>
      <c r="U176" s="1" t="e">
        <f t="shared" si="177"/>
        <v>#NUM!</v>
      </c>
      <c r="V176" s="2">
        <f t="shared" si="178"/>
        <v>6.6098108956132773E-2</v>
      </c>
      <c r="W176" s="2">
        <f t="shared" si="179"/>
        <v>6.6632079498221586E-2</v>
      </c>
      <c r="X176" s="1">
        <f t="shared" si="180"/>
        <v>-5.33970542088813E-4</v>
      </c>
      <c r="Y176" s="7">
        <f t="shared" si="191"/>
        <v>1</v>
      </c>
      <c r="Z176" s="7">
        <f t="shared" si="181"/>
        <v>1</v>
      </c>
      <c r="AA176" s="7">
        <f t="shared" si="182"/>
        <v>1</v>
      </c>
      <c r="AB176" s="1" t="str">
        <f t="shared" ref="AB176:AC176" si="237">IF(V176&gt;1.5,"YES","NO")</f>
        <v>NO</v>
      </c>
      <c r="AC176" s="1" t="str">
        <f t="shared" si="237"/>
        <v>NO</v>
      </c>
      <c r="AD176" s="1" t="str">
        <f t="shared" si="189"/>
        <v xml:space="preserve"> </v>
      </c>
      <c r="AE176" s="1" t="str">
        <f t="shared" si="190"/>
        <v xml:space="preserve"> </v>
      </c>
      <c r="AF176" s="7">
        <f t="shared" si="184"/>
        <v>1.7960981089561328</v>
      </c>
      <c r="AG176" s="7">
        <f t="shared" si="185"/>
        <v>6.6098108956132773E-2</v>
      </c>
      <c r="AH176" s="4" t="str">
        <f t="shared" si="186"/>
        <v>NO</v>
      </c>
      <c r="AI176" s="7" t="str">
        <f t="shared" si="187"/>
        <v xml:space="preserve"> </v>
      </c>
      <c r="AJ176">
        <v>4.5434000000000001</v>
      </c>
      <c r="AK176">
        <v>0.50309999999999999</v>
      </c>
      <c r="AL176">
        <v>1.6294999999999999</v>
      </c>
      <c r="AM176">
        <v>0.79039196940726497</v>
      </c>
      <c r="AN176">
        <v>-8.2813575525812606</v>
      </c>
      <c r="AO176">
        <v>-7.4909894837476001</v>
      </c>
    </row>
    <row r="177" spans="1:41" ht="18" customHeight="1" x14ac:dyDescent="0.3">
      <c r="A177" s="10" t="s">
        <v>195</v>
      </c>
      <c r="B177" s="1">
        <v>176</v>
      </c>
      <c r="C177" s="1" t="s">
        <v>196</v>
      </c>
      <c r="D177" s="1" t="s">
        <v>42</v>
      </c>
      <c r="F177" s="1">
        <v>2.15</v>
      </c>
      <c r="G177" s="1">
        <f t="shared" si="170"/>
        <v>141.25375446227542</v>
      </c>
      <c r="H177" s="1">
        <v>11</v>
      </c>
      <c r="I177" s="1">
        <v>10.199999999999999</v>
      </c>
      <c r="L177" s="1">
        <v>-0.86</v>
      </c>
      <c r="M177" s="1">
        <f t="shared" si="171"/>
        <v>0.13803842646028844</v>
      </c>
      <c r="N177" s="1">
        <f t="shared" si="213"/>
        <v>-0.80000000000000071</v>
      </c>
      <c r="O177" s="1">
        <f t="shared" si="172"/>
        <v>0.86319311139679022</v>
      </c>
      <c r="P177" s="1">
        <f t="shared" si="173"/>
        <v>2.0861079658566206</v>
      </c>
      <c r="Q177" s="1">
        <f t="shared" si="174"/>
        <v>2.0861752248992662</v>
      </c>
      <c r="R177" s="1">
        <v>2.15</v>
      </c>
      <c r="S177" s="1">
        <f t="shared" si="175"/>
        <v>141.25375446227542</v>
      </c>
      <c r="T177" s="1">
        <f t="shared" si="176"/>
        <v>2.15</v>
      </c>
      <c r="U177" s="1">
        <f t="shared" si="177"/>
        <v>3.01</v>
      </c>
      <c r="V177" s="2">
        <f t="shared" si="178"/>
        <v>6.3892034143379295E-2</v>
      </c>
      <c r="W177" s="2">
        <f t="shared" si="179"/>
        <v>6.3824775100733699E-2</v>
      </c>
      <c r="X177" s="1">
        <f t="shared" si="180"/>
        <v>6.7259042645595457E-5</v>
      </c>
      <c r="Y177" s="7">
        <f t="shared" si="191"/>
        <v>1</v>
      </c>
      <c r="Z177" s="7">
        <f t="shared" si="181"/>
        <v>1</v>
      </c>
      <c r="AA177" s="7">
        <f t="shared" si="182"/>
        <v>0</v>
      </c>
      <c r="AB177" s="1" t="str">
        <f t="shared" ref="AB177:AC177" si="238">IF(V177&gt;1.5,"YES","NO")</f>
        <v>NO</v>
      </c>
      <c r="AC177" s="1" t="str">
        <f t="shared" si="238"/>
        <v>NO</v>
      </c>
      <c r="AD177" s="1" t="str">
        <f t="shared" si="189"/>
        <v xml:space="preserve"> </v>
      </c>
      <c r="AE177" s="1" t="str">
        <f t="shared" si="190"/>
        <v xml:space="preserve"> </v>
      </c>
      <c r="AF177" s="7">
        <f t="shared" si="184"/>
        <v>2.0861752248992662</v>
      </c>
      <c r="AG177" s="7">
        <f t="shared" si="185"/>
        <v>6.3824775100733699E-2</v>
      </c>
      <c r="AH177" s="4" t="str">
        <f t="shared" si="186"/>
        <v>NO</v>
      </c>
      <c r="AI177" s="7" t="str">
        <f t="shared" si="187"/>
        <v xml:space="preserve"> </v>
      </c>
      <c r="AJ177">
        <v>4.5434000000000001</v>
      </c>
      <c r="AK177">
        <v>0.50309999999999999</v>
      </c>
      <c r="AL177">
        <v>1.6294999999999999</v>
      </c>
      <c r="AM177">
        <v>0.79039196940726497</v>
      </c>
      <c r="AN177">
        <v>-8.2813575525812606</v>
      </c>
      <c r="AO177">
        <v>-7.4909894837476001</v>
      </c>
    </row>
    <row r="178" spans="1:41" ht="18" customHeight="1" x14ac:dyDescent="0.3">
      <c r="A178" s="10" t="s">
        <v>197</v>
      </c>
      <c r="B178" s="1">
        <v>177</v>
      </c>
      <c r="C178" s="1" t="s">
        <v>198</v>
      </c>
      <c r="D178" s="1" t="s">
        <v>42</v>
      </c>
      <c r="F178" s="1">
        <v>0.81</v>
      </c>
      <c r="G178" s="1">
        <f t="shared" si="170"/>
        <v>6.4565422903465572</v>
      </c>
      <c r="H178" s="1">
        <v>7.4</v>
      </c>
      <c r="I178" s="1">
        <v>10.3</v>
      </c>
      <c r="J178" s="1">
        <v>4.5999999999999996</v>
      </c>
      <c r="L178" s="1">
        <v>-4</v>
      </c>
      <c r="M178" s="1">
        <f t="shared" si="171"/>
        <v>1E-4</v>
      </c>
      <c r="N178" s="1">
        <f t="shared" si="213"/>
        <v>2.9000000000000004</v>
      </c>
      <c r="O178" s="1">
        <f t="shared" si="172"/>
        <v>1.2573425113552908E-3</v>
      </c>
      <c r="P178" s="1">
        <f t="shared" si="173"/>
        <v>-2.0905464004928582</v>
      </c>
      <c r="Q178" s="1">
        <f t="shared" si="174"/>
        <v>-2.085236010571875</v>
      </c>
      <c r="R178" s="1">
        <v>-2.0699999999999998</v>
      </c>
      <c r="S178" s="1">
        <f t="shared" si="175"/>
        <v>8.5113803820237675E-3</v>
      </c>
      <c r="T178" s="1">
        <f t="shared" si="176"/>
        <v>-3.4047348606785679</v>
      </c>
      <c r="U178" s="1">
        <f t="shared" si="177"/>
        <v>0.5952651393214321</v>
      </c>
      <c r="V178" s="2">
        <f t="shared" si="178"/>
        <v>2.0546400492858385E-2</v>
      </c>
      <c r="W178" s="2">
        <f t="shared" si="179"/>
        <v>1.523601057187518E-2</v>
      </c>
      <c r="X178" s="1">
        <f t="shared" si="180"/>
        <v>5.3103899209832051E-3</v>
      </c>
      <c r="Y178" s="7">
        <f t="shared" si="191"/>
        <v>1</v>
      </c>
      <c r="Z178" s="7">
        <f t="shared" si="181"/>
        <v>1</v>
      </c>
      <c r="AA178" s="7">
        <f t="shared" si="182"/>
        <v>0</v>
      </c>
      <c r="AB178" s="1" t="str">
        <f t="shared" ref="AB178:AC178" si="239">IF(V178&gt;1.5,"YES","NO")</f>
        <v>NO</v>
      </c>
      <c r="AC178" s="1" t="str">
        <f t="shared" si="239"/>
        <v>NO</v>
      </c>
      <c r="AD178" s="1" t="str">
        <f t="shared" si="189"/>
        <v xml:space="preserve"> </v>
      </c>
      <c r="AE178" s="1" t="str">
        <f t="shared" si="190"/>
        <v xml:space="preserve"> </v>
      </c>
      <c r="AF178" s="7">
        <f t="shared" si="184"/>
        <v>-2.085236010571875</v>
      </c>
      <c r="AG178" s="7">
        <f t="shared" si="185"/>
        <v>1.523601057187518E-2</v>
      </c>
      <c r="AH178" s="4" t="str">
        <f t="shared" si="186"/>
        <v>NO</v>
      </c>
      <c r="AI178" s="7" t="str">
        <f t="shared" si="187"/>
        <v xml:space="preserve"> </v>
      </c>
      <c r="AJ178">
        <v>3.8045</v>
      </c>
      <c r="AK178">
        <v>1.5518000000000001</v>
      </c>
      <c r="AL178">
        <v>2.2019000000000002</v>
      </c>
      <c r="AM178">
        <v>0.56658699808795399</v>
      </c>
      <c r="AN178">
        <v>-9.43315009560229</v>
      </c>
      <c r="AO178">
        <v>-8.8665630975143408</v>
      </c>
    </row>
    <row r="179" spans="1:41" ht="18" customHeight="1" x14ac:dyDescent="0.3">
      <c r="A179" s="10" t="s">
        <v>197</v>
      </c>
      <c r="B179" s="1">
        <v>178</v>
      </c>
      <c r="C179" s="1" t="s">
        <v>198</v>
      </c>
      <c r="D179" s="1" t="s">
        <v>42</v>
      </c>
      <c r="F179" s="1">
        <v>0.81</v>
      </c>
      <c r="G179" s="1">
        <f t="shared" si="170"/>
        <v>6.4565422903465572</v>
      </c>
      <c r="H179" s="1">
        <v>8</v>
      </c>
      <c r="I179" s="1">
        <v>10.3</v>
      </c>
      <c r="J179" s="1">
        <v>4.5999999999999996</v>
      </c>
      <c r="L179" s="1">
        <v>-4</v>
      </c>
      <c r="M179" s="1">
        <f t="shared" si="171"/>
        <v>1E-4</v>
      </c>
      <c r="N179" s="1">
        <f t="shared" si="213"/>
        <v>2.3000000000000007</v>
      </c>
      <c r="O179" s="1">
        <f t="shared" si="172"/>
        <v>4.9868787366879599E-3</v>
      </c>
      <c r="P179" s="1">
        <f t="shared" si="173"/>
        <v>-1.4921711921641458</v>
      </c>
      <c r="Q179" s="1">
        <f t="shared" si="174"/>
        <v>-1.4908311633879707</v>
      </c>
      <c r="R179" s="1">
        <v>-1.39</v>
      </c>
      <c r="S179" s="1">
        <f t="shared" si="175"/>
        <v>4.0738027780411273E-2</v>
      </c>
      <c r="T179" s="1">
        <f t="shared" si="176"/>
        <v>-2.0663691918278593</v>
      </c>
      <c r="U179" s="1">
        <f t="shared" si="177"/>
        <v>1.9336308081721407</v>
      </c>
      <c r="V179" s="2">
        <f t="shared" si="178"/>
        <v>0.10217119216414594</v>
      </c>
      <c r="W179" s="2">
        <f t="shared" si="179"/>
        <v>0.10083116338797082</v>
      </c>
      <c r="X179" s="1">
        <f t="shared" si="180"/>
        <v>1.3400287761751173E-3</v>
      </c>
      <c r="Y179" s="7">
        <f t="shared" si="191"/>
        <v>1</v>
      </c>
      <c r="Z179" s="7">
        <f t="shared" si="181"/>
        <v>1</v>
      </c>
      <c r="AA179" s="7">
        <f t="shared" si="182"/>
        <v>0</v>
      </c>
      <c r="AB179" s="1" t="str">
        <f t="shared" ref="AB179:AC179" si="240">IF(V179&gt;1.5,"YES","NO")</f>
        <v>NO</v>
      </c>
      <c r="AC179" s="1" t="str">
        <f t="shared" si="240"/>
        <v>NO</v>
      </c>
      <c r="AD179" s="1" t="str">
        <f t="shared" si="189"/>
        <v xml:space="preserve"> </v>
      </c>
      <c r="AE179" s="1" t="str">
        <f t="shared" si="190"/>
        <v xml:space="preserve"> </v>
      </c>
      <c r="AF179" s="7">
        <f t="shared" si="184"/>
        <v>-1.4908311633879707</v>
      </c>
      <c r="AG179" s="7">
        <f t="shared" si="185"/>
        <v>0.10083116338797082</v>
      </c>
      <c r="AH179" s="4" t="str">
        <f t="shared" si="186"/>
        <v>NO</v>
      </c>
      <c r="AI179" s="7" t="str">
        <f t="shared" si="187"/>
        <v xml:space="preserve"> </v>
      </c>
      <c r="AJ179">
        <v>3.8045</v>
      </c>
      <c r="AK179">
        <v>1.5518000000000001</v>
      </c>
      <c r="AL179">
        <v>2.2019000000000002</v>
      </c>
      <c r="AM179">
        <v>0.56658699808795399</v>
      </c>
      <c r="AN179">
        <v>-9.43315009560229</v>
      </c>
      <c r="AO179">
        <v>-8.8665630975143408</v>
      </c>
    </row>
    <row r="180" spans="1:41" ht="18" customHeight="1" x14ac:dyDescent="0.3">
      <c r="A180" s="10" t="s">
        <v>197</v>
      </c>
      <c r="B180" s="1">
        <v>179</v>
      </c>
      <c r="C180" s="1" t="s">
        <v>198</v>
      </c>
      <c r="D180" s="1" t="s">
        <v>42</v>
      </c>
      <c r="F180" s="1">
        <v>0.81</v>
      </c>
      <c r="G180" s="1">
        <f t="shared" si="170"/>
        <v>6.4565422903465572</v>
      </c>
      <c r="H180" s="1">
        <v>8.5</v>
      </c>
      <c r="I180" s="1">
        <v>10.3</v>
      </c>
      <c r="J180" s="1">
        <v>4.5999999999999996</v>
      </c>
      <c r="L180" s="1">
        <v>-4</v>
      </c>
      <c r="M180" s="1">
        <f t="shared" si="171"/>
        <v>1E-4</v>
      </c>
      <c r="N180" s="1">
        <f t="shared" si="213"/>
        <v>1.8000000000000007</v>
      </c>
      <c r="O180" s="1">
        <f t="shared" si="172"/>
        <v>1.5601662241829566E-2</v>
      </c>
      <c r="P180" s="1">
        <f t="shared" si="173"/>
        <v>-0.99682912831245396</v>
      </c>
      <c r="Q180" s="1">
        <f t="shared" si="174"/>
        <v>-0.99640492681888404</v>
      </c>
      <c r="R180" s="1">
        <v>-0.98</v>
      </c>
      <c r="S180" s="1">
        <f t="shared" si="175"/>
        <v>0.10471285480508996</v>
      </c>
      <c r="T180" s="1">
        <f t="shared" si="176"/>
        <v>-2.393280953417495</v>
      </c>
      <c r="U180" s="1">
        <f t="shared" si="177"/>
        <v>1.606719046582505</v>
      </c>
      <c r="V180" s="2">
        <f t="shared" si="178"/>
        <v>1.6829128312453978E-2</v>
      </c>
      <c r="W180" s="2">
        <f t="shared" si="179"/>
        <v>1.6404926818884058E-2</v>
      </c>
      <c r="X180" s="1">
        <f t="shared" si="180"/>
        <v>4.242014935699201E-4</v>
      </c>
      <c r="Y180" s="7">
        <f t="shared" si="191"/>
        <v>1</v>
      </c>
      <c r="Z180" s="7">
        <f t="shared" si="181"/>
        <v>1</v>
      </c>
      <c r="AA180" s="7">
        <f t="shared" si="182"/>
        <v>0</v>
      </c>
      <c r="AB180" s="1" t="str">
        <f t="shared" ref="AB180:AC180" si="241">IF(V180&gt;1.5,"YES","NO")</f>
        <v>NO</v>
      </c>
      <c r="AC180" s="1" t="str">
        <f t="shared" si="241"/>
        <v>NO</v>
      </c>
      <c r="AD180" s="1" t="str">
        <f t="shared" si="189"/>
        <v xml:space="preserve"> </v>
      </c>
      <c r="AE180" s="1" t="str">
        <f t="shared" si="190"/>
        <v xml:space="preserve"> </v>
      </c>
      <c r="AF180" s="7">
        <f t="shared" si="184"/>
        <v>-0.99640492681888404</v>
      </c>
      <c r="AG180" s="7">
        <f t="shared" si="185"/>
        <v>1.6404926818884058E-2</v>
      </c>
      <c r="AH180" s="4" t="str">
        <f t="shared" si="186"/>
        <v>NO</v>
      </c>
      <c r="AI180" s="7" t="str">
        <f t="shared" si="187"/>
        <v xml:space="preserve"> </v>
      </c>
      <c r="AJ180">
        <v>3.8045</v>
      </c>
      <c r="AK180">
        <v>1.5518000000000001</v>
      </c>
      <c r="AL180">
        <v>2.2019000000000002</v>
      </c>
      <c r="AM180">
        <v>0.56658699808795399</v>
      </c>
      <c r="AN180">
        <v>-9.43315009560229</v>
      </c>
      <c r="AO180">
        <v>-8.8665630975143408</v>
      </c>
    </row>
    <row r="181" spans="1:41" ht="18" customHeight="1" x14ac:dyDescent="0.3">
      <c r="A181" s="10" t="s">
        <v>197</v>
      </c>
      <c r="B181" s="1">
        <v>180</v>
      </c>
      <c r="C181" s="1" t="s">
        <v>198</v>
      </c>
      <c r="D181" s="1" t="s">
        <v>42</v>
      </c>
      <c r="F181" s="1">
        <v>0.81</v>
      </c>
      <c r="G181" s="1">
        <f t="shared" si="170"/>
        <v>6.4565422903465572</v>
      </c>
      <c r="H181" s="1">
        <v>9.1999999999999993</v>
      </c>
      <c r="I181" s="1">
        <v>10.3</v>
      </c>
      <c r="J181" s="1">
        <v>4.5999999999999996</v>
      </c>
      <c r="L181" s="1">
        <v>-4</v>
      </c>
      <c r="M181" s="1">
        <f t="shared" si="171"/>
        <v>1E-4</v>
      </c>
      <c r="N181" s="1">
        <f t="shared" si="213"/>
        <v>1.1000000000000014</v>
      </c>
      <c r="O181" s="1">
        <f t="shared" si="172"/>
        <v>7.3587556117573283E-2</v>
      </c>
      <c r="P181" s="1">
        <f t="shared" si="173"/>
        <v>-0.32319561998842916</v>
      </c>
      <c r="Q181" s="1">
        <f t="shared" si="174"/>
        <v>-0.32311094756803949</v>
      </c>
      <c r="R181" s="1">
        <v>-0.34</v>
      </c>
      <c r="S181" s="1">
        <f t="shared" si="175"/>
        <v>0.45708818961487502</v>
      </c>
      <c r="T181" s="1" t="e">
        <f t="shared" si="176"/>
        <v>#NUM!</v>
      </c>
      <c r="U181" s="1" t="e">
        <f t="shared" si="177"/>
        <v>#NUM!</v>
      </c>
      <c r="V181" s="2">
        <f t="shared" si="178"/>
        <v>1.6804380011570863E-2</v>
      </c>
      <c r="W181" s="2">
        <f t="shared" si="179"/>
        <v>1.6889052431960538E-2</v>
      </c>
      <c r="X181" s="1">
        <f t="shared" si="180"/>
        <v>-8.4672420389675374E-5</v>
      </c>
      <c r="Y181" s="7">
        <f t="shared" si="191"/>
        <v>1</v>
      </c>
      <c r="Z181" s="7">
        <f t="shared" si="181"/>
        <v>1</v>
      </c>
      <c r="AA181" s="7">
        <f t="shared" si="182"/>
        <v>1</v>
      </c>
      <c r="AB181" s="1" t="str">
        <f t="shared" ref="AB181:AC181" si="242">IF(V181&gt;1.5,"YES","NO")</f>
        <v>NO</v>
      </c>
      <c r="AC181" s="1" t="str">
        <f t="shared" si="242"/>
        <v>NO</v>
      </c>
      <c r="AD181" s="1" t="str">
        <f t="shared" si="189"/>
        <v xml:space="preserve"> </v>
      </c>
      <c r="AE181" s="1" t="str">
        <f t="shared" si="190"/>
        <v xml:space="preserve"> </v>
      </c>
      <c r="AF181" s="7">
        <f t="shared" si="184"/>
        <v>-0.32319561998842916</v>
      </c>
      <c r="AG181" s="7">
        <f t="shared" si="185"/>
        <v>1.6804380011570863E-2</v>
      </c>
      <c r="AH181" s="4" t="str">
        <f t="shared" si="186"/>
        <v>NO</v>
      </c>
      <c r="AI181" s="7" t="str">
        <f t="shared" si="187"/>
        <v xml:space="preserve"> </v>
      </c>
      <c r="AJ181">
        <v>3.8045</v>
      </c>
      <c r="AK181">
        <v>1.5518000000000001</v>
      </c>
      <c r="AL181">
        <v>2.2019000000000002</v>
      </c>
      <c r="AM181">
        <v>0.56658699808795399</v>
      </c>
      <c r="AN181">
        <v>-9.43315009560229</v>
      </c>
      <c r="AO181">
        <v>-8.8665630975143408</v>
      </c>
    </row>
    <row r="182" spans="1:41" ht="18" customHeight="1" x14ac:dyDescent="0.3">
      <c r="A182" s="10" t="s">
        <v>197</v>
      </c>
      <c r="B182" s="1">
        <v>181</v>
      </c>
      <c r="C182" s="1" t="s">
        <v>198</v>
      </c>
      <c r="D182" s="1" t="s">
        <v>42</v>
      </c>
      <c r="F182" s="1">
        <v>0.81</v>
      </c>
      <c r="G182" s="1">
        <f t="shared" si="170"/>
        <v>6.4565422903465572</v>
      </c>
      <c r="H182" s="1">
        <v>10.1</v>
      </c>
      <c r="I182" s="1">
        <v>10.3</v>
      </c>
      <c r="J182" s="1">
        <v>4.5999999999999996</v>
      </c>
      <c r="L182" s="1">
        <v>-4</v>
      </c>
      <c r="M182" s="1">
        <f t="shared" si="171"/>
        <v>1E-4</v>
      </c>
      <c r="N182" s="1">
        <f t="shared" si="213"/>
        <v>0.20000000000000107</v>
      </c>
      <c r="O182" s="1">
        <f t="shared" si="172"/>
        <v>0.38686317984685636</v>
      </c>
      <c r="P182" s="1">
        <f t="shared" si="173"/>
        <v>0.39755739720565969</v>
      </c>
      <c r="Q182" s="1">
        <f t="shared" si="174"/>
        <v>0.39756805774018539</v>
      </c>
      <c r="R182" s="1">
        <v>0.33</v>
      </c>
      <c r="S182" s="1">
        <f t="shared" si="175"/>
        <v>2.1379620895022322</v>
      </c>
      <c r="T182" s="1" t="e">
        <f t="shared" si="176"/>
        <v>#NUM!</v>
      </c>
      <c r="U182" s="1" t="e">
        <f t="shared" si="177"/>
        <v>#NUM!</v>
      </c>
      <c r="V182" s="2">
        <f t="shared" si="178"/>
        <v>6.7557397205659675E-2</v>
      </c>
      <c r="W182" s="2">
        <f t="shared" si="179"/>
        <v>6.7568057740185372E-2</v>
      </c>
      <c r="X182" s="1">
        <f t="shared" si="180"/>
        <v>-1.0660534525697152E-5</v>
      </c>
      <c r="Y182" s="7">
        <f t="shared" si="191"/>
        <v>1</v>
      </c>
      <c r="Z182" s="7">
        <f t="shared" si="181"/>
        <v>1</v>
      </c>
      <c r="AA182" s="7">
        <f t="shared" si="182"/>
        <v>1</v>
      </c>
      <c r="AB182" s="1" t="str">
        <f t="shared" ref="AB182:AC182" si="243">IF(V182&gt;1.5,"YES","NO")</f>
        <v>NO</v>
      </c>
      <c r="AC182" s="1" t="str">
        <f t="shared" si="243"/>
        <v>NO</v>
      </c>
      <c r="AD182" s="1" t="str">
        <f t="shared" si="189"/>
        <v xml:space="preserve"> </v>
      </c>
      <c r="AE182" s="1" t="str">
        <f t="shared" si="190"/>
        <v xml:space="preserve"> </v>
      </c>
      <c r="AF182" s="7">
        <f t="shared" si="184"/>
        <v>0.39755739720565969</v>
      </c>
      <c r="AG182" s="7">
        <f t="shared" si="185"/>
        <v>6.7557397205659675E-2</v>
      </c>
      <c r="AH182" s="4" t="str">
        <f t="shared" si="186"/>
        <v>NO</v>
      </c>
      <c r="AI182" s="7" t="str">
        <f t="shared" si="187"/>
        <v xml:space="preserve"> </v>
      </c>
      <c r="AJ182">
        <v>3.8045</v>
      </c>
      <c r="AK182">
        <v>1.5518000000000001</v>
      </c>
      <c r="AL182">
        <v>2.2019000000000002</v>
      </c>
      <c r="AM182">
        <v>0.56658699808795399</v>
      </c>
      <c r="AN182">
        <v>-9.43315009560229</v>
      </c>
      <c r="AO182">
        <v>-8.8665630975143408</v>
      </c>
    </row>
    <row r="183" spans="1:41" ht="18" customHeight="1" x14ac:dyDescent="0.3">
      <c r="A183" s="10" t="s">
        <v>197</v>
      </c>
      <c r="B183" s="1">
        <v>182</v>
      </c>
      <c r="C183" s="1" t="s">
        <v>198</v>
      </c>
      <c r="D183" s="1" t="s">
        <v>42</v>
      </c>
      <c r="F183" s="1">
        <v>0.81</v>
      </c>
      <c r="G183" s="1">
        <f t="shared" si="170"/>
        <v>6.4565422903465572</v>
      </c>
      <c r="H183" s="1">
        <v>11</v>
      </c>
      <c r="I183" s="1">
        <v>10.3</v>
      </c>
      <c r="J183" s="1">
        <v>4.5999999999999996</v>
      </c>
      <c r="L183" s="1">
        <v>-4</v>
      </c>
      <c r="M183" s="1">
        <f t="shared" si="171"/>
        <v>1E-4</v>
      </c>
      <c r="N183" s="1">
        <f t="shared" si="213"/>
        <v>-0.69999999999999929</v>
      </c>
      <c r="O183" s="1">
        <f t="shared" si="172"/>
        <v>0.83366246918343789</v>
      </c>
      <c r="P183" s="1">
        <f t="shared" si="173"/>
        <v>0.73099025034743348</v>
      </c>
      <c r="Q183" s="1">
        <f t="shared" si="174"/>
        <v>0.73099159244361367</v>
      </c>
      <c r="R183" s="1">
        <v>0.81</v>
      </c>
      <c r="S183" s="1">
        <f t="shared" si="175"/>
        <v>6.4565422903465572</v>
      </c>
      <c r="T183" s="1">
        <f t="shared" si="176"/>
        <v>0.81</v>
      </c>
      <c r="U183" s="1">
        <f t="shared" si="177"/>
        <v>4.8100000000000005</v>
      </c>
      <c r="V183" s="2">
        <f t="shared" si="178"/>
        <v>7.9009749652566574E-2</v>
      </c>
      <c r="W183" s="2">
        <f t="shared" si="179"/>
        <v>7.9008407556386384E-2</v>
      </c>
      <c r="X183" s="1">
        <f t="shared" si="180"/>
        <v>1.3420961801902109E-6</v>
      </c>
      <c r="Y183" s="7">
        <f t="shared" si="191"/>
        <v>1</v>
      </c>
      <c r="Z183" s="7">
        <f t="shared" si="181"/>
        <v>1</v>
      </c>
      <c r="AA183" s="7">
        <f t="shared" si="182"/>
        <v>0</v>
      </c>
      <c r="AB183" s="1" t="str">
        <f t="shared" ref="AB183:AC183" si="244">IF(V183&gt;1.5,"YES","NO")</f>
        <v>NO</v>
      </c>
      <c r="AC183" s="1" t="str">
        <f t="shared" si="244"/>
        <v>NO</v>
      </c>
      <c r="AD183" s="1" t="str">
        <f t="shared" si="189"/>
        <v xml:space="preserve"> </v>
      </c>
      <c r="AE183" s="1" t="str">
        <f t="shared" si="190"/>
        <v xml:space="preserve"> </v>
      </c>
      <c r="AF183" s="7">
        <f t="shared" si="184"/>
        <v>0.73099159244361367</v>
      </c>
      <c r="AG183" s="7">
        <f t="shared" si="185"/>
        <v>7.9008407556386384E-2</v>
      </c>
      <c r="AH183" s="4" t="str">
        <f t="shared" si="186"/>
        <v>NO</v>
      </c>
      <c r="AI183" s="7" t="str">
        <f t="shared" si="187"/>
        <v xml:space="preserve"> </v>
      </c>
      <c r="AJ183">
        <v>3.8045</v>
      </c>
      <c r="AK183">
        <v>1.5518000000000001</v>
      </c>
      <c r="AL183">
        <v>2.2019000000000002</v>
      </c>
      <c r="AM183">
        <v>0.56658699808795399</v>
      </c>
      <c r="AN183">
        <v>-9.43315009560229</v>
      </c>
      <c r="AO183">
        <v>-8.8665630975143408</v>
      </c>
    </row>
    <row r="184" spans="1:41" ht="18" customHeight="1" x14ac:dyDescent="0.3">
      <c r="A184" s="10" t="s">
        <v>199</v>
      </c>
      <c r="B184" s="1">
        <v>183</v>
      </c>
      <c r="C184" s="1" t="s">
        <v>200</v>
      </c>
      <c r="D184" s="1" t="s">
        <v>37</v>
      </c>
      <c r="E184" s="1" t="s">
        <v>70</v>
      </c>
      <c r="F184" s="1">
        <v>0.9</v>
      </c>
      <c r="G184" s="1">
        <f t="shared" si="170"/>
        <v>7.9432823472428176</v>
      </c>
      <c r="H184" s="1">
        <v>1.6</v>
      </c>
      <c r="I184" s="1">
        <v>4.8</v>
      </c>
      <c r="J184" s="1">
        <v>1.9</v>
      </c>
      <c r="L184" s="1">
        <v>-2.5</v>
      </c>
      <c r="M184" s="1">
        <f t="shared" si="171"/>
        <v>3.1622776601683764E-3</v>
      </c>
      <c r="N184" s="1">
        <f t="shared" si="213"/>
        <v>-3.1999999999999997</v>
      </c>
      <c r="O184" s="1">
        <f t="shared" si="172"/>
        <v>0.99936944051165999</v>
      </c>
      <c r="P184" s="1">
        <f t="shared" si="173"/>
        <v>0.8997260651185035</v>
      </c>
      <c r="Q184" s="1">
        <f t="shared" si="174"/>
        <v>0.89972617420833156</v>
      </c>
      <c r="R184" s="1">
        <v>-0.09</v>
      </c>
      <c r="S184" s="1">
        <f t="shared" si="175"/>
        <v>0.81283051616409918</v>
      </c>
      <c r="T184" s="1" t="e">
        <f t="shared" si="176"/>
        <v>#NUM!</v>
      </c>
      <c r="U184" s="1" t="e">
        <f t="shared" si="177"/>
        <v>#NUM!</v>
      </c>
      <c r="V184" s="2">
        <f t="shared" si="178"/>
        <v>0.98972606511850347</v>
      </c>
      <c r="W184" s="2">
        <f t="shared" si="179"/>
        <v>0.98972617420833153</v>
      </c>
      <c r="X184" s="1">
        <f t="shared" si="180"/>
        <v>-1.0908982805979406E-7</v>
      </c>
      <c r="Y184" s="7">
        <f t="shared" si="191"/>
        <v>1</v>
      </c>
      <c r="Z184" s="7">
        <f t="shared" si="181"/>
        <v>1</v>
      </c>
      <c r="AA184" s="7">
        <f t="shared" si="182"/>
        <v>1</v>
      </c>
      <c r="AB184" s="1" t="str">
        <f t="shared" ref="AB184:AC184" si="245">IF(V184&gt;1.5,"YES","NO")</f>
        <v>NO</v>
      </c>
      <c r="AC184" s="1" t="str">
        <f t="shared" si="245"/>
        <v>NO</v>
      </c>
      <c r="AD184" s="1" t="str">
        <f t="shared" si="189"/>
        <v xml:space="preserve"> </v>
      </c>
      <c r="AE184" s="1" t="str">
        <f t="shared" si="190"/>
        <v xml:space="preserve"> </v>
      </c>
      <c r="AF184" s="7">
        <f t="shared" si="184"/>
        <v>0.8997260651185035</v>
      </c>
      <c r="AG184" s="7">
        <f t="shared" si="185"/>
        <v>0.98972606511850347</v>
      </c>
      <c r="AH184" s="4" t="str">
        <f t="shared" si="186"/>
        <v>NO</v>
      </c>
      <c r="AI184" s="7" t="str">
        <f t="shared" si="187"/>
        <v xml:space="preserve"> </v>
      </c>
      <c r="AJ184">
        <v>3.4243000000000001</v>
      </c>
      <c r="AK184">
        <v>3.1040000000000001</v>
      </c>
      <c r="AL184">
        <v>3.6581999999999999</v>
      </c>
      <c r="AM184">
        <v>-1.9455544933078299</v>
      </c>
      <c r="AN184">
        <v>-18.072466539196899</v>
      </c>
      <c r="AO184">
        <v>-17.965105162523901</v>
      </c>
    </row>
    <row r="185" spans="1:41" ht="18" customHeight="1" x14ac:dyDescent="0.3">
      <c r="A185" s="10" t="s">
        <v>199</v>
      </c>
      <c r="B185" s="1">
        <v>184</v>
      </c>
      <c r="C185" s="1" t="s">
        <v>200</v>
      </c>
      <c r="D185" s="1" t="s">
        <v>37</v>
      </c>
      <c r="E185" s="1" t="s">
        <v>70</v>
      </c>
      <c r="F185" s="1">
        <v>0.9</v>
      </c>
      <c r="G185" s="1">
        <f t="shared" si="170"/>
        <v>7.9432823472428176</v>
      </c>
      <c r="H185" s="1">
        <v>2.35</v>
      </c>
      <c r="I185" s="1">
        <v>4.8</v>
      </c>
      <c r="J185" s="1">
        <v>1.9</v>
      </c>
      <c r="L185" s="1">
        <v>-2.5</v>
      </c>
      <c r="M185" s="1">
        <f t="shared" si="171"/>
        <v>3.1622776601683764E-3</v>
      </c>
      <c r="N185" s="1">
        <f t="shared" si="213"/>
        <v>-2.4499999999999997</v>
      </c>
      <c r="O185" s="1">
        <f t="shared" si="172"/>
        <v>0.99646441085135196</v>
      </c>
      <c r="P185" s="1">
        <f t="shared" si="173"/>
        <v>0.89846179230205381</v>
      </c>
      <c r="Q185" s="1">
        <f t="shared" si="174"/>
        <v>0.89846240575888181</v>
      </c>
      <c r="R185" s="1">
        <v>0.73</v>
      </c>
      <c r="S185" s="1">
        <f t="shared" si="175"/>
        <v>5.3703179637025285</v>
      </c>
      <c r="T185" s="1" t="e">
        <f t="shared" si="176"/>
        <v>#NUM!</v>
      </c>
      <c r="U185" s="1" t="e">
        <f t="shared" si="177"/>
        <v>#NUM!</v>
      </c>
      <c r="V185" s="2">
        <f t="shared" si="178"/>
        <v>0.16846179230205383</v>
      </c>
      <c r="W185" s="2">
        <f t="shared" si="179"/>
        <v>0.16846240575888183</v>
      </c>
      <c r="X185" s="1">
        <f t="shared" si="180"/>
        <v>-6.1345682800251211E-7</v>
      </c>
      <c r="Y185" s="7">
        <f t="shared" si="191"/>
        <v>1</v>
      </c>
      <c r="Z185" s="7">
        <f t="shared" si="181"/>
        <v>1</v>
      </c>
      <c r="AA185" s="7">
        <f t="shared" si="182"/>
        <v>1</v>
      </c>
      <c r="AB185" s="1" t="str">
        <f t="shared" ref="AB185:AC185" si="246">IF(V185&gt;1.5,"YES","NO")</f>
        <v>NO</v>
      </c>
      <c r="AC185" s="1" t="str">
        <f t="shared" si="246"/>
        <v>NO</v>
      </c>
      <c r="AD185" s="1" t="str">
        <f t="shared" si="189"/>
        <v xml:space="preserve"> </v>
      </c>
      <c r="AE185" s="1" t="str">
        <f t="shared" si="190"/>
        <v xml:space="preserve"> </v>
      </c>
      <c r="AF185" s="7">
        <f t="shared" si="184"/>
        <v>0.89846179230205381</v>
      </c>
      <c r="AG185" s="7">
        <f t="shared" si="185"/>
        <v>0.16846179230205383</v>
      </c>
      <c r="AH185" s="4" t="str">
        <f t="shared" si="186"/>
        <v>NO</v>
      </c>
      <c r="AI185" s="7" t="str">
        <f t="shared" si="187"/>
        <v xml:space="preserve"> </v>
      </c>
      <c r="AJ185">
        <v>3.4243000000000001</v>
      </c>
      <c r="AK185">
        <v>3.1040000000000001</v>
      </c>
      <c r="AL185">
        <v>3.6581999999999999</v>
      </c>
      <c r="AM185">
        <v>-1.9455544933078299</v>
      </c>
      <c r="AN185">
        <v>-18.072466539196899</v>
      </c>
      <c r="AO185">
        <v>-17.965105162523901</v>
      </c>
    </row>
    <row r="186" spans="1:41" ht="18" customHeight="1" x14ac:dyDescent="0.3">
      <c r="A186" s="10" t="s">
        <v>199</v>
      </c>
      <c r="B186" s="1">
        <v>185</v>
      </c>
      <c r="C186" s="1" t="s">
        <v>200</v>
      </c>
      <c r="D186" s="1" t="s">
        <v>37</v>
      </c>
      <c r="E186" s="1" t="s">
        <v>70</v>
      </c>
      <c r="F186" s="1">
        <v>0.9</v>
      </c>
      <c r="G186" s="1">
        <f t="shared" si="170"/>
        <v>7.9432823472428176</v>
      </c>
      <c r="H186" s="1">
        <v>5.5</v>
      </c>
      <c r="I186" s="1">
        <v>4.8</v>
      </c>
      <c r="J186" s="1">
        <v>1.9</v>
      </c>
      <c r="L186" s="1">
        <v>-2.5</v>
      </c>
      <c r="M186" s="1">
        <f t="shared" si="171"/>
        <v>3.1622776601683764E-3</v>
      </c>
      <c r="N186" s="1">
        <f t="shared" si="213"/>
        <v>0.70000000000000018</v>
      </c>
      <c r="O186" s="1">
        <f t="shared" si="172"/>
        <v>0.1663375308165618</v>
      </c>
      <c r="P186" s="1">
        <f t="shared" si="173"/>
        <v>0.12099025034743327</v>
      </c>
      <c r="Q186" s="1">
        <f t="shared" si="174"/>
        <v>0.12185591843022692</v>
      </c>
      <c r="R186" s="1">
        <v>0.5</v>
      </c>
      <c r="S186" s="1">
        <f t="shared" si="175"/>
        <v>3.1622776601683795</v>
      </c>
      <c r="T186" s="1">
        <f t="shared" si="176"/>
        <v>0.34406629535144295</v>
      </c>
      <c r="U186" s="1">
        <f t="shared" si="177"/>
        <v>2.8440662953514431</v>
      </c>
      <c r="V186" s="2">
        <f t="shared" si="178"/>
        <v>0.37900974965256673</v>
      </c>
      <c r="W186" s="2">
        <f t="shared" si="179"/>
        <v>0.37814408156977308</v>
      </c>
      <c r="X186" s="1">
        <f t="shared" si="180"/>
        <v>8.6566808279364693E-4</v>
      </c>
      <c r="Y186" s="7">
        <f t="shared" si="191"/>
        <v>1</v>
      </c>
      <c r="Z186" s="7">
        <f t="shared" si="181"/>
        <v>1</v>
      </c>
      <c r="AA186" s="7">
        <f t="shared" si="182"/>
        <v>0</v>
      </c>
      <c r="AB186" s="1" t="str">
        <f t="shared" ref="AB186:AC186" si="247">IF(V186&gt;1.5,"YES","NO")</f>
        <v>NO</v>
      </c>
      <c r="AC186" s="1" t="str">
        <f t="shared" si="247"/>
        <v>NO</v>
      </c>
      <c r="AD186" s="1" t="str">
        <f t="shared" si="189"/>
        <v xml:space="preserve"> </v>
      </c>
      <c r="AE186" s="1" t="str">
        <f t="shared" si="190"/>
        <v xml:space="preserve"> </v>
      </c>
      <c r="AF186" s="7">
        <f t="shared" si="184"/>
        <v>0.12185591843022692</v>
      </c>
      <c r="AG186" s="7">
        <f t="shared" si="185"/>
        <v>0.37814408156977308</v>
      </c>
      <c r="AH186" s="4" t="str">
        <f t="shared" si="186"/>
        <v>NO</v>
      </c>
      <c r="AI186" s="7" t="str">
        <f t="shared" si="187"/>
        <v xml:space="preserve"> </v>
      </c>
      <c r="AJ186">
        <v>3.4243000000000001</v>
      </c>
      <c r="AK186">
        <v>3.1040000000000001</v>
      </c>
      <c r="AL186">
        <v>3.6581999999999999</v>
      </c>
      <c r="AM186">
        <v>-1.9455544933078299</v>
      </c>
      <c r="AN186">
        <v>-18.072466539196899</v>
      </c>
      <c r="AO186">
        <v>-17.965105162523901</v>
      </c>
    </row>
    <row r="187" spans="1:41" ht="18" customHeight="1" x14ac:dyDescent="0.3">
      <c r="A187" s="10" t="s">
        <v>199</v>
      </c>
      <c r="B187" s="1">
        <v>186</v>
      </c>
      <c r="C187" s="1" t="s">
        <v>200</v>
      </c>
      <c r="D187" s="1" t="s">
        <v>37</v>
      </c>
      <c r="E187" s="1" t="s">
        <v>70</v>
      </c>
      <c r="F187" s="1">
        <v>0.9</v>
      </c>
      <c r="G187" s="1">
        <f t="shared" si="170"/>
        <v>7.9432823472428176</v>
      </c>
      <c r="H187" s="1">
        <v>6.2</v>
      </c>
      <c r="I187" s="1">
        <v>4.8</v>
      </c>
      <c r="J187" s="1">
        <v>1.9</v>
      </c>
      <c r="L187" s="1">
        <v>-2.5</v>
      </c>
      <c r="M187" s="1">
        <f t="shared" si="171"/>
        <v>3.1622776601683764E-3</v>
      </c>
      <c r="N187" s="1">
        <f t="shared" si="213"/>
        <v>1.4000000000000004</v>
      </c>
      <c r="O187" s="1">
        <f t="shared" si="172"/>
        <v>3.8286503882254685E-2</v>
      </c>
      <c r="P187" s="1">
        <f t="shared" si="173"/>
        <v>-0.51695428927953369</v>
      </c>
      <c r="Q187" s="1">
        <f t="shared" si="174"/>
        <v>-0.51263291549689094</v>
      </c>
      <c r="R187" s="1">
        <v>0.4</v>
      </c>
      <c r="S187" s="1">
        <f t="shared" si="175"/>
        <v>2.5118864315095806</v>
      </c>
      <c r="T187" s="1">
        <f t="shared" si="176"/>
        <v>0.36090731460002412</v>
      </c>
      <c r="U187" s="1">
        <f t="shared" si="177"/>
        <v>2.8609073146000243</v>
      </c>
      <c r="V187" s="2">
        <f t="shared" si="178"/>
        <v>0.91695428927953371</v>
      </c>
      <c r="W187" s="2">
        <f t="shared" si="179"/>
        <v>0.91263291549689096</v>
      </c>
      <c r="X187" s="1">
        <f t="shared" si="180"/>
        <v>4.3213737826427456E-3</v>
      </c>
      <c r="Y187" s="7">
        <f t="shared" si="191"/>
        <v>1</v>
      </c>
      <c r="Z187" s="7">
        <f t="shared" si="181"/>
        <v>1</v>
      </c>
      <c r="AA187" s="7">
        <f t="shared" si="182"/>
        <v>0</v>
      </c>
      <c r="AB187" s="1" t="str">
        <f t="shared" ref="AB187:AC187" si="248">IF(V187&gt;1.5,"YES","NO")</f>
        <v>NO</v>
      </c>
      <c r="AC187" s="1" t="str">
        <f t="shared" si="248"/>
        <v>NO</v>
      </c>
      <c r="AD187" s="1" t="str">
        <f t="shared" si="189"/>
        <v xml:space="preserve"> </v>
      </c>
      <c r="AE187" s="1" t="str">
        <f t="shared" si="190"/>
        <v xml:space="preserve"> </v>
      </c>
      <c r="AF187" s="7">
        <f t="shared" si="184"/>
        <v>-0.51263291549689094</v>
      </c>
      <c r="AG187" s="7">
        <f t="shared" si="185"/>
        <v>0.91263291549689096</v>
      </c>
      <c r="AH187" s="4" t="str">
        <f t="shared" si="186"/>
        <v>NO</v>
      </c>
      <c r="AI187" s="7" t="str">
        <f t="shared" si="187"/>
        <v xml:space="preserve"> </v>
      </c>
      <c r="AJ187">
        <v>3.4243000000000001</v>
      </c>
      <c r="AK187">
        <v>3.1040000000000001</v>
      </c>
      <c r="AL187">
        <v>3.6581999999999999</v>
      </c>
      <c r="AM187">
        <v>-1.9455544933078299</v>
      </c>
      <c r="AN187">
        <v>-18.072466539196899</v>
      </c>
      <c r="AO187">
        <v>-17.965105162523901</v>
      </c>
    </row>
    <row r="188" spans="1:41" ht="18" customHeight="1" x14ac:dyDescent="0.3">
      <c r="A188" s="10" t="s">
        <v>199</v>
      </c>
      <c r="B188" s="1">
        <v>187</v>
      </c>
      <c r="C188" s="1" t="s">
        <v>200</v>
      </c>
      <c r="D188" s="1" t="s">
        <v>37</v>
      </c>
      <c r="E188" s="1" t="s">
        <v>70</v>
      </c>
      <c r="F188" s="1">
        <v>0.9</v>
      </c>
      <c r="G188" s="1">
        <f t="shared" si="170"/>
        <v>7.9432823472428176</v>
      </c>
      <c r="H188" s="1">
        <v>8</v>
      </c>
      <c r="I188" s="1">
        <v>4.8</v>
      </c>
      <c r="J188" s="1">
        <v>1.9</v>
      </c>
      <c r="L188" s="1">
        <v>-2.5</v>
      </c>
      <c r="M188" s="1">
        <f t="shared" si="171"/>
        <v>3.1622776601683764E-3</v>
      </c>
      <c r="N188" s="1">
        <f t="shared" si="213"/>
        <v>3.2</v>
      </c>
      <c r="O188" s="1">
        <f t="shared" si="172"/>
        <v>6.3055948833989266E-4</v>
      </c>
      <c r="P188" s="1">
        <f t="shared" si="173"/>
        <v>-2.3002739348814973</v>
      </c>
      <c r="Q188" s="1">
        <f t="shared" si="174"/>
        <v>-2.0878313320871573</v>
      </c>
      <c r="R188" s="1">
        <v>-0.72</v>
      </c>
      <c r="S188" s="1">
        <f t="shared" si="175"/>
        <v>0.19054607179632471</v>
      </c>
      <c r="T188" s="1">
        <f t="shared" si="176"/>
        <v>-0.73129469296320981</v>
      </c>
      <c r="U188" s="1">
        <f t="shared" si="177"/>
        <v>1.7687053070367902</v>
      </c>
      <c r="V188" s="2">
        <f t="shared" si="178"/>
        <v>1.5802739348814974</v>
      </c>
      <c r="W188" s="2">
        <f t="shared" si="179"/>
        <v>1.3678313320871573</v>
      </c>
      <c r="X188" s="1">
        <f t="shared" si="180"/>
        <v>0.21244260279434002</v>
      </c>
      <c r="Y188" s="7">
        <f t="shared" si="191"/>
        <v>0</v>
      </c>
      <c r="Z188" s="7">
        <f t="shared" si="181"/>
        <v>0</v>
      </c>
      <c r="AA188" s="7">
        <f t="shared" si="182"/>
        <v>0</v>
      </c>
      <c r="AB188" s="1" t="str">
        <f t="shared" ref="AB188:AC188" si="249">IF(V188&gt;1.5,"YES","NO")</f>
        <v>YES</v>
      </c>
      <c r="AC188" s="1" t="str">
        <f t="shared" si="249"/>
        <v>NO</v>
      </c>
      <c r="AD188" s="1">
        <f t="shared" si="189"/>
        <v>187</v>
      </c>
      <c r="AE188" s="1" t="str">
        <f t="shared" si="190"/>
        <v xml:space="preserve"> </v>
      </c>
      <c r="AF188" s="7">
        <f t="shared" si="184"/>
        <v>-2.0878313320871573</v>
      </c>
      <c r="AG188" s="7">
        <f t="shared" si="185"/>
        <v>1.3678313320871573</v>
      </c>
      <c r="AH188" s="4" t="str">
        <f t="shared" si="186"/>
        <v>NO</v>
      </c>
      <c r="AI188" s="7" t="str">
        <f t="shared" si="187"/>
        <v xml:space="preserve"> </v>
      </c>
      <c r="AJ188">
        <v>3.4243000000000001</v>
      </c>
      <c r="AK188">
        <v>3.1040000000000001</v>
      </c>
      <c r="AL188">
        <v>3.6581999999999999</v>
      </c>
      <c r="AM188">
        <v>-1.9455544933078299</v>
      </c>
      <c r="AN188">
        <v>-18.072466539196899</v>
      </c>
      <c r="AO188">
        <v>-17.965105162523901</v>
      </c>
    </row>
    <row r="189" spans="1:41" ht="18" customHeight="1" x14ac:dyDescent="0.3">
      <c r="A189" s="10" t="s">
        <v>199</v>
      </c>
      <c r="B189" s="1">
        <v>188</v>
      </c>
      <c r="C189" s="1" t="s">
        <v>200</v>
      </c>
      <c r="D189" s="1" t="s">
        <v>37</v>
      </c>
      <c r="E189" s="1" t="s">
        <v>70</v>
      </c>
      <c r="F189" s="1">
        <v>0.9</v>
      </c>
      <c r="G189" s="1">
        <f t="shared" si="170"/>
        <v>7.9432823472428176</v>
      </c>
      <c r="H189" s="1">
        <v>8.5</v>
      </c>
      <c r="I189" s="1">
        <v>4.8</v>
      </c>
      <c r="J189" s="1">
        <v>1.9</v>
      </c>
      <c r="L189" s="1">
        <v>-2.5</v>
      </c>
      <c r="M189" s="1">
        <f t="shared" si="171"/>
        <v>3.1622776601683764E-3</v>
      </c>
      <c r="N189" s="1">
        <f t="shared" si="213"/>
        <v>3.7</v>
      </c>
      <c r="O189" s="1">
        <f t="shared" si="172"/>
        <v>1.9948642872153E-4</v>
      </c>
      <c r="P189" s="1">
        <f t="shared" si="173"/>
        <v>-2.8000866444976973</v>
      </c>
      <c r="Q189" s="1">
        <f t="shared" si="174"/>
        <v>-2.3236517820612113</v>
      </c>
      <c r="R189" s="1">
        <v>-2.0099999999999998</v>
      </c>
      <c r="S189" s="1">
        <f t="shared" si="175"/>
        <v>9.7723722095581049E-3</v>
      </c>
      <c r="T189" s="1">
        <f t="shared" si="176"/>
        <v>-2.0867463852801982</v>
      </c>
      <c r="U189" s="1">
        <f t="shared" si="177"/>
        <v>0.41325361471980182</v>
      </c>
      <c r="V189" s="2">
        <f t="shared" si="178"/>
        <v>0.7900866444976975</v>
      </c>
      <c r="W189" s="2">
        <f t="shared" si="179"/>
        <v>0.31365178206121147</v>
      </c>
      <c r="X189" s="1">
        <f t="shared" si="180"/>
        <v>0.47643486243648603</v>
      </c>
      <c r="Y189" s="7">
        <f t="shared" si="191"/>
        <v>0</v>
      </c>
      <c r="Z189" s="7">
        <f t="shared" si="181"/>
        <v>0</v>
      </c>
      <c r="AA189" s="7">
        <f t="shared" si="182"/>
        <v>0</v>
      </c>
      <c r="AB189" s="1" t="str">
        <f t="shared" ref="AB189:AC189" si="250">IF(V189&gt;1.5,"YES","NO")</f>
        <v>NO</v>
      </c>
      <c r="AC189" s="1" t="str">
        <f t="shared" si="250"/>
        <v>NO</v>
      </c>
      <c r="AD189" s="1" t="str">
        <f t="shared" si="189"/>
        <v xml:space="preserve"> </v>
      </c>
      <c r="AE189" s="1" t="str">
        <f t="shared" si="190"/>
        <v xml:space="preserve"> </v>
      </c>
      <c r="AF189" s="7">
        <f t="shared" si="184"/>
        <v>-2.3236517820612113</v>
      </c>
      <c r="AG189" s="7">
        <f t="shared" si="185"/>
        <v>0.31365178206121147</v>
      </c>
      <c r="AH189" s="4" t="str">
        <f t="shared" si="186"/>
        <v>NO</v>
      </c>
      <c r="AI189" s="7" t="str">
        <f t="shared" si="187"/>
        <v xml:space="preserve"> </v>
      </c>
      <c r="AJ189">
        <v>3.4243000000000001</v>
      </c>
      <c r="AK189">
        <v>3.1040000000000001</v>
      </c>
      <c r="AL189">
        <v>3.6581999999999999</v>
      </c>
      <c r="AM189">
        <v>-1.9455544933078299</v>
      </c>
      <c r="AN189">
        <v>-18.072466539196899</v>
      </c>
      <c r="AO189">
        <v>-17.965105162523901</v>
      </c>
    </row>
    <row r="190" spans="1:41" ht="18" customHeight="1" x14ac:dyDescent="0.3">
      <c r="A190" s="1" t="s">
        <v>201</v>
      </c>
      <c r="B190" s="1">
        <v>189</v>
      </c>
      <c r="C190" s="1" t="s">
        <v>202</v>
      </c>
      <c r="D190" s="1" t="s">
        <v>37</v>
      </c>
      <c r="F190" s="1">
        <v>1.8</v>
      </c>
      <c r="G190" s="1">
        <f t="shared" si="170"/>
        <v>63.095734448019364</v>
      </c>
      <c r="H190" s="1">
        <v>5.5</v>
      </c>
      <c r="I190" s="1">
        <v>4.4000000000000004</v>
      </c>
      <c r="L190" s="1">
        <v>-1.7</v>
      </c>
      <c r="M190" s="1">
        <f t="shared" si="171"/>
        <v>1.9952623149688792E-2</v>
      </c>
      <c r="N190" s="1">
        <f t="shared" si="213"/>
        <v>1.0999999999999996</v>
      </c>
      <c r="O190" s="1">
        <f t="shared" si="172"/>
        <v>7.3587556117573588E-2</v>
      </c>
      <c r="P190" s="1">
        <f t="shared" si="173"/>
        <v>0.66680438001157261</v>
      </c>
      <c r="Q190" s="1">
        <f t="shared" si="174"/>
        <v>0.66852990504036569</v>
      </c>
      <c r="R190" s="1">
        <v>1.4</v>
      </c>
      <c r="S190" s="1">
        <f t="shared" si="175"/>
        <v>25.118864315095799</v>
      </c>
      <c r="T190" s="1">
        <f t="shared" si="176"/>
        <v>1.3444365713061674</v>
      </c>
      <c r="U190" s="1">
        <f t="shared" si="177"/>
        <v>3.0444365713061674</v>
      </c>
      <c r="V190" s="2">
        <f t="shared" si="178"/>
        <v>0.73319561998842731</v>
      </c>
      <c r="W190" s="2">
        <f t="shared" si="179"/>
        <v>0.73147009495963422</v>
      </c>
      <c r="X190" s="1">
        <f t="shared" si="180"/>
        <v>1.7255250287930846E-3</v>
      </c>
      <c r="Y190" s="7">
        <f t="shared" si="191"/>
        <v>1</v>
      </c>
      <c r="Z190" s="7">
        <f t="shared" si="181"/>
        <v>1</v>
      </c>
      <c r="AA190" s="7">
        <f t="shared" si="182"/>
        <v>0</v>
      </c>
      <c r="AB190" s="1" t="str">
        <f t="shared" ref="AB190:AC190" si="251">IF(V190&gt;1.5,"YES","NO")</f>
        <v>NO</v>
      </c>
      <c r="AC190" s="1" t="str">
        <f t="shared" si="251"/>
        <v>NO</v>
      </c>
      <c r="AD190" s="1" t="str">
        <f t="shared" si="189"/>
        <v xml:space="preserve"> </v>
      </c>
      <c r="AE190" s="1" t="str">
        <f t="shared" si="190"/>
        <v xml:space="preserve"> </v>
      </c>
      <c r="AF190" s="7">
        <f t="shared" si="184"/>
        <v>0.66852990504036569</v>
      </c>
      <c r="AG190" s="7">
        <f t="shared" si="185"/>
        <v>0.73147009495963422</v>
      </c>
      <c r="AH190" s="4" t="str">
        <f t="shared" si="186"/>
        <v>NO</v>
      </c>
      <c r="AI190" s="7" t="str">
        <f t="shared" si="187"/>
        <v xml:space="preserve"> </v>
      </c>
      <c r="AJ190">
        <v>4.9676</v>
      </c>
      <c r="AK190">
        <v>1.0721000000000001</v>
      </c>
      <c r="AL190">
        <v>2.3321999999999998</v>
      </c>
      <c r="AM190">
        <v>-0.47533460803059202</v>
      </c>
      <c r="AN190">
        <v>-12.5182839388145</v>
      </c>
      <c r="AO190">
        <v>-12.993642447418701</v>
      </c>
    </row>
    <row r="191" spans="1:41" ht="18" customHeight="1" x14ac:dyDescent="0.3">
      <c r="A191" s="1" t="s">
        <v>201</v>
      </c>
      <c r="B191" s="1">
        <v>190</v>
      </c>
      <c r="C191" s="1" t="s">
        <v>202</v>
      </c>
      <c r="D191" s="1" t="s">
        <v>37</v>
      </c>
      <c r="F191" s="1">
        <v>1.8</v>
      </c>
      <c r="G191" s="1">
        <f t="shared" si="170"/>
        <v>63.095734448019364</v>
      </c>
      <c r="H191" s="1">
        <v>6.2</v>
      </c>
      <c r="I191" s="1">
        <v>4.4000000000000004</v>
      </c>
      <c r="L191" s="1">
        <v>-1.7</v>
      </c>
      <c r="M191" s="1">
        <f t="shared" si="171"/>
        <v>1.9952623149688792E-2</v>
      </c>
      <c r="N191" s="1">
        <f t="shared" si="213"/>
        <v>1.7999999999999998</v>
      </c>
      <c r="O191" s="1">
        <f t="shared" si="172"/>
        <v>1.5601662241829607E-2</v>
      </c>
      <c r="P191" s="1">
        <f t="shared" si="173"/>
        <v>-6.829128312452859E-3</v>
      </c>
      <c r="Q191" s="1">
        <f t="shared" si="174"/>
        <v>1.7508709175833026E-3</v>
      </c>
      <c r="R191" s="1">
        <v>0.25</v>
      </c>
      <c r="S191" s="1">
        <f t="shared" si="175"/>
        <v>1.778279410038923</v>
      </c>
      <c r="T191" s="1">
        <f t="shared" si="176"/>
        <v>-9.341542407244291E-2</v>
      </c>
      <c r="U191" s="1">
        <f t="shared" si="177"/>
        <v>1.606584575927557</v>
      </c>
      <c r="V191" s="2">
        <f t="shared" si="178"/>
        <v>0.25682912831245286</v>
      </c>
      <c r="W191" s="2">
        <f t="shared" si="179"/>
        <v>0.2482491290824167</v>
      </c>
      <c r="X191" s="1">
        <f t="shared" si="180"/>
        <v>8.5799992300361616E-3</v>
      </c>
      <c r="Y191" s="7">
        <f t="shared" si="191"/>
        <v>1</v>
      </c>
      <c r="Z191" s="7">
        <f t="shared" si="181"/>
        <v>1</v>
      </c>
      <c r="AA191" s="7">
        <f t="shared" si="182"/>
        <v>0</v>
      </c>
      <c r="AB191" s="1" t="str">
        <f t="shared" ref="AB191:AC191" si="252">IF(V191&gt;1.5,"YES","NO")</f>
        <v>NO</v>
      </c>
      <c r="AC191" s="1" t="str">
        <f t="shared" si="252"/>
        <v>NO</v>
      </c>
      <c r="AD191" s="1" t="str">
        <f t="shared" si="189"/>
        <v xml:space="preserve"> </v>
      </c>
      <c r="AE191" s="1" t="str">
        <f t="shared" si="190"/>
        <v xml:space="preserve"> </v>
      </c>
      <c r="AF191" s="7">
        <f t="shared" si="184"/>
        <v>1.7508709175833026E-3</v>
      </c>
      <c r="AG191" s="7">
        <f t="shared" si="185"/>
        <v>0.2482491290824167</v>
      </c>
      <c r="AH191" s="4" t="str">
        <f t="shared" si="186"/>
        <v>NO</v>
      </c>
      <c r="AI191" s="7" t="str">
        <f t="shared" si="187"/>
        <v xml:space="preserve"> </v>
      </c>
      <c r="AJ191">
        <v>4.9676</v>
      </c>
      <c r="AK191">
        <v>1.0721000000000001</v>
      </c>
      <c r="AL191">
        <v>2.3321999999999998</v>
      </c>
      <c r="AM191">
        <v>-0.47533460803059202</v>
      </c>
      <c r="AN191">
        <v>-12.5182839388145</v>
      </c>
      <c r="AO191">
        <v>-12.993642447418701</v>
      </c>
    </row>
    <row r="192" spans="1:41" ht="18" customHeight="1" x14ac:dyDescent="0.3">
      <c r="A192" t="s">
        <v>203</v>
      </c>
      <c r="B192" s="1">
        <v>191</v>
      </c>
      <c r="C192" s="1" t="s">
        <v>204</v>
      </c>
      <c r="D192" s="1" t="s">
        <v>37</v>
      </c>
      <c r="F192" s="1">
        <v>2.42</v>
      </c>
      <c r="G192" s="1">
        <f t="shared" si="170"/>
        <v>263.02679918953817</v>
      </c>
      <c r="H192" s="1">
        <v>2.35</v>
      </c>
      <c r="I192" s="1">
        <v>4</v>
      </c>
      <c r="J192" s="1">
        <v>4.5999999999999996</v>
      </c>
      <c r="L192" s="1">
        <v>-2.02</v>
      </c>
      <c r="M192" s="1">
        <f t="shared" si="171"/>
        <v>9.5499258602143571E-3</v>
      </c>
      <c r="N192" s="1">
        <f t="shared" si="213"/>
        <v>-1.65</v>
      </c>
      <c r="O192" s="1">
        <f t="shared" si="172"/>
        <v>0.97810300135176664</v>
      </c>
      <c r="P192" s="1">
        <f t="shared" si="173"/>
        <v>2.4103845915598585</v>
      </c>
      <c r="Q192" s="1">
        <f t="shared" si="174"/>
        <v>2.4103849445675229</v>
      </c>
      <c r="R192" s="1">
        <v>2.42</v>
      </c>
      <c r="S192" s="1">
        <f t="shared" si="175"/>
        <v>263.02679918953817</v>
      </c>
      <c r="T192" s="1">
        <f t="shared" si="176"/>
        <v>2.4200000000000004</v>
      </c>
      <c r="U192" s="1">
        <f t="shared" si="177"/>
        <v>4.4400000000000004</v>
      </c>
      <c r="V192" s="2">
        <f t="shared" si="178"/>
        <v>9.6154084401414153E-3</v>
      </c>
      <c r="W192" s="2">
        <f t="shared" si="179"/>
        <v>9.6150554324769821E-3</v>
      </c>
      <c r="X192" s="1">
        <f t="shared" si="180"/>
        <v>3.5300766443313591E-7</v>
      </c>
      <c r="Y192" s="7">
        <f t="shared" si="191"/>
        <v>1</v>
      </c>
      <c r="Z192" s="7">
        <f t="shared" si="181"/>
        <v>1</v>
      </c>
      <c r="AA192" s="7">
        <f t="shared" si="182"/>
        <v>0</v>
      </c>
      <c r="AB192" s="1" t="str">
        <f t="shared" ref="AB192:AC192" si="253">IF(V192&gt;1.5,"YES","NO")</f>
        <v>NO</v>
      </c>
      <c r="AC192" s="1" t="str">
        <f t="shared" si="253"/>
        <v>NO</v>
      </c>
      <c r="AD192" s="1" t="str">
        <f t="shared" si="189"/>
        <v xml:space="preserve"> </v>
      </c>
      <c r="AE192" s="1" t="str">
        <f t="shared" si="190"/>
        <v xml:space="preserve"> </v>
      </c>
      <c r="AF192" s="7">
        <f t="shared" si="184"/>
        <v>2.4103849445675229</v>
      </c>
      <c r="AG192" s="7">
        <f t="shared" si="185"/>
        <v>9.6150554324769821E-3</v>
      </c>
      <c r="AH192" s="4" t="str">
        <f t="shared" si="186"/>
        <v>NO</v>
      </c>
      <c r="AI192" s="7" t="str">
        <f t="shared" si="187"/>
        <v xml:space="preserve"> </v>
      </c>
      <c r="AJ192">
        <v>6.3305999999999996</v>
      </c>
      <c r="AK192">
        <v>2.2968000000000002</v>
      </c>
      <c r="AL192">
        <v>3.6596000000000002</v>
      </c>
      <c r="AM192">
        <v>-2.57220363288718</v>
      </c>
      <c r="AN192">
        <v>-19.731142447418701</v>
      </c>
      <c r="AO192">
        <v>-22.3033460803059</v>
      </c>
    </row>
    <row r="193" spans="1:41" ht="18" customHeight="1" x14ac:dyDescent="0.3">
      <c r="A193" t="s">
        <v>203</v>
      </c>
      <c r="B193" s="1">
        <v>192</v>
      </c>
      <c r="C193" s="1" t="s">
        <v>204</v>
      </c>
      <c r="D193" s="1" t="s">
        <v>37</v>
      </c>
      <c r="F193" s="1">
        <v>2.42</v>
      </c>
      <c r="G193" s="1">
        <f t="shared" si="170"/>
        <v>263.02679918953817</v>
      </c>
      <c r="H193" s="1">
        <v>4.5</v>
      </c>
      <c r="I193" s="1">
        <v>4</v>
      </c>
      <c r="J193" s="1">
        <v>4.5999999999999996</v>
      </c>
      <c r="L193" s="1">
        <v>-2.02</v>
      </c>
      <c r="M193" s="1">
        <f t="shared" si="171"/>
        <v>9.5499258602143571E-3</v>
      </c>
      <c r="N193" s="1">
        <f t="shared" si="213"/>
        <v>0.5</v>
      </c>
      <c r="O193" s="1">
        <f t="shared" si="172"/>
        <v>0.2402530733520421</v>
      </c>
      <c r="P193" s="1">
        <f t="shared" si="173"/>
        <v>1.8006689519339054</v>
      </c>
      <c r="Q193" s="1">
        <f t="shared" si="174"/>
        <v>1.800718812749786</v>
      </c>
      <c r="R193" s="1">
        <v>2.1800000000000002</v>
      </c>
      <c r="S193" s="1">
        <f t="shared" si="175"/>
        <v>151.3561248436209</v>
      </c>
      <c r="T193" s="1">
        <f t="shared" si="176"/>
        <v>2.0646180383030774</v>
      </c>
      <c r="U193" s="1">
        <f t="shared" si="177"/>
        <v>4.084618038303077</v>
      </c>
      <c r="V193" s="2">
        <f t="shared" si="178"/>
        <v>0.37933104806609474</v>
      </c>
      <c r="W193" s="2">
        <f t="shared" si="179"/>
        <v>0.3792811872502142</v>
      </c>
      <c r="X193" s="1">
        <f t="shared" si="180"/>
        <v>4.9860815880542475E-5</v>
      </c>
      <c r="Y193" s="7">
        <f t="shared" si="191"/>
        <v>1</v>
      </c>
      <c r="Z193" s="7">
        <f t="shared" si="181"/>
        <v>1</v>
      </c>
      <c r="AA193" s="7">
        <f t="shared" si="182"/>
        <v>0</v>
      </c>
      <c r="AB193" s="1" t="str">
        <f t="shared" ref="AB193:AC193" si="254">IF(V193&gt;1.5,"YES","NO")</f>
        <v>NO</v>
      </c>
      <c r="AC193" s="1" t="str">
        <f t="shared" si="254"/>
        <v>NO</v>
      </c>
      <c r="AD193" s="1" t="str">
        <f t="shared" si="189"/>
        <v xml:space="preserve"> </v>
      </c>
      <c r="AE193" s="1" t="str">
        <f t="shared" si="190"/>
        <v xml:space="preserve"> </v>
      </c>
      <c r="AF193" s="7">
        <f t="shared" si="184"/>
        <v>1.800718812749786</v>
      </c>
      <c r="AG193" s="7">
        <f t="shared" si="185"/>
        <v>0.3792811872502142</v>
      </c>
      <c r="AH193" s="4" t="str">
        <f t="shared" si="186"/>
        <v>NO</v>
      </c>
      <c r="AI193" s="7" t="str">
        <f t="shared" si="187"/>
        <v xml:space="preserve"> </v>
      </c>
      <c r="AJ193">
        <v>6.3305999999999996</v>
      </c>
      <c r="AK193">
        <v>2.2968000000000002</v>
      </c>
      <c r="AL193">
        <v>3.6596000000000002</v>
      </c>
      <c r="AM193">
        <v>-2.57220363288718</v>
      </c>
      <c r="AN193">
        <v>-19.731142447418701</v>
      </c>
      <c r="AO193">
        <v>-22.3033460803059</v>
      </c>
    </row>
    <row r="194" spans="1:41" ht="18" customHeight="1" x14ac:dyDescent="0.3">
      <c r="A194" t="s">
        <v>203</v>
      </c>
      <c r="B194" s="1">
        <v>193</v>
      </c>
      <c r="C194" s="1" t="s">
        <v>204</v>
      </c>
      <c r="D194" s="1" t="s">
        <v>37</v>
      </c>
      <c r="F194" s="1">
        <v>2.42</v>
      </c>
      <c r="G194" s="1">
        <f t="shared" ref="G194:G257" si="255">10^F194</f>
        <v>263.02679918953817</v>
      </c>
      <c r="H194" s="1">
        <v>5.5</v>
      </c>
      <c r="I194" s="1">
        <v>4</v>
      </c>
      <c r="J194" s="1">
        <v>4.5999999999999996</v>
      </c>
      <c r="L194" s="1">
        <v>-2.02</v>
      </c>
      <c r="M194" s="1">
        <f t="shared" ref="M194:M257" si="256">10^L194</f>
        <v>9.5499258602143571E-3</v>
      </c>
      <c r="N194" s="1">
        <f t="shared" si="213"/>
        <v>1.5</v>
      </c>
      <c r="O194" s="1">
        <f t="shared" ref="O194:O257" si="257">1/(1+10^(N194))</f>
        <v>3.0653430031715501E-2</v>
      </c>
      <c r="P194" s="1">
        <f t="shared" ref="P194:P257" si="258">F194-LOG10(1+10^N194)</f>
        <v>0.90647907789196158</v>
      </c>
      <c r="Q194" s="1">
        <f t="shared" ref="Q194:Q257" si="259">LOG10(G194+M194*10^N194)-LOG10(1+10^N194)</f>
        <v>0.90697742863726316</v>
      </c>
      <c r="R194" s="1">
        <v>1.24</v>
      </c>
      <c r="S194" s="1">
        <f t="shared" ref="S194:S257" si="260">10^R194</f>
        <v>17.378008287493756</v>
      </c>
      <c r="T194" s="1">
        <f t="shared" ref="T194:T257" si="261">LOG10((S194*(1+10^N194)-G194)/10^N194)</f>
        <v>0.98271938591906094</v>
      </c>
      <c r="U194" s="1">
        <f t="shared" ref="U194:U257" si="262">T194-L194</f>
        <v>3.0027193859190611</v>
      </c>
      <c r="V194" s="2">
        <f t="shared" ref="V194:V257" si="263">ABS(P194-R194)</f>
        <v>0.33352092210803841</v>
      </c>
      <c r="W194" s="2">
        <f t="shared" ref="W194:W257" si="264">ABS(Q194-R194)</f>
        <v>0.33302257136273683</v>
      </c>
      <c r="X194" s="1">
        <f t="shared" ref="X194:X257" si="265">V194-W194</f>
        <v>4.9835074530157897E-4</v>
      </c>
      <c r="Y194" s="7">
        <f t="shared" si="191"/>
        <v>1</v>
      </c>
      <c r="Z194" s="7">
        <f t="shared" ref="Z194:Z257" si="266">IF(X194&gt;0.2,0,IF(X194&lt;-0.2,2,1))</f>
        <v>1</v>
      </c>
      <c r="AA194" s="7">
        <f t="shared" ref="AA194:AA257" si="267">IF(W194&lt;V194,0,1)</f>
        <v>0</v>
      </c>
      <c r="AB194" s="1" t="str">
        <f t="shared" ref="AB194:AC194" si="268">IF(V194&gt;1.5,"YES","NO")</f>
        <v>NO</v>
      </c>
      <c r="AC194" s="1" t="str">
        <f t="shared" si="268"/>
        <v>NO</v>
      </c>
      <c r="AD194" s="1" t="str">
        <f t="shared" si="189"/>
        <v xml:space="preserve"> </v>
      </c>
      <c r="AE194" s="1" t="str">
        <f t="shared" si="190"/>
        <v xml:space="preserve"> </v>
      </c>
      <c r="AF194" s="7">
        <f t="shared" ref="AF194:AF257" si="269">IF(AA194=0,Q194,P194)</f>
        <v>0.90697742863726316</v>
      </c>
      <c r="AG194" s="7">
        <f t="shared" ref="AG194:AG257" si="270">IF(AA194=0,W194,V194)</f>
        <v>0.33302257136273683</v>
      </c>
      <c r="AH194" s="4" t="str">
        <f t="shared" ref="AH194:AH257" si="271">IF(AG194&gt;1.5,"YES","NO")</f>
        <v>NO</v>
      </c>
      <c r="AI194" s="7" t="str">
        <f t="shared" ref="AI194:AI226" si="272">IF(AG194&gt;1.5,B194," ")</f>
        <v xml:space="preserve"> </v>
      </c>
      <c r="AJ194">
        <v>6.3305999999999996</v>
      </c>
      <c r="AK194">
        <v>2.2968000000000002</v>
      </c>
      <c r="AL194">
        <v>3.6596000000000002</v>
      </c>
      <c r="AM194">
        <v>-2.57220363288718</v>
      </c>
      <c r="AN194">
        <v>-19.731142447418701</v>
      </c>
      <c r="AO194">
        <v>-22.3033460803059</v>
      </c>
    </row>
    <row r="195" spans="1:41" ht="18" customHeight="1" x14ac:dyDescent="0.3">
      <c r="A195" t="s">
        <v>203</v>
      </c>
      <c r="B195" s="1">
        <v>194</v>
      </c>
      <c r="C195" s="1" t="s">
        <v>204</v>
      </c>
      <c r="D195" s="1" t="s">
        <v>37</v>
      </c>
      <c r="F195" s="1">
        <v>2.42</v>
      </c>
      <c r="G195" s="1">
        <f t="shared" si="255"/>
        <v>263.02679918953817</v>
      </c>
      <c r="H195" s="1">
        <v>6.2</v>
      </c>
      <c r="I195" s="1">
        <v>4</v>
      </c>
      <c r="J195" s="1">
        <v>4.5999999999999996</v>
      </c>
      <c r="L195" s="1">
        <v>-2.02</v>
      </c>
      <c r="M195" s="1">
        <f t="shared" si="256"/>
        <v>9.5499258602143571E-3</v>
      </c>
      <c r="N195" s="1">
        <f t="shared" si="213"/>
        <v>2.2000000000000002</v>
      </c>
      <c r="O195" s="1">
        <f t="shared" si="257"/>
        <v>6.2700123414338336E-3</v>
      </c>
      <c r="P195" s="1">
        <f t="shared" si="258"/>
        <v>0.21726839566506051</v>
      </c>
      <c r="Q195" s="1">
        <f t="shared" si="259"/>
        <v>0.21976033660450689</v>
      </c>
      <c r="R195" s="1">
        <v>0.94</v>
      </c>
      <c r="S195" s="1">
        <f t="shared" si="260"/>
        <v>8.709635899560805</v>
      </c>
      <c r="T195" s="1">
        <f t="shared" si="261"/>
        <v>0.85156427049902406</v>
      </c>
      <c r="U195" s="1">
        <f t="shared" si="262"/>
        <v>2.8715642704990243</v>
      </c>
      <c r="V195" s="2">
        <f t="shared" si="263"/>
        <v>0.72273160433493944</v>
      </c>
      <c r="W195" s="2">
        <f t="shared" si="264"/>
        <v>0.72023966339549306</v>
      </c>
      <c r="X195" s="1">
        <f t="shared" si="265"/>
        <v>2.4919409394463798E-3</v>
      </c>
      <c r="Y195" s="7">
        <f t="shared" si="191"/>
        <v>1</v>
      </c>
      <c r="Z195" s="7">
        <f t="shared" si="266"/>
        <v>1</v>
      </c>
      <c r="AA195" s="7">
        <f t="shared" si="267"/>
        <v>0</v>
      </c>
      <c r="AB195" s="1" t="str">
        <f t="shared" ref="AB195:AC195" si="273">IF(V195&gt;1.5,"YES","NO")</f>
        <v>NO</v>
      </c>
      <c r="AC195" s="1" t="str">
        <f t="shared" si="273"/>
        <v>NO</v>
      </c>
      <c r="AD195" s="1" t="str">
        <f t="shared" ref="AD195:AD226" si="274">IF(AB195="YES",$B195," ")</f>
        <v xml:space="preserve"> </v>
      </c>
      <c r="AE195" s="1" t="str">
        <f t="shared" ref="AE195:AE226" si="275">IF(AC195="YES",$B195," ")</f>
        <v xml:space="preserve"> </v>
      </c>
      <c r="AF195" s="7">
        <f t="shared" si="269"/>
        <v>0.21976033660450689</v>
      </c>
      <c r="AG195" s="7">
        <f t="shared" si="270"/>
        <v>0.72023966339549306</v>
      </c>
      <c r="AH195" s="4" t="str">
        <f t="shared" si="271"/>
        <v>NO</v>
      </c>
      <c r="AI195" s="7" t="str">
        <f t="shared" si="272"/>
        <v xml:space="preserve"> </v>
      </c>
      <c r="AJ195">
        <v>6.3305999999999996</v>
      </c>
      <c r="AK195">
        <v>2.2968000000000002</v>
      </c>
      <c r="AL195">
        <v>3.6596000000000002</v>
      </c>
      <c r="AM195">
        <v>-2.57220363288718</v>
      </c>
      <c r="AN195">
        <v>-19.731142447418701</v>
      </c>
      <c r="AO195">
        <v>-22.3033460803059</v>
      </c>
    </row>
    <row r="196" spans="1:41" ht="18" customHeight="1" x14ac:dyDescent="0.3">
      <c r="A196" t="s">
        <v>203</v>
      </c>
      <c r="B196" s="1">
        <v>195</v>
      </c>
      <c r="C196" s="1" t="s">
        <v>204</v>
      </c>
      <c r="D196" s="1" t="s">
        <v>37</v>
      </c>
      <c r="F196" s="1">
        <v>2.42</v>
      </c>
      <c r="G196" s="1">
        <f t="shared" si="255"/>
        <v>263.02679918953817</v>
      </c>
      <c r="H196" s="1">
        <v>10.1</v>
      </c>
      <c r="I196" s="1">
        <v>4</v>
      </c>
      <c r="J196" s="1">
        <v>4.5999999999999996</v>
      </c>
      <c r="L196" s="1">
        <v>-2.02</v>
      </c>
      <c r="M196" s="1">
        <f t="shared" si="256"/>
        <v>9.5499258602143571E-3</v>
      </c>
      <c r="N196" s="1">
        <f t="shared" si="213"/>
        <v>6.1</v>
      </c>
      <c r="O196" s="1">
        <f t="shared" si="257"/>
        <v>7.9432760376743793E-7</v>
      </c>
      <c r="P196" s="1">
        <f t="shared" si="258"/>
        <v>-3.6800003449722327</v>
      </c>
      <c r="Q196" s="1">
        <f t="shared" si="259"/>
        <v>-2.0106014587376171</v>
      </c>
      <c r="R196" s="1">
        <v>-2.02</v>
      </c>
      <c r="S196" s="1">
        <f t="shared" si="260"/>
        <v>9.5499258602143571E-3</v>
      </c>
      <c r="T196" s="1">
        <f t="shared" si="261"/>
        <v>-2.0296064497158155</v>
      </c>
      <c r="U196" s="1">
        <f t="shared" si="262"/>
        <v>-9.6064497158154794E-3</v>
      </c>
      <c r="V196" s="2">
        <f t="shared" si="263"/>
        <v>1.6600003449722327</v>
      </c>
      <c r="W196" s="2">
        <f t="shared" si="264"/>
        <v>9.3985412623829312E-3</v>
      </c>
      <c r="X196" s="1">
        <f t="shared" si="265"/>
        <v>1.6506018037098498</v>
      </c>
      <c r="Y196" s="7">
        <f t="shared" ref="Y196:Y259" si="276">IF(X196&gt;=0.2,0,1)</f>
        <v>0</v>
      </c>
      <c r="Z196" s="7">
        <f t="shared" si="266"/>
        <v>0</v>
      </c>
      <c r="AA196" s="7">
        <f t="shared" si="267"/>
        <v>0</v>
      </c>
      <c r="AB196" s="1" t="str">
        <f t="shared" ref="AB196:AC196" si="277">IF(V196&gt;1.5,"YES","NO")</f>
        <v>YES</v>
      </c>
      <c r="AC196" s="1" t="str">
        <f t="shared" si="277"/>
        <v>NO</v>
      </c>
      <c r="AD196" s="1">
        <f t="shared" si="274"/>
        <v>195</v>
      </c>
      <c r="AE196" s="1" t="str">
        <f t="shared" si="275"/>
        <v xml:space="preserve"> </v>
      </c>
      <c r="AF196" s="7">
        <f t="shared" si="269"/>
        <v>-2.0106014587376171</v>
      </c>
      <c r="AG196" s="7">
        <f t="shared" si="270"/>
        <v>9.3985412623829312E-3</v>
      </c>
      <c r="AH196" s="4" t="str">
        <f t="shared" si="271"/>
        <v>NO</v>
      </c>
      <c r="AI196" s="7" t="str">
        <f t="shared" si="272"/>
        <v xml:space="preserve"> </v>
      </c>
      <c r="AJ196">
        <v>6.3305999999999996</v>
      </c>
      <c r="AK196">
        <v>2.2968000000000002</v>
      </c>
      <c r="AL196">
        <v>3.6596000000000002</v>
      </c>
      <c r="AM196">
        <v>-2.57220363288718</v>
      </c>
      <c r="AN196">
        <v>-19.731142447418701</v>
      </c>
      <c r="AO196">
        <v>-22.3033460803059</v>
      </c>
    </row>
    <row r="197" spans="1:41" ht="18" customHeight="1" x14ac:dyDescent="0.3">
      <c r="A197" t="s">
        <v>205</v>
      </c>
      <c r="B197" s="1">
        <v>196</v>
      </c>
      <c r="C197" s="1" t="s">
        <v>206</v>
      </c>
      <c r="D197" s="1" t="s">
        <v>37</v>
      </c>
      <c r="F197" s="1">
        <v>1.31</v>
      </c>
      <c r="G197" s="1">
        <f t="shared" si="255"/>
        <v>20.4173794466953</v>
      </c>
      <c r="H197" s="1">
        <v>8</v>
      </c>
      <c r="I197" s="1">
        <v>11.63</v>
      </c>
      <c r="L197" s="1">
        <v>0.34</v>
      </c>
      <c r="M197" s="1">
        <f t="shared" si="256"/>
        <v>2.1877616239495525</v>
      </c>
      <c r="N197" s="1">
        <f t="shared" si="213"/>
        <v>-3.6300000000000008</v>
      </c>
      <c r="O197" s="1">
        <f t="shared" si="257"/>
        <v>0.99976563205967584</v>
      </c>
      <c r="P197" s="1">
        <f t="shared" si="258"/>
        <v>1.3098982033673827</v>
      </c>
      <c r="Q197" s="1">
        <f t="shared" si="259"/>
        <v>1.3099091122145381</v>
      </c>
      <c r="R197" s="1">
        <v>1.31</v>
      </c>
      <c r="S197" s="1">
        <f t="shared" si="260"/>
        <v>20.4173794466953</v>
      </c>
      <c r="T197" s="1">
        <f t="shared" si="261"/>
        <v>1.3100000000002148</v>
      </c>
      <c r="U197" s="1">
        <f t="shared" si="262"/>
        <v>0.97000000000021469</v>
      </c>
      <c r="V197" s="2">
        <f t="shared" si="263"/>
        <v>1.0179663261733474E-4</v>
      </c>
      <c r="W197" s="2">
        <f t="shared" si="264"/>
        <v>9.0887785461957193E-5</v>
      </c>
      <c r="X197" s="1">
        <f t="shared" si="265"/>
        <v>1.0908847155377543E-5</v>
      </c>
      <c r="Y197" s="7">
        <f t="shared" si="276"/>
        <v>1</v>
      </c>
      <c r="Z197" s="7">
        <f t="shared" si="266"/>
        <v>1</v>
      </c>
      <c r="AA197" s="7">
        <f t="shared" si="267"/>
        <v>0</v>
      </c>
      <c r="AB197" s="1" t="str">
        <f t="shared" ref="AB197:AC197" si="278">IF(V197&gt;1.5,"YES","NO")</f>
        <v>NO</v>
      </c>
      <c r="AC197" s="1" t="str">
        <f t="shared" si="278"/>
        <v>NO</v>
      </c>
      <c r="AD197" s="1" t="str">
        <f t="shared" si="274"/>
        <v xml:space="preserve"> </v>
      </c>
      <c r="AE197" s="1" t="str">
        <f t="shared" si="275"/>
        <v xml:space="preserve"> </v>
      </c>
      <c r="AF197" s="7">
        <f t="shared" si="269"/>
        <v>1.3099091122145381</v>
      </c>
      <c r="AG197" s="7">
        <f t="shared" si="270"/>
        <v>9.0887785461957193E-5</v>
      </c>
      <c r="AH197" s="4" t="str">
        <f t="shared" si="271"/>
        <v>NO</v>
      </c>
      <c r="AI197" s="7" t="str">
        <f t="shared" si="272"/>
        <v xml:space="preserve"> </v>
      </c>
      <c r="AJ197">
        <v>3.9434</v>
      </c>
      <c r="AK197">
        <v>0.9617</v>
      </c>
      <c r="AL197">
        <v>2.1227</v>
      </c>
      <c r="AM197">
        <v>-1.7963432122370899</v>
      </c>
      <c r="AN197">
        <v>-10.580903441682601</v>
      </c>
      <c r="AO197">
        <v>-11.4285372848948</v>
      </c>
    </row>
    <row r="198" spans="1:41" ht="18" customHeight="1" x14ac:dyDescent="0.3">
      <c r="A198" t="s">
        <v>205</v>
      </c>
      <c r="B198" s="1">
        <v>197</v>
      </c>
      <c r="C198" s="1" t="s">
        <v>206</v>
      </c>
      <c r="D198" s="1" t="s">
        <v>37</v>
      </c>
      <c r="F198" s="1">
        <v>1.31</v>
      </c>
      <c r="G198" s="1">
        <f t="shared" si="255"/>
        <v>20.4173794466953</v>
      </c>
      <c r="H198" s="1">
        <v>11</v>
      </c>
      <c r="I198" s="1">
        <v>11.63</v>
      </c>
      <c r="L198" s="1">
        <v>0.34</v>
      </c>
      <c r="M198" s="1">
        <f t="shared" si="256"/>
        <v>2.1877616239495525</v>
      </c>
      <c r="N198" s="1">
        <f t="shared" si="213"/>
        <v>-0.63000000000000078</v>
      </c>
      <c r="O198" s="1">
        <f t="shared" si="257"/>
        <v>0.810095158604757</v>
      </c>
      <c r="P198" s="1">
        <f t="shared" si="258"/>
        <v>1.2185360366929796</v>
      </c>
      <c r="Q198" s="1">
        <f t="shared" si="259"/>
        <v>1.2293102622049368</v>
      </c>
      <c r="R198" s="1">
        <v>1.3</v>
      </c>
      <c r="S198" s="1">
        <f t="shared" si="260"/>
        <v>19.952623149688804</v>
      </c>
      <c r="T198" s="1">
        <f t="shared" si="261"/>
        <v>1.2545497198922546</v>
      </c>
      <c r="U198" s="1">
        <f t="shared" si="262"/>
        <v>0.91454971989225453</v>
      </c>
      <c r="V198" s="2">
        <f t="shared" si="263"/>
        <v>8.1463963307020437E-2</v>
      </c>
      <c r="W198" s="2">
        <f t="shared" si="264"/>
        <v>7.0689737795063268E-2</v>
      </c>
      <c r="X198" s="1">
        <f t="shared" si="265"/>
        <v>1.0774225511957169E-2</v>
      </c>
      <c r="Y198" s="7">
        <f t="shared" si="276"/>
        <v>1</v>
      </c>
      <c r="Z198" s="7">
        <f t="shared" si="266"/>
        <v>1</v>
      </c>
      <c r="AA198" s="7">
        <f t="shared" si="267"/>
        <v>0</v>
      </c>
      <c r="AB198" s="1" t="str">
        <f t="shared" ref="AB198:AC198" si="279">IF(V198&gt;1.5,"YES","NO")</f>
        <v>NO</v>
      </c>
      <c r="AC198" s="1" t="str">
        <f t="shared" si="279"/>
        <v>NO</v>
      </c>
      <c r="AD198" s="1" t="str">
        <f t="shared" si="274"/>
        <v xml:space="preserve"> </v>
      </c>
      <c r="AE198" s="1" t="str">
        <f t="shared" si="275"/>
        <v xml:space="preserve"> </v>
      </c>
      <c r="AF198" s="7">
        <f t="shared" si="269"/>
        <v>1.2293102622049368</v>
      </c>
      <c r="AG198" s="7">
        <f t="shared" si="270"/>
        <v>7.0689737795063268E-2</v>
      </c>
      <c r="AH198" s="4" t="str">
        <f t="shared" si="271"/>
        <v>NO</v>
      </c>
      <c r="AI198" s="7" t="str">
        <f t="shared" si="272"/>
        <v xml:space="preserve"> </v>
      </c>
      <c r="AJ198">
        <v>3.9434</v>
      </c>
      <c r="AK198">
        <v>0.9617</v>
      </c>
      <c r="AL198">
        <v>2.1227</v>
      </c>
      <c r="AM198">
        <v>-1.7963432122370899</v>
      </c>
      <c r="AN198">
        <v>-10.580903441682601</v>
      </c>
      <c r="AO198">
        <v>-11.4285372848948</v>
      </c>
    </row>
    <row r="199" spans="1:41" ht="18" customHeight="1" x14ac:dyDescent="0.3">
      <c r="A199" t="s">
        <v>205</v>
      </c>
      <c r="B199" s="1">
        <v>198</v>
      </c>
      <c r="C199" s="1" t="s">
        <v>206</v>
      </c>
      <c r="D199" s="1" t="s">
        <v>37</v>
      </c>
      <c r="F199" s="1">
        <v>1.31</v>
      </c>
      <c r="G199" s="1">
        <f t="shared" si="255"/>
        <v>20.4173794466953</v>
      </c>
      <c r="H199" s="1">
        <v>12</v>
      </c>
      <c r="I199" s="1">
        <v>11.63</v>
      </c>
      <c r="L199" s="1">
        <v>0.34</v>
      </c>
      <c r="M199" s="1">
        <f t="shared" si="256"/>
        <v>2.1877616239495525</v>
      </c>
      <c r="N199" s="1">
        <f t="shared" si="213"/>
        <v>0.36999999999999922</v>
      </c>
      <c r="O199" s="1">
        <f t="shared" si="257"/>
        <v>0.2990226013898924</v>
      </c>
      <c r="P199" s="1">
        <f t="shared" si="258"/>
        <v>0.78570401537442913</v>
      </c>
      <c r="Q199" s="1">
        <f t="shared" si="259"/>
        <v>0.88302680908312448</v>
      </c>
      <c r="R199" s="1">
        <v>1.0900000000000001</v>
      </c>
      <c r="S199" s="1">
        <f t="shared" si="260"/>
        <v>12.302687708123818</v>
      </c>
      <c r="T199" s="1">
        <f t="shared" si="261"/>
        <v>0.94650760018769031</v>
      </c>
      <c r="U199" s="1">
        <f t="shared" si="262"/>
        <v>0.60650760018769034</v>
      </c>
      <c r="V199" s="2">
        <f t="shared" si="263"/>
        <v>0.30429598462557095</v>
      </c>
      <c r="W199" s="2">
        <f t="shared" si="264"/>
        <v>0.2069731909168756</v>
      </c>
      <c r="X199" s="1">
        <f t="shared" si="265"/>
        <v>9.7322793708695343E-2</v>
      </c>
      <c r="Y199" s="7">
        <f t="shared" si="276"/>
        <v>1</v>
      </c>
      <c r="Z199" s="7">
        <f t="shared" si="266"/>
        <v>1</v>
      </c>
      <c r="AA199" s="7">
        <f t="shared" si="267"/>
        <v>0</v>
      </c>
      <c r="AB199" s="1" t="str">
        <f t="shared" ref="AB199:AC199" si="280">IF(V199&gt;1.5,"YES","NO")</f>
        <v>NO</v>
      </c>
      <c r="AC199" s="1" t="str">
        <f t="shared" si="280"/>
        <v>NO</v>
      </c>
      <c r="AD199" s="1" t="str">
        <f t="shared" si="274"/>
        <v xml:space="preserve"> </v>
      </c>
      <c r="AE199" s="1" t="str">
        <f t="shared" si="275"/>
        <v xml:space="preserve"> </v>
      </c>
      <c r="AF199" s="7">
        <f t="shared" si="269"/>
        <v>0.88302680908312448</v>
      </c>
      <c r="AG199" s="7">
        <f t="shared" si="270"/>
        <v>0.2069731909168756</v>
      </c>
      <c r="AH199" s="4" t="str">
        <f t="shared" si="271"/>
        <v>NO</v>
      </c>
      <c r="AI199" s="7" t="str">
        <f t="shared" si="272"/>
        <v xml:space="preserve"> </v>
      </c>
      <c r="AJ199">
        <v>3.9434</v>
      </c>
      <c r="AK199">
        <v>0.9617</v>
      </c>
      <c r="AL199">
        <v>2.1227</v>
      </c>
      <c r="AM199">
        <v>-1.7963432122370899</v>
      </c>
      <c r="AN199">
        <v>-10.580903441682601</v>
      </c>
      <c r="AO199">
        <v>-11.4285372848948</v>
      </c>
    </row>
    <row r="200" spans="1:41" ht="18" customHeight="1" x14ac:dyDescent="0.3">
      <c r="A200" t="s">
        <v>205</v>
      </c>
      <c r="B200" s="1">
        <v>199</v>
      </c>
      <c r="C200" s="1" t="s">
        <v>206</v>
      </c>
      <c r="D200" s="1" t="s">
        <v>37</v>
      </c>
      <c r="F200" s="1">
        <v>1.31</v>
      </c>
      <c r="G200" s="1">
        <f t="shared" si="255"/>
        <v>20.4173794466953</v>
      </c>
      <c r="H200" s="1">
        <v>13</v>
      </c>
      <c r="I200" s="1">
        <v>11.63</v>
      </c>
      <c r="L200" s="1">
        <v>0.34</v>
      </c>
      <c r="M200" s="1">
        <f t="shared" si="256"/>
        <v>2.1877616239495525</v>
      </c>
      <c r="N200" s="1">
        <f t="shared" si="213"/>
        <v>1.3699999999999992</v>
      </c>
      <c r="O200" s="1">
        <f t="shared" si="257"/>
        <v>4.091269989667938E-2</v>
      </c>
      <c r="P200" s="1">
        <f t="shared" si="258"/>
        <v>-7.8141859745345377E-2</v>
      </c>
      <c r="Q200" s="1">
        <f t="shared" si="259"/>
        <v>0.46739860336394767</v>
      </c>
      <c r="R200" s="1">
        <v>0.34</v>
      </c>
      <c r="S200" s="1">
        <f t="shared" si="260"/>
        <v>2.1877616239495525</v>
      </c>
      <c r="T200" s="1">
        <f t="shared" si="261"/>
        <v>0.14925713919315964</v>
      </c>
      <c r="U200" s="1">
        <f t="shared" si="262"/>
        <v>-0.19074286080684039</v>
      </c>
      <c r="V200" s="2">
        <f t="shared" si="263"/>
        <v>0.4181418597453454</v>
      </c>
      <c r="W200" s="2">
        <f t="shared" si="264"/>
        <v>0.12739860336394765</v>
      </c>
      <c r="X200" s="1">
        <f t="shared" si="265"/>
        <v>0.29074325638139775</v>
      </c>
      <c r="Y200" s="7">
        <f t="shared" si="276"/>
        <v>0</v>
      </c>
      <c r="Z200" s="7">
        <f t="shared" si="266"/>
        <v>0</v>
      </c>
      <c r="AA200" s="7">
        <f t="shared" si="267"/>
        <v>0</v>
      </c>
      <c r="AB200" s="1" t="str">
        <f t="shared" ref="AB200:AC200" si="281">IF(V200&gt;1.5,"YES","NO")</f>
        <v>NO</v>
      </c>
      <c r="AC200" s="1" t="str">
        <f t="shared" si="281"/>
        <v>NO</v>
      </c>
      <c r="AD200" s="1" t="str">
        <f t="shared" si="274"/>
        <v xml:space="preserve"> </v>
      </c>
      <c r="AE200" s="1" t="str">
        <f t="shared" si="275"/>
        <v xml:space="preserve"> </v>
      </c>
      <c r="AF200" s="7">
        <f t="shared" si="269"/>
        <v>0.46739860336394767</v>
      </c>
      <c r="AG200" s="7">
        <f t="shared" si="270"/>
        <v>0.12739860336394765</v>
      </c>
      <c r="AH200" s="4" t="str">
        <f t="shared" si="271"/>
        <v>NO</v>
      </c>
      <c r="AI200" s="7" t="str">
        <f t="shared" si="272"/>
        <v xml:space="preserve"> </v>
      </c>
      <c r="AJ200">
        <v>3.9434</v>
      </c>
      <c r="AK200">
        <v>0.9617</v>
      </c>
      <c r="AL200">
        <v>2.1227</v>
      </c>
      <c r="AM200">
        <v>-1.7963432122370899</v>
      </c>
      <c r="AN200">
        <v>-10.580903441682601</v>
      </c>
      <c r="AO200">
        <v>-11.4285372848948</v>
      </c>
    </row>
    <row r="201" spans="1:41" ht="18" customHeight="1" x14ac:dyDescent="0.3">
      <c r="A201" t="s">
        <v>207</v>
      </c>
      <c r="B201" s="1">
        <v>200</v>
      </c>
      <c r="C201" s="1" t="s">
        <v>208</v>
      </c>
      <c r="D201" s="1" t="s">
        <v>42</v>
      </c>
      <c r="F201" s="1">
        <v>1.26</v>
      </c>
      <c r="G201" s="1">
        <f t="shared" si="255"/>
        <v>18.197008586099841</v>
      </c>
      <c r="H201" s="1">
        <v>7.4</v>
      </c>
      <c r="I201" s="1">
        <v>9.26</v>
      </c>
      <c r="J201" s="1">
        <v>11.4</v>
      </c>
      <c r="L201" s="1">
        <v>-2.8</v>
      </c>
      <c r="M201" s="1">
        <f t="shared" si="256"/>
        <v>1.5848931924611134E-3</v>
      </c>
      <c r="N201" s="1">
        <f t="shared" si="213"/>
        <v>1.8599999999999994</v>
      </c>
      <c r="O201" s="1">
        <f t="shared" si="257"/>
        <v>1.3615891028782077E-2</v>
      </c>
      <c r="P201" s="1">
        <f t="shared" si="258"/>
        <v>-0.60595393300772527</v>
      </c>
      <c r="Q201" s="1">
        <f t="shared" si="259"/>
        <v>-0.60322232867278625</v>
      </c>
      <c r="R201" s="1">
        <v>-1.05</v>
      </c>
      <c r="S201" s="1">
        <f t="shared" si="260"/>
        <v>8.9125093813374537E-2</v>
      </c>
      <c r="T201" s="1" t="e">
        <f t="shared" si="261"/>
        <v>#NUM!</v>
      </c>
      <c r="U201" s="1" t="e">
        <f t="shared" si="262"/>
        <v>#NUM!</v>
      </c>
      <c r="V201" s="2">
        <f t="shared" si="263"/>
        <v>0.44404606699227478</v>
      </c>
      <c r="W201" s="2">
        <f t="shared" si="264"/>
        <v>0.4467776713272138</v>
      </c>
      <c r="X201" s="1">
        <f t="shared" si="265"/>
        <v>-2.7316043349390196E-3</v>
      </c>
      <c r="Y201" s="7">
        <f t="shared" si="276"/>
        <v>1</v>
      </c>
      <c r="Z201" s="7">
        <f t="shared" si="266"/>
        <v>1</v>
      </c>
      <c r="AA201" s="7">
        <f t="shared" si="267"/>
        <v>1</v>
      </c>
      <c r="AB201" s="1" t="str">
        <f t="shared" ref="AB201:AC201" si="282">IF(V201&gt;1.5,"YES","NO")</f>
        <v>NO</v>
      </c>
      <c r="AC201" s="1" t="str">
        <f t="shared" si="282"/>
        <v>NO</v>
      </c>
      <c r="AD201" s="1" t="str">
        <f t="shared" si="274"/>
        <v xml:space="preserve"> </v>
      </c>
      <c r="AE201" s="1" t="str">
        <f t="shared" si="275"/>
        <v xml:space="preserve"> </v>
      </c>
      <c r="AF201" s="7">
        <f t="shared" si="269"/>
        <v>-0.60595393300772527</v>
      </c>
      <c r="AG201" s="7">
        <f t="shared" si="270"/>
        <v>0.44404606699227478</v>
      </c>
      <c r="AH201" s="4" t="str">
        <f t="shared" si="271"/>
        <v>NO</v>
      </c>
      <c r="AI201" s="7" t="str">
        <f t="shared" si="272"/>
        <v xml:space="preserve"> </v>
      </c>
      <c r="AJ201">
        <v>7.7580999999999998</v>
      </c>
      <c r="AK201">
        <v>2.3831000000000002</v>
      </c>
      <c r="AL201">
        <v>4.8144</v>
      </c>
      <c r="AM201">
        <v>0.21883365200764801</v>
      </c>
      <c r="AN201">
        <v>-23.514196940726499</v>
      </c>
      <c r="AO201">
        <v>-22.264842256214099</v>
      </c>
    </row>
    <row r="202" spans="1:41" ht="18" customHeight="1" x14ac:dyDescent="0.3">
      <c r="A202" t="s">
        <v>207</v>
      </c>
      <c r="B202" s="1">
        <v>201</v>
      </c>
      <c r="C202" s="1" t="s">
        <v>208</v>
      </c>
      <c r="D202" s="1" t="s">
        <v>42</v>
      </c>
      <c r="F202" s="1">
        <v>1.26</v>
      </c>
      <c r="G202" s="1">
        <f t="shared" si="255"/>
        <v>18.197008586099841</v>
      </c>
      <c r="H202" s="1">
        <v>10.1</v>
      </c>
      <c r="I202" s="1">
        <v>9.26</v>
      </c>
      <c r="J202" s="1">
        <v>11.4</v>
      </c>
      <c r="L202" s="1">
        <v>-2.8</v>
      </c>
      <c r="M202" s="1">
        <f t="shared" si="256"/>
        <v>1.5848931924611134E-3</v>
      </c>
      <c r="N202" s="1">
        <f t="shared" si="213"/>
        <v>-0.83999999999999986</v>
      </c>
      <c r="O202" s="1">
        <f t="shared" si="257"/>
        <v>0.87371042094508133</v>
      </c>
      <c r="P202" s="1">
        <f t="shared" si="258"/>
        <v>1.2013675156727948</v>
      </c>
      <c r="Q202" s="1">
        <f t="shared" si="259"/>
        <v>1.2013729830819744</v>
      </c>
      <c r="R202" s="1">
        <v>1.1000000000000001</v>
      </c>
      <c r="S202" s="1">
        <f t="shared" si="260"/>
        <v>12.58925411794168</v>
      </c>
      <c r="T202" s="1" t="e">
        <f t="shared" si="261"/>
        <v>#NUM!</v>
      </c>
      <c r="U202" s="1" t="e">
        <f t="shared" si="262"/>
        <v>#NUM!</v>
      </c>
      <c r="V202" s="2">
        <f t="shared" si="263"/>
        <v>0.10136751567279467</v>
      </c>
      <c r="W202" s="2">
        <f t="shared" si="264"/>
        <v>0.10137298308197429</v>
      </c>
      <c r="X202" s="1">
        <f t="shared" si="265"/>
        <v>-5.4674091796158564E-6</v>
      </c>
      <c r="Y202" s="7">
        <f t="shared" si="276"/>
        <v>1</v>
      </c>
      <c r="Z202" s="7">
        <f t="shared" si="266"/>
        <v>1</v>
      </c>
      <c r="AA202" s="7">
        <f t="shared" si="267"/>
        <v>1</v>
      </c>
      <c r="AB202" s="1" t="str">
        <f t="shared" ref="AB202:AC202" si="283">IF(V202&gt;1.5,"YES","NO")</f>
        <v>NO</v>
      </c>
      <c r="AC202" s="1" t="str">
        <f t="shared" si="283"/>
        <v>NO</v>
      </c>
      <c r="AD202" s="1" t="str">
        <f t="shared" si="274"/>
        <v xml:space="preserve"> </v>
      </c>
      <c r="AE202" s="1" t="str">
        <f t="shared" si="275"/>
        <v xml:space="preserve"> </v>
      </c>
      <c r="AF202" s="7">
        <f t="shared" si="269"/>
        <v>1.2013675156727948</v>
      </c>
      <c r="AG202" s="7">
        <f t="shared" si="270"/>
        <v>0.10136751567279467</v>
      </c>
      <c r="AH202" s="4" t="str">
        <f t="shared" si="271"/>
        <v>NO</v>
      </c>
      <c r="AI202" s="7" t="str">
        <f t="shared" si="272"/>
        <v xml:space="preserve"> </v>
      </c>
      <c r="AJ202">
        <v>7.7580999999999998</v>
      </c>
      <c r="AK202">
        <v>2.3831000000000002</v>
      </c>
      <c r="AL202">
        <v>4.8144</v>
      </c>
      <c r="AM202">
        <v>0.21883365200764801</v>
      </c>
      <c r="AN202">
        <v>-23.514196940726499</v>
      </c>
      <c r="AO202">
        <v>-22.264842256214099</v>
      </c>
    </row>
    <row r="203" spans="1:41" ht="18" customHeight="1" x14ac:dyDescent="0.3">
      <c r="A203" t="s">
        <v>207</v>
      </c>
      <c r="B203" s="1">
        <v>202</v>
      </c>
      <c r="C203" s="1" t="s">
        <v>208</v>
      </c>
      <c r="D203" s="1" t="s">
        <v>42</v>
      </c>
      <c r="F203" s="1">
        <v>1.26</v>
      </c>
      <c r="G203" s="1">
        <f t="shared" si="255"/>
        <v>18.197008586099841</v>
      </c>
      <c r="H203" s="1">
        <v>10.4</v>
      </c>
      <c r="I203" s="1">
        <v>9.26</v>
      </c>
      <c r="J203" s="1">
        <v>11.4</v>
      </c>
      <c r="L203" s="1">
        <v>-2.8</v>
      </c>
      <c r="M203" s="1">
        <f t="shared" si="256"/>
        <v>1.5848931924611134E-3</v>
      </c>
      <c r="N203" s="1">
        <f t="shared" si="213"/>
        <v>-1.1400000000000006</v>
      </c>
      <c r="O203" s="1">
        <f t="shared" si="257"/>
        <v>0.93244997100342386</v>
      </c>
      <c r="P203" s="1">
        <f t="shared" si="258"/>
        <v>1.2296255397836651</v>
      </c>
      <c r="Q203" s="1">
        <f t="shared" si="259"/>
        <v>1.2296282799879508</v>
      </c>
      <c r="R203" s="1">
        <v>1.25</v>
      </c>
      <c r="S203" s="1">
        <f t="shared" si="260"/>
        <v>17.782794100389236</v>
      </c>
      <c r="T203" s="1">
        <f t="shared" si="261"/>
        <v>1.0815288567273331</v>
      </c>
      <c r="U203" s="1">
        <f t="shared" si="262"/>
        <v>3.8815288567273329</v>
      </c>
      <c r="V203" s="2">
        <f t="shared" si="263"/>
        <v>2.0374460216334933E-2</v>
      </c>
      <c r="W203" s="2">
        <f t="shared" si="264"/>
        <v>2.0371720012049233E-2</v>
      </c>
      <c r="X203" s="1">
        <f t="shared" si="265"/>
        <v>2.7402042857005426E-6</v>
      </c>
      <c r="Y203" s="7">
        <f t="shared" si="276"/>
        <v>1</v>
      </c>
      <c r="Z203" s="7">
        <f t="shared" si="266"/>
        <v>1</v>
      </c>
      <c r="AA203" s="7">
        <f t="shared" si="267"/>
        <v>0</v>
      </c>
      <c r="AB203" s="1" t="str">
        <f t="shared" ref="AB203:AC203" si="284">IF(V203&gt;1.5,"YES","NO")</f>
        <v>NO</v>
      </c>
      <c r="AC203" s="1" t="str">
        <f t="shared" si="284"/>
        <v>NO</v>
      </c>
      <c r="AD203" s="1" t="str">
        <f t="shared" si="274"/>
        <v xml:space="preserve"> </v>
      </c>
      <c r="AE203" s="1" t="str">
        <f t="shared" si="275"/>
        <v xml:space="preserve"> </v>
      </c>
      <c r="AF203" s="7">
        <f t="shared" si="269"/>
        <v>1.2296282799879508</v>
      </c>
      <c r="AG203" s="7">
        <f t="shared" si="270"/>
        <v>2.0371720012049233E-2</v>
      </c>
      <c r="AH203" s="4" t="str">
        <f t="shared" si="271"/>
        <v>NO</v>
      </c>
      <c r="AI203" s="7" t="str">
        <f t="shared" si="272"/>
        <v xml:space="preserve"> </v>
      </c>
      <c r="AJ203">
        <v>7.7580999999999998</v>
      </c>
      <c r="AK203">
        <v>2.3831000000000002</v>
      </c>
      <c r="AL203">
        <v>4.8144</v>
      </c>
      <c r="AM203">
        <v>0.21883365200764801</v>
      </c>
      <c r="AN203">
        <v>-23.514196940726499</v>
      </c>
      <c r="AO203">
        <v>-22.264842256214099</v>
      </c>
    </row>
    <row r="204" spans="1:41" ht="18" customHeight="1" x14ac:dyDescent="0.3">
      <c r="A204" t="s">
        <v>207</v>
      </c>
      <c r="B204" s="1">
        <v>203</v>
      </c>
      <c r="C204" s="1" t="s">
        <v>208</v>
      </c>
      <c r="D204" s="1" t="s">
        <v>42</v>
      </c>
      <c r="F204" s="1">
        <v>1.26</v>
      </c>
      <c r="G204" s="1">
        <f t="shared" si="255"/>
        <v>18.197008586099841</v>
      </c>
      <c r="H204" s="1">
        <v>11</v>
      </c>
      <c r="I204" s="1">
        <v>9.26</v>
      </c>
      <c r="J204" s="1">
        <v>11.4</v>
      </c>
      <c r="L204" s="1">
        <v>-2.8</v>
      </c>
      <c r="M204" s="1">
        <f t="shared" si="256"/>
        <v>1.5848931924611134E-3</v>
      </c>
      <c r="N204" s="1">
        <f t="shared" si="213"/>
        <v>-1.7400000000000002</v>
      </c>
      <c r="O204" s="1">
        <f t="shared" si="257"/>
        <v>0.9821282046277382</v>
      </c>
      <c r="P204" s="1">
        <f t="shared" si="258"/>
        <v>1.2521681832331319</v>
      </c>
      <c r="Q204" s="1">
        <f t="shared" si="259"/>
        <v>1.2521688715429546</v>
      </c>
      <c r="R204" s="1">
        <v>1.26</v>
      </c>
      <c r="S204" s="1">
        <f t="shared" si="260"/>
        <v>18.197008586099841</v>
      </c>
      <c r="T204" s="1">
        <f t="shared" si="261"/>
        <v>1.2600000000000018</v>
      </c>
      <c r="U204" s="1">
        <f t="shared" si="262"/>
        <v>4.0600000000000014</v>
      </c>
      <c r="V204" s="2">
        <f t="shared" si="263"/>
        <v>7.8318167668680605E-3</v>
      </c>
      <c r="W204" s="2">
        <f t="shared" si="264"/>
        <v>7.8311284570453665E-3</v>
      </c>
      <c r="X204" s="1">
        <f t="shared" si="265"/>
        <v>6.8830982269396657E-7</v>
      </c>
      <c r="Y204" s="7">
        <f t="shared" si="276"/>
        <v>1</v>
      </c>
      <c r="Z204" s="7">
        <f t="shared" si="266"/>
        <v>1</v>
      </c>
      <c r="AA204" s="7">
        <f t="shared" si="267"/>
        <v>0</v>
      </c>
      <c r="AB204" s="1" t="str">
        <f t="shared" ref="AB204:AC204" si="285">IF(V204&gt;1.5,"YES","NO")</f>
        <v>NO</v>
      </c>
      <c r="AC204" s="1" t="str">
        <f t="shared" si="285"/>
        <v>NO</v>
      </c>
      <c r="AD204" s="1" t="str">
        <f t="shared" si="274"/>
        <v xml:space="preserve"> </v>
      </c>
      <c r="AE204" s="1" t="str">
        <f t="shared" si="275"/>
        <v xml:space="preserve"> </v>
      </c>
      <c r="AF204" s="7">
        <f t="shared" si="269"/>
        <v>1.2521688715429546</v>
      </c>
      <c r="AG204" s="7">
        <f t="shared" si="270"/>
        <v>7.8311284570453665E-3</v>
      </c>
      <c r="AH204" s="4" t="str">
        <f t="shared" si="271"/>
        <v>NO</v>
      </c>
      <c r="AI204" s="7" t="str">
        <f t="shared" si="272"/>
        <v xml:space="preserve"> </v>
      </c>
      <c r="AJ204">
        <v>7.7580999999999998</v>
      </c>
      <c r="AK204">
        <v>2.3831000000000002</v>
      </c>
      <c r="AL204">
        <v>4.8144</v>
      </c>
      <c r="AM204">
        <v>0.21883365200764801</v>
      </c>
      <c r="AN204">
        <v>-23.514196940726499</v>
      </c>
      <c r="AO204">
        <v>-22.264842256214099</v>
      </c>
    </row>
    <row r="205" spans="1:41" ht="18" customHeight="1" x14ac:dyDescent="0.3">
      <c r="A205" t="s">
        <v>207</v>
      </c>
      <c r="B205" s="1">
        <v>204</v>
      </c>
      <c r="C205" s="1" t="s">
        <v>208</v>
      </c>
      <c r="D205" s="1" t="s">
        <v>42</v>
      </c>
      <c r="F205" s="1">
        <v>1.26</v>
      </c>
      <c r="G205" s="1">
        <f t="shared" si="255"/>
        <v>18.197008586099841</v>
      </c>
      <c r="H205" s="1">
        <v>12</v>
      </c>
      <c r="I205" s="1">
        <v>9.26</v>
      </c>
      <c r="J205" s="1">
        <v>11.4</v>
      </c>
      <c r="L205" s="1">
        <v>-2.8</v>
      </c>
      <c r="M205" s="1">
        <f t="shared" si="256"/>
        <v>1.5848931924611134E-3</v>
      </c>
      <c r="N205" s="1">
        <f t="shared" si="213"/>
        <v>-2.74</v>
      </c>
      <c r="O205" s="1">
        <f t="shared" si="257"/>
        <v>0.99818360443795373</v>
      </c>
      <c r="P205" s="1">
        <f t="shared" si="258"/>
        <v>1.2592104321293798</v>
      </c>
      <c r="Q205" s="1">
        <f t="shared" si="259"/>
        <v>1.2592105009604113</v>
      </c>
      <c r="R205" s="1">
        <v>0.91</v>
      </c>
      <c r="S205" s="1">
        <f t="shared" si="260"/>
        <v>8.1283051616409931</v>
      </c>
      <c r="T205" s="1" t="e">
        <f t="shared" si="261"/>
        <v>#NUM!</v>
      </c>
      <c r="U205" s="1" t="e">
        <f t="shared" si="262"/>
        <v>#NUM!</v>
      </c>
      <c r="V205" s="2">
        <f t="shared" si="263"/>
        <v>0.34921043212937974</v>
      </c>
      <c r="W205" s="2">
        <f t="shared" si="264"/>
        <v>0.34921050096041129</v>
      </c>
      <c r="X205" s="1">
        <f t="shared" si="265"/>
        <v>-6.883103154109449E-8</v>
      </c>
      <c r="Y205" s="7">
        <f t="shared" si="276"/>
        <v>1</v>
      </c>
      <c r="Z205" s="7">
        <f t="shared" si="266"/>
        <v>1</v>
      </c>
      <c r="AA205" s="7">
        <f t="shared" si="267"/>
        <v>1</v>
      </c>
      <c r="AB205" s="1" t="str">
        <f t="shared" ref="AB205:AC205" si="286">IF(V205&gt;1.5,"YES","NO")</f>
        <v>NO</v>
      </c>
      <c r="AC205" s="1" t="str">
        <f t="shared" si="286"/>
        <v>NO</v>
      </c>
      <c r="AD205" s="1" t="str">
        <f t="shared" si="274"/>
        <v xml:space="preserve"> </v>
      </c>
      <c r="AE205" s="1" t="str">
        <f t="shared" si="275"/>
        <v xml:space="preserve"> </v>
      </c>
      <c r="AF205" s="7">
        <f t="shared" si="269"/>
        <v>1.2592104321293798</v>
      </c>
      <c r="AG205" s="7">
        <f t="shared" si="270"/>
        <v>0.34921043212937974</v>
      </c>
      <c r="AH205" s="4" t="str">
        <f t="shared" si="271"/>
        <v>NO</v>
      </c>
      <c r="AI205" s="7" t="str">
        <f t="shared" si="272"/>
        <v xml:space="preserve"> </v>
      </c>
      <c r="AJ205">
        <v>7.7580999999999998</v>
      </c>
      <c r="AK205">
        <v>2.3831000000000002</v>
      </c>
      <c r="AL205">
        <v>4.8144</v>
      </c>
      <c r="AM205">
        <v>0.21883365200764801</v>
      </c>
      <c r="AN205">
        <v>-23.514196940726499</v>
      </c>
      <c r="AO205">
        <v>-22.264842256214099</v>
      </c>
    </row>
    <row r="206" spans="1:41" ht="18" customHeight="1" x14ac:dyDescent="0.3">
      <c r="A206" t="s">
        <v>209</v>
      </c>
      <c r="B206" s="1">
        <v>205</v>
      </c>
      <c r="C206" s="1" t="s">
        <v>210</v>
      </c>
      <c r="D206" s="1" t="s">
        <v>42</v>
      </c>
      <c r="F206" s="1">
        <v>1.54</v>
      </c>
      <c r="G206" s="1">
        <f t="shared" si="255"/>
        <v>34.67368504525318</v>
      </c>
      <c r="H206" s="1">
        <v>7.4</v>
      </c>
      <c r="I206" s="1">
        <v>9.4</v>
      </c>
      <c r="J206" s="1">
        <v>11.4</v>
      </c>
      <c r="L206" s="1">
        <v>-2.6</v>
      </c>
      <c r="M206" s="1">
        <f t="shared" si="256"/>
        <v>2.5118864315095777E-3</v>
      </c>
      <c r="N206" s="1">
        <f t="shared" si="213"/>
        <v>2</v>
      </c>
      <c r="O206" s="1">
        <f t="shared" si="257"/>
        <v>9.9009900990099011E-3</v>
      </c>
      <c r="P206" s="1">
        <f t="shared" si="258"/>
        <v>-0.4643213737826426</v>
      </c>
      <c r="Q206" s="1">
        <f t="shared" si="259"/>
        <v>-0.46118652969157781</v>
      </c>
      <c r="R206" s="1">
        <v>-0.74</v>
      </c>
      <c r="S206" s="1">
        <f t="shared" si="260"/>
        <v>0.18197008586099833</v>
      </c>
      <c r="T206" s="1" t="e">
        <f t="shared" si="261"/>
        <v>#NUM!</v>
      </c>
      <c r="U206" s="1" t="e">
        <f t="shared" si="262"/>
        <v>#NUM!</v>
      </c>
      <c r="V206" s="2">
        <f t="shared" si="263"/>
        <v>0.27567862621735739</v>
      </c>
      <c r="W206" s="2">
        <f t="shared" si="264"/>
        <v>0.27881347030842218</v>
      </c>
      <c r="X206" s="1">
        <f t="shared" si="265"/>
        <v>-3.1348440910647923E-3</v>
      </c>
      <c r="Y206" s="7">
        <f t="shared" si="276"/>
        <v>1</v>
      </c>
      <c r="Z206" s="7">
        <f t="shared" si="266"/>
        <v>1</v>
      </c>
      <c r="AA206" s="7">
        <f t="shared" si="267"/>
        <v>1</v>
      </c>
      <c r="AB206" s="1" t="str">
        <f t="shared" ref="AB206:AC206" si="287">IF(V206&gt;1.5,"YES","NO")</f>
        <v>NO</v>
      </c>
      <c r="AC206" s="1" t="str">
        <f t="shared" si="287"/>
        <v>NO</v>
      </c>
      <c r="AD206" s="1" t="str">
        <f t="shared" si="274"/>
        <v xml:space="preserve"> </v>
      </c>
      <c r="AE206" s="1" t="str">
        <f t="shared" si="275"/>
        <v xml:space="preserve"> </v>
      </c>
      <c r="AF206" s="7">
        <f t="shared" si="269"/>
        <v>-0.4643213737826426</v>
      </c>
      <c r="AG206" s="7">
        <f t="shared" si="270"/>
        <v>0.27567862621735739</v>
      </c>
      <c r="AH206" s="4" t="str">
        <f t="shared" si="271"/>
        <v>NO</v>
      </c>
      <c r="AI206" s="7" t="str">
        <f t="shared" si="272"/>
        <v xml:space="preserve"> </v>
      </c>
      <c r="AJ206">
        <v>7.9154</v>
      </c>
      <c r="AK206">
        <v>2.3216000000000001</v>
      </c>
      <c r="AL206">
        <v>4.8777999999999997</v>
      </c>
      <c r="AM206">
        <v>0.488001912045889</v>
      </c>
      <c r="AN206">
        <v>-23.8118068833652</v>
      </c>
      <c r="AO206">
        <v>-22.284584130019098</v>
      </c>
    </row>
    <row r="207" spans="1:41" ht="18" customHeight="1" x14ac:dyDescent="0.3">
      <c r="A207" t="s">
        <v>209</v>
      </c>
      <c r="B207" s="1">
        <v>206</v>
      </c>
      <c r="C207" s="1" t="s">
        <v>210</v>
      </c>
      <c r="D207" s="1" t="s">
        <v>42</v>
      </c>
      <c r="F207" s="1">
        <v>1.54</v>
      </c>
      <c r="G207" s="1">
        <f t="shared" si="255"/>
        <v>34.67368504525318</v>
      </c>
      <c r="H207" s="1">
        <v>11</v>
      </c>
      <c r="I207" s="1">
        <v>9.4</v>
      </c>
      <c r="J207" s="1">
        <v>11.4</v>
      </c>
      <c r="L207" s="1">
        <v>-2.6</v>
      </c>
      <c r="M207" s="1">
        <f t="shared" si="256"/>
        <v>2.5118864315095777E-3</v>
      </c>
      <c r="N207" s="1">
        <f t="shared" si="213"/>
        <v>-1.5999999999999996</v>
      </c>
      <c r="O207" s="1">
        <f t="shared" si="257"/>
        <v>0.97549663244966389</v>
      </c>
      <c r="P207" s="1">
        <f t="shared" si="258"/>
        <v>1.5292257744880429</v>
      </c>
      <c r="Q207" s="1">
        <f t="shared" si="259"/>
        <v>1.5292265647733656</v>
      </c>
      <c r="R207" s="1">
        <v>1.54</v>
      </c>
      <c r="S207" s="1">
        <f t="shared" si="260"/>
        <v>34.67368504525318</v>
      </c>
      <c r="T207" s="1">
        <f t="shared" si="261"/>
        <v>1.5400000000000011</v>
      </c>
      <c r="U207" s="1">
        <f t="shared" si="262"/>
        <v>4.1400000000000015</v>
      </c>
      <c r="V207" s="2">
        <f t="shared" si="263"/>
        <v>1.0774225511957169E-2</v>
      </c>
      <c r="W207" s="2">
        <f t="shared" si="264"/>
        <v>1.0773435226634431E-2</v>
      </c>
      <c r="X207" s="1">
        <f t="shared" si="265"/>
        <v>7.902853227381712E-7</v>
      </c>
      <c r="Y207" s="7">
        <f t="shared" si="276"/>
        <v>1</v>
      </c>
      <c r="Z207" s="7">
        <f t="shared" si="266"/>
        <v>1</v>
      </c>
      <c r="AA207" s="7">
        <f t="shared" si="267"/>
        <v>0</v>
      </c>
      <c r="AB207" s="1" t="str">
        <f t="shared" ref="AB207:AC207" si="288">IF(V207&gt;1.5,"YES","NO")</f>
        <v>NO</v>
      </c>
      <c r="AC207" s="1" t="str">
        <f t="shared" si="288"/>
        <v>NO</v>
      </c>
      <c r="AD207" s="1" t="str">
        <f t="shared" si="274"/>
        <v xml:space="preserve"> </v>
      </c>
      <c r="AE207" s="1" t="str">
        <f t="shared" si="275"/>
        <v xml:space="preserve"> </v>
      </c>
      <c r="AF207" s="7">
        <f t="shared" si="269"/>
        <v>1.5292265647733656</v>
      </c>
      <c r="AG207" s="7">
        <f t="shared" si="270"/>
        <v>1.0773435226634431E-2</v>
      </c>
      <c r="AH207" s="4" t="str">
        <f t="shared" si="271"/>
        <v>NO</v>
      </c>
      <c r="AI207" s="7" t="str">
        <f t="shared" si="272"/>
        <v xml:space="preserve"> </v>
      </c>
      <c r="AJ207">
        <v>7.9154</v>
      </c>
      <c r="AK207">
        <v>2.3216000000000001</v>
      </c>
      <c r="AL207">
        <v>4.8777999999999997</v>
      </c>
      <c r="AM207">
        <v>0.488001912045889</v>
      </c>
      <c r="AN207">
        <v>-23.8118068833652</v>
      </c>
      <c r="AO207">
        <v>-22.284584130019098</v>
      </c>
    </row>
    <row r="208" spans="1:41" ht="18" customHeight="1" x14ac:dyDescent="0.3">
      <c r="A208" t="s">
        <v>211</v>
      </c>
      <c r="B208" s="1">
        <v>207</v>
      </c>
      <c r="C208" s="1" t="s">
        <v>212</v>
      </c>
      <c r="D208" s="1" t="s">
        <v>42</v>
      </c>
      <c r="F208" s="1">
        <v>1.44</v>
      </c>
      <c r="G208" s="1">
        <f t="shared" si="255"/>
        <v>27.542287033381665</v>
      </c>
      <c r="H208" s="1">
        <v>7.4</v>
      </c>
      <c r="I208" s="1">
        <v>9.8000000000000007</v>
      </c>
      <c r="L208" s="1">
        <v>-2.8</v>
      </c>
      <c r="M208" s="1">
        <f t="shared" si="256"/>
        <v>1.5848931924611134E-3</v>
      </c>
      <c r="N208" s="1">
        <f t="shared" si="213"/>
        <v>2.4000000000000004</v>
      </c>
      <c r="O208" s="1">
        <f t="shared" si="257"/>
        <v>3.9652856191521963E-3</v>
      </c>
      <c r="P208" s="1">
        <f t="shared" si="258"/>
        <v>-0.96172552502879327</v>
      </c>
      <c r="Q208" s="1">
        <f t="shared" si="259"/>
        <v>-0.95549299585671221</v>
      </c>
      <c r="R208" s="1">
        <v>-0.87</v>
      </c>
      <c r="S208" s="1">
        <f t="shared" si="260"/>
        <v>0.13489628825916533</v>
      </c>
      <c r="T208" s="1">
        <f t="shared" si="261"/>
        <v>-1.5886244354517556</v>
      </c>
      <c r="U208" s="1">
        <f t="shared" si="262"/>
        <v>1.2113755645482442</v>
      </c>
      <c r="V208" s="2">
        <f t="shared" si="263"/>
        <v>9.1725525028793276E-2</v>
      </c>
      <c r="W208" s="2">
        <f t="shared" si="264"/>
        <v>8.5492995856712217E-2</v>
      </c>
      <c r="X208" s="1">
        <f t="shared" si="265"/>
        <v>6.2325291720810583E-3</v>
      </c>
      <c r="Y208" s="7">
        <f t="shared" si="276"/>
        <v>1</v>
      </c>
      <c r="Z208" s="7">
        <f t="shared" si="266"/>
        <v>1</v>
      </c>
      <c r="AA208" s="7">
        <f t="shared" si="267"/>
        <v>0</v>
      </c>
      <c r="AB208" s="1" t="str">
        <f t="shared" ref="AB208:AC208" si="289">IF(V208&gt;1.5,"YES","NO")</f>
        <v>NO</v>
      </c>
      <c r="AC208" s="1" t="str">
        <f t="shared" si="289"/>
        <v>NO</v>
      </c>
      <c r="AD208" s="1" t="str">
        <f t="shared" si="274"/>
        <v xml:space="preserve"> </v>
      </c>
      <c r="AE208" s="1" t="str">
        <f t="shared" si="275"/>
        <v xml:space="preserve"> </v>
      </c>
      <c r="AF208" s="7">
        <f t="shared" si="269"/>
        <v>-0.95549299585671221</v>
      </c>
      <c r="AG208" s="7">
        <f t="shared" si="270"/>
        <v>8.5492995856712217E-2</v>
      </c>
      <c r="AH208" s="4" t="str">
        <f t="shared" si="271"/>
        <v>NO</v>
      </c>
      <c r="AI208" s="7" t="str">
        <f t="shared" si="272"/>
        <v xml:space="preserve"> </v>
      </c>
      <c r="AJ208">
        <v>7.6115000000000004</v>
      </c>
      <c r="AK208">
        <v>1.4533</v>
      </c>
      <c r="AL208">
        <v>3.9382000000000001</v>
      </c>
      <c r="AM208">
        <v>0.29110898661567802</v>
      </c>
      <c r="AN208">
        <v>-19.1818355640535</v>
      </c>
      <c r="AO208">
        <v>-15.823733269598399</v>
      </c>
    </row>
    <row r="209" spans="1:41" ht="18" customHeight="1" x14ac:dyDescent="0.3">
      <c r="A209" t="s">
        <v>211</v>
      </c>
      <c r="B209" s="1">
        <v>208</v>
      </c>
      <c r="C209" s="1" t="s">
        <v>212</v>
      </c>
      <c r="D209" s="1" t="s">
        <v>42</v>
      </c>
      <c r="F209" s="1">
        <v>1.44</v>
      </c>
      <c r="G209" s="1">
        <f t="shared" si="255"/>
        <v>27.542287033381665</v>
      </c>
      <c r="H209" s="1">
        <v>12</v>
      </c>
      <c r="I209" s="1">
        <v>9.8000000000000007</v>
      </c>
      <c r="L209" s="1">
        <v>-2.8</v>
      </c>
      <c r="M209" s="1">
        <f t="shared" si="256"/>
        <v>1.5848931924611134E-3</v>
      </c>
      <c r="N209" s="1">
        <f t="shared" si="213"/>
        <v>-2.1999999999999993</v>
      </c>
      <c r="O209" s="1">
        <f t="shared" si="257"/>
        <v>0.99372998765856613</v>
      </c>
      <c r="P209" s="1">
        <f t="shared" si="258"/>
        <v>1.4372683956650609</v>
      </c>
      <c r="Q209" s="1">
        <f t="shared" si="259"/>
        <v>1.437268553347828</v>
      </c>
      <c r="R209" s="1">
        <v>1.44</v>
      </c>
      <c r="S209" s="1">
        <f t="shared" si="260"/>
        <v>27.542287033381665</v>
      </c>
      <c r="T209" s="1">
        <f t="shared" si="261"/>
        <v>1.4400000000000002</v>
      </c>
      <c r="U209" s="1">
        <f t="shared" si="262"/>
        <v>4.24</v>
      </c>
      <c r="V209" s="2">
        <f t="shared" si="263"/>
        <v>2.7316043349390196E-3</v>
      </c>
      <c r="W209" s="2">
        <f t="shared" si="264"/>
        <v>2.7314466521719538E-3</v>
      </c>
      <c r="X209" s="1">
        <f t="shared" si="265"/>
        <v>1.5768276706573658E-7</v>
      </c>
      <c r="Y209" s="7">
        <f t="shared" si="276"/>
        <v>1</v>
      </c>
      <c r="Z209" s="7">
        <f t="shared" si="266"/>
        <v>1</v>
      </c>
      <c r="AA209" s="7">
        <f t="shared" si="267"/>
        <v>0</v>
      </c>
      <c r="AB209" s="1" t="str">
        <f t="shared" ref="AB209:AC209" si="290">IF(V209&gt;1.5,"YES","NO")</f>
        <v>NO</v>
      </c>
      <c r="AC209" s="1" t="str">
        <f t="shared" si="290"/>
        <v>NO</v>
      </c>
      <c r="AD209" s="1" t="str">
        <f t="shared" si="274"/>
        <v xml:space="preserve"> </v>
      </c>
      <c r="AE209" s="1" t="str">
        <f t="shared" si="275"/>
        <v xml:space="preserve"> </v>
      </c>
      <c r="AF209" s="7">
        <f t="shared" si="269"/>
        <v>1.437268553347828</v>
      </c>
      <c r="AG209" s="7">
        <f t="shared" si="270"/>
        <v>2.7314466521719538E-3</v>
      </c>
      <c r="AH209" s="4" t="str">
        <f t="shared" si="271"/>
        <v>NO</v>
      </c>
      <c r="AI209" s="7" t="str">
        <f t="shared" si="272"/>
        <v xml:space="preserve"> </v>
      </c>
      <c r="AJ209">
        <v>7.6115000000000004</v>
      </c>
      <c r="AK209">
        <v>1.4533</v>
      </c>
      <c r="AL209">
        <v>3.9382000000000001</v>
      </c>
      <c r="AM209">
        <v>0.29110898661567802</v>
      </c>
      <c r="AN209">
        <v>-19.1818355640535</v>
      </c>
      <c r="AO209">
        <v>-15.823733269598399</v>
      </c>
    </row>
    <row r="210" spans="1:41" ht="18" customHeight="1" x14ac:dyDescent="0.3">
      <c r="A210" t="s">
        <v>213</v>
      </c>
      <c r="B210" s="1">
        <v>209</v>
      </c>
      <c r="C210" s="1" t="s">
        <v>214</v>
      </c>
      <c r="D210" s="1" t="s">
        <v>42</v>
      </c>
      <c r="F210" s="1">
        <v>1.92</v>
      </c>
      <c r="G210" s="1">
        <f t="shared" si="255"/>
        <v>83.176377110267126</v>
      </c>
      <c r="H210" s="1">
        <v>5.5</v>
      </c>
      <c r="I210" s="1">
        <v>9.66</v>
      </c>
      <c r="L210" s="1">
        <v>-1.8</v>
      </c>
      <c r="M210" s="1">
        <f t="shared" si="256"/>
        <v>1.5848931924611124E-2</v>
      </c>
      <c r="N210" s="1">
        <f t="shared" si="213"/>
        <v>4.16</v>
      </c>
      <c r="O210" s="1">
        <f t="shared" si="257"/>
        <v>6.9178311122078561E-5</v>
      </c>
      <c r="P210" s="1">
        <f t="shared" si="258"/>
        <v>-2.2400300447980248</v>
      </c>
      <c r="Q210" s="1">
        <f t="shared" si="259"/>
        <v>-1.6655093189814432</v>
      </c>
      <c r="R210" s="1">
        <v>-1.8</v>
      </c>
      <c r="S210" s="1">
        <f t="shared" si="260"/>
        <v>1.5848931924611124E-2</v>
      </c>
      <c r="T210" s="1">
        <f t="shared" si="261"/>
        <v>-1.9958666162446559</v>
      </c>
      <c r="U210" s="1">
        <f t="shared" si="262"/>
        <v>-0.19586661624465584</v>
      </c>
      <c r="V210" s="2">
        <f t="shared" si="263"/>
        <v>0.44003004479802477</v>
      </c>
      <c r="W210" s="2">
        <f t="shared" si="264"/>
        <v>0.13449068101855688</v>
      </c>
      <c r="X210" s="1">
        <f t="shared" si="265"/>
        <v>0.30553936377946789</v>
      </c>
      <c r="Y210" s="7">
        <f t="shared" si="276"/>
        <v>0</v>
      </c>
      <c r="Z210" s="7">
        <f t="shared" si="266"/>
        <v>0</v>
      </c>
      <c r="AA210" s="7">
        <f t="shared" si="267"/>
        <v>0</v>
      </c>
      <c r="AB210" s="1" t="str">
        <f t="shared" ref="AB210:AC210" si="291">IF(V210&gt;1.5,"YES","NO")</f>
        <v>NO</v>
      </c>
      <c r="AC210" s="1" t="str">
        <f t="shared" si="291"/>
        <v>NO</v>
      </c>
      <c r="AD210" s="1" t="str">
        <f t="shared" si="274"/>
        <v xml:space="preserve"> </v>
      </c>
      <c r="AE210" s="1" t="str">
        <f t="shared" si="275"/>
        <v xml:space="preserve"> </v>
      </c>
      <c r="AF210" s="7">
        <f t="shared" si="269"/>
        <v>-1.6655093189814432</v>
      </c>
      <c r="AG210" s="7">
        <f t="shared" si="270"/>
        <v>0.13449068101855688</v>
      </c>
      <c r="AH210" s="4" t="str">
        <f t="shared" si="271"/>
        <v>NO</v>
      </c>
      <c r="AI210" s="7" t="str">
        <f t="shared" si="272"/>
        <v xml:space="preserve"> </v>
      </c>
      <c r="AJ210">
        <v>11.633900000000001</v>
      </c>
      <c r="AK210">
        <v>2.069</v>
      </c>
      <c r="AL210">
        <v>5.9775</v>
      </c>
      <c r="AM210">
        <v>2.4668021032504699</v>
      </c>
      <c r="AN210">
        <v>-28.7693116634799</v>
      </c>
      <c r="AO210">
        <v>-24.3443594646271</v>
      </c>
    </row>
    <row r="211" spans="1:41" ht="18" customHeight="1" x14ac:dyDescent="0.3">
      <c r="A211" t="s">
        <v>215</v>
      </c>
      <c r="B211" s="1">
        <v>210</v>
      </c>
      <c r="C211" s="1" t="s">
        <v>216</v>
      </c>
      <c r="D211" s="1" t="s">
        <v>42</v>
      </c>
      <c r="F211" s="1">
        <v>3.7</v>
      </c>
      <c r="G211" s="1">
        <f t="shared" si="255"/>
        <v>5011.8723362727324</v>
      </c>
      <c r="H211" s="1">
        <v>5.5</v>
      </c>
      <c r="I211" s="1">
        <v>10</v>
      </c>
      <c r="L211" s="1">
        <v>0.59</v>
      </c>
      <c r="M211" s="1">
        <f t="shared" si="256"/>
        <v>3.8904514499428067</v>
      </c>
      <c r="N211" s="1">
        <f t="shared" si="213"/>
        <v>4.5</v>
      </c>
      <c r="O211" s="1">
        <f t="shared" si="257"/>
        <v>3.1621776633305525E-5</v>
      </c>
      <c r="P211" s="1">
        <f t="shared" si="258"/>
        <v>-0.80001373338023818</v>
      </c>
      <c r="Q211" s="1">
        <f t="shared" si="259"/>
        <v>0.60732769026331468</v>
      </c>
      <c r="R211" s="1">
        <v>0.59</v>
      </c>
      <c r="S211" s="1">
        <f t="shared" si="260"/>
        <v>3.8904514499428067</v>
      </c>
      <c r="T211" s="1">
        <f t="shared" si="261"/>
        <v>0.57195154478572752</v>
      </c>
      <c r="U211" s="1">
        <f t="shared" si="262"/>
        <v>-1.8048455214272452E-2</v>
      </c>
      <c r="V211" s="2">
        <f t="shared" si="263"/>
        <v>1.390013733380238</v>
      </c>
      <c r="W211" s="2">
        <f t="shared" si="264"/>
        <v>1.732769026331471E-2</v>
      </c>
      <c r="X211" s="1">
        <f t="shared" si="265"/>
        <v>1.3726860431169232</v>
      </c>
      <c r="Y211" s="7">
        <f t="shared" si="276"/>
        <v>0</v>
      </c>
      <c r="Z211" s="7">
        <f t="shared" si="266"/>
        <v>0</v>
      </c>
      <c r="AA211" s="7">
        <f t="shared" si="267"/>
        <v>0</v>
      </c>
      <c r="AB211" s="1" t="str">
        <f t="shared" ref="AB211:AC211" si="292">IF(V211&gt;1.5,"YES","NO")</f>
        <v>NO</v>
      </c>
      <c r="AC211" s="1" t="str">
        <f t="shared" si="292"/>
        <v>NO</v>
      </c>
      <c r="AD211" s="1" t="str">
        <f t="shared" si="274"/>
        <v xml:space="preserve"> </v>
      </c>
      <c r="AE211" s="1" t="str">
        <f t="shared" si="275"/>
        <v xml:space="preserve"> </v>
      </c>
      <c r="AF211" s="7">
        <f t="shared" si="269"/>
        <v>0.60732769026331468</v>
      </c>
      <c r="AG211" s="7">
        <f t="shared" si="270"/>
        <v>1.732769026331471E-2</v>
      </c>
      <c r="AH211" s="4" t="str">
        <f t="shared" si="271"/>
        <v>NO</v>
      </c>
      <c r="AI211" s="7" t="str">
        <f t="shared" si="272"/>
        <v xml:space="preserve"> </v>
      </c>
      <c r="AJ211">
        <v>7.6927000000000003</v>
      </c>
      <c r="AK211">
        <v>1.2084999999999999</v>
      </c>
      <c r="AL211">
        <v>3.1448999999999998</v>
      </c>
      <c r="AM211">
        <v>-0.209177820267686</v>
      </c>
      <c r="AN211">
        <v>-16.828393881453099</v>
      </c>
      <c r="AO211">
        <v>-14.3486137667304</v>
      </c>
    </row>
    <row r="212" spans="1:41" ht="18" customHeight="1" x14ac:dyDescent="0.3">
      <c r="A212" t="s">
        <v>217</v>
      </c>
      <c r="B212" s="1">
        <v>211</v>
      </c>
      <c r="C212" s="1" t="s">
        <v>218</v>
      </c>
      <c r="D212" s="1" t="s">
        <v>42</v>
      </c>
      <c r="F212" s="1">
        <v>4.75</v>
      </c>
      <c r="G212" s="1">
        <f t="shared" si="255"/>
        <v>56234.132519034953</v>
      </c>
      <c r="H212" s="1">
        <v>5.5</v>
      </c>
      <c r="I212" s="1">
        <v>9.11</v>
      </c>
      <c r="L212" s="1">
        <v>0.99</v>
      </c>
      <c r="M212" s="1">
        <f t="shared" si="256"/>
        <v>9.7723722095581103</v>
      </c>
      <c r="N212" s="1">
        <f t="shared" si="213"/>
        <v>3.6099999999999994</v>
      </c>
      <c r="O212" s="1">
        <f t="shared" si="257"/>
        <v>2.4541065039734974E-4</v>
      </c>
      <c r="P212" s="1">
        <f t="shared" si="258"/>
        <v>1.1398934064285986</v>
      </c>
      <c r="Q212" s="1">
        <f t="shared" si="259"/>
        <v>1.3723674871161848</v>
      </c>
      <c r="R212" s="1">
        <v>0.99</v>
      </c>
      <c r="S212" s="1">
        <f t="shared" si="260"/>
        <v>9.7723722095581103</v>
      </c>
      <c r="T212" s="1" t="e">
        <f t="shared" si="261"/>
        <v>#NUM!</v>
      </c>
      <c r="U212" s="1" t="e">
        <f t="shared" si="262"/>
        <v>#NUM!</v>
      </c>
      <c r="V212" s="2">
        <f t="shared" si="263"/>
        <v>0.14989340642859861</v>
      </c>
      <c r="W212" s="2">
        <f t="shared" si="264"/>
        <v>0.38236748711618485</v>
      </c>
      <c r="X212" s="1">
        <f t="shared" si="265"/>
        <v>-0.23247408068758624</v>
      </c>
      <c r="Y212" s="7">
        <f t="shared" si="276"/>
        <v>1</v>
      </c>
      <c r="Z212" s="7">
        <f t="shared" si="266"/>
        <v>2</v>
      </c>
      <c r="AA212" s="7">
        <f t="shared" si="267"/>
        <v>1</v>
      </c>
      <c r="AB212" s="1" t="str">
        <f t="shared" ref="AB212:AC212" si="293">IF(V212&gt;1.5,"YES","NO")</f>
        <v>NO</v>
      </c>
      <c r="AC212" s="1" t="str">
        <f t="shared" si="293"/>
        <v>NO</v>
      </c>
      <c r="AD212" s="1" t="str">
        <f t="shared" si="274"/>
        <v xml:space="preserve"> </v>
      </c>
      <c r="AE212" s="1" t="str">
        <f t="shared" si="275"/>
        <v xml:space="preserve"> </v>
      </c>
      <c r="AF212" s="7">
        <f t="shared" si="269"/>
        <v>1.1398934064285986</v>
      </c>
      <c r="AG212" s="7">
        <f t="shared" si="270"/>
        <v>0.14989340642859861</v>
      </c>
      <c r="AH212" s="4" t="str">
        <f t="shared" si="271"/>
        <v>NO</v>
      </c>
      <c r="AI212" s="7" t="str">
        <f t="shared" si="272"/>
        <v xml:space="preserve"> </v>
      </c>
      <c r="AJ212">
        <v>6.8743999999999996</v>
      </c>
      <c r="AK212">
        <v>0</v>
      </c>
      <c r="AL212">
        <v>1.9047000000000001</v>
      </c>
      <c r="AM212">
        <v>-1.28974665391969</v>
      </c>
      <c r="AN212">
        <v>-8.8178537284894798</v>
      </c>
      <c r="AO212">
        <v>-8.9834130019120408</v>
      </c>
    </row>
    <row r="213" spans="1:41" ht="18" customHeight="1" x14ac:dyDescent="0.3">
      <c r="A213" t="s">
        <v>219</v>
      </c>
      <c r="B213" s="1">
        <v>212</v>
      </c>
      <c r="C213" s="1" t="s">
        <v>220</v>
      </c>
      <c r="D213" s="1" t="s">
        <v>42</v>
      </c>
      <c r="F213" s="1">
        <v>4.8600000000000003</v>
      </c>
      <c r="G213" s="1">
        <f t="shared" si="255"/>
        <v>72443.596007499116</v>
      </c>
      <c r="H213" s="1">
        <v>5</v>
      </c>
      <c r="I213" s="1">
        <v>9.9499999999999993</v>
      </c>
      <c r="J213" s="1">
        <v>5.2</v>
      </c>
      <c r="L213" s="1">
        <v>-0.09</v>
      </c>
      <c r="M213" s="1">
        <f t="shared" si="256"/>
        <v>0.81283051616409918</v>
      </c>
      <c r="N213" s="1">
        <f t="shared" si="213"/>
        <v>4.9499999999999993</v>
      </c>
      <c r="O213" s="1">
        <f t="shared" si="257"/>
        <v>1.1220058651890989E-5</v>
      </c>
      <c r="P213" s="1">
        <f t="shared" si="258"/>
        <v>-9.0004872836894734E-2</v>
      </c>
      <c r="Q213" s="1">
        <f t="shared" si="259"/>
        <v>0.21102512282708652</v>
      </c>
      <c r="R213" s="1">
        <v>-0.09</v>
      </c>
      <c r="S213" s="1">
        <f t="shared" si="260"/>
        <v>0.81283051616409918</v>
      </c>
      <c r="T213" s="1">
        <f t="shared" si="261"/>
        <v>-5.0400000001076819</v>
      </c>
      <c r="U213" s="1">
        <f t="shared" si="262"/>
        <v>-4.950000000107682</v>
      </c>
      <c r="V213" s="2">
        <f t="shared" si="263"/>
        <v>4.8728368947370537E-6</v>
      </c>
      <c r="W213" s="2">
        <f t="shared" si="264"/>
        <v>0.30102512282708649</v>
      </c>
      <c r="X213" s="1">
        <f t="shared" si="265"/>
        <v>-0.30102024999019172</v>
      </c>
      <c r="Y213" s="7">
        <f t="shared" si="276"/>
        <v>1</v>
      </c>
      <c r="Z213" s="7">
        <f t="shared" si="266"/>
        <v>2</v>
      </c>
      <c r="AA213" s="7">
        <f t="shared" si="267"/>
        <v>1</v>
      </c>
      <c r="AB213" s="1" t="str">
        <f t="shared" ref="AB213:AC213" si="294">IF(V213&gt;1.5,"YES","NO")</f>
        <v>NO</v>
      </c>
      <c r="AC213" s="1" t="str">
        <f t="shared" si="294"/>
        <v>NO</v>
      </c>
      <c r="AD213" s="1" t="str">
        <f t="shared" si="274"/>
        <v xml:space="preserve"> </v>
      </c>
      <c r="AE213" s="1" t="str">
        <f t="shared" si="275"/>
        <v xml:space="preserve"> </v>
      </c>
      <c r="AF213" s="7">
        <f t="shared" si="269"/>
        <v>-9.0004872836894734E-2</v>
      </c>
      <c r="AG213" s="7">
        <f t="shared" si="270"/>
        <v>4.8728368947370537E-6</v>
      </c>
      <c r="AH213" s="4" t="str">
        <f t="shared" si="271"/>
        <v>NO</v>
      </c>
      <c r="AI213" s="7" t="str">
        <f t="shared" si="272"/>
        <v xml:space="preserve"> </v>
      </c>
      <c r="AJ213">
        <v>8.5991999999999997</v>
      </c>
      <c r="AK213">
        <v>0</v>
      </c>
      <c r="AL213">
        <v>1.7486999999999999</v>
      </c>
      <c r="AM213">
        <v>-0.32590822179732298</v>
      </c>
      <c r="AN213">
        <v>-8.2482074569789603</v>
      </c>
      <c r="AO213">
        <v>-8.5741156787762893</v>
      </c>
    </row>
    <row r="214" spans="1:41" ht="18" customHeight="1" x14ac:dyDescent="0.3">
      <c r="A214" t="s">
        <v>221</v>
      </c>
      <c r="B214" s="1">
        <v>213</v>
      </c>
      <c r="C214" s="1" t="s">
        <v>222</v>
      </c>
      <c r="D214" s="1" t="s">
        <v>42</v>
      </c>
      <c r="F214" s="1">
        <v>3.78</v>
      </c>
      <c r="G214" s="1">
        <f t="shared" si="255"/>
        <v>6025.595860743585</v>
      </c>
      <c r="H214" s="1">
        <v>5</v>
      </c>
      <c r="I214" s="1">
        <v>9.5299999999999994</v>
      </c>
      <c r="L214" s="1">
        <v>-0.75</v>
      </c>
      <c r="M214" s="1">
        <f t="shared" si="256"/>
        <v>0.17782794100389224</v>
      </c>
      <c r="N214" s="1">
        <f t="shared" si="213"/>
        <v>4.5299999999999994</v>
      </c>
      <c r="O214" s="1">
        <f t="shared" si="257"/>
        <v>2.951122132877712E-5</v>
      </c>
      <c r="P214" s="1">
        <f t="shared" si="258"/>
        <v>-0.75001281674969755</v>
      </c>
      <c r="Q214" s="1">
        <f t="shared" si="259"/>
        <v>-0.44898282108571586</v>
      </c>
      <c r="R214" s="1">
        <v>-0.75</v>
      </c>
      <c r="S214" s="1">
        <f t="shared" si="260"/>
        <v>0.17782794100389224</v>
      </c>
      <c r="T214" s="1">
        <f t="shared" si="261"/>
        <v>-5.2800000000316381</v>
      </c>
      <c r="U214" s="1">
        <f t="shared" si="262"/>
        <v>-4.5300000000316381</v>
      </c>
      <c r="V214" s="2">
        <f t="shared" si="263"/>
        <v>1.2816749697552865E-5</v>
      </c>
      <c r="W214" s="2">
        <f t="shared" si="264"/>
        <v>0.30101717891428414</v>
      </c>
      <c r="X214" s="1">
        <f t="shared" si="265"/>
        <v>-0.30100436216458659</v>
      </c>
      <c r="Y214" s="7">
        <f t="shared" si="276"/>
        <v>1</v>
      </c>
      <c r="Z214" s="7">
        <f t="shared" si="266"/>
        <v>2</v>
      </c>
      <c r="AA214" s="7">
        <f t="shared" si="267"/>
        <v>1</v>
      </c>
      <c r="AB214" s="1" t="str">
        <f t="shared" ref="AB214:AC214" si="295">IF(V214&gt;1.5,"YES","NO")</f>
        <v>NO</v>
      </c>
      <c r="AC214" s="1" t="str">
        <f t="shared" si="295"/>
        <v>NO</v>
      </c>
      <c r="AD214" s="1" t="str">
        <f t="shared" si="274"/>
        <v xml:space="preserve"> </v>
      </c>
      <c r="AE214" s="1" t="str">
        <f t="shared" si="275"/>
        <v xml:space="preserve"> </v>
      </c>
      <c r="AF214" s="7">
        <f t="shared" si="269"/>
        <v>-0.75001281674969755</v>
      </c>
      <c r="AG214" s="7">
        <f t="shared" si="270"/>
        <v>1.2816749697552865E-5</v>
      </c>
      <c r="AH214" s="4" t="str">
        <f t="shared" si="271"/>
        <v>NO</v>
      </c>
      <c r="AI214" s="7" t="str">
        <f t="shared" si="272"/>
        <v xml:space="preserve"> </v>
      </c>
      <c r="AJ214">
        <v>11.5535</v>
      </c>
      <c r="AK214">
        <v>1.7436</v>
      </c>
      <c r="AL214">
        <v>6.0053000000000001</v>
      </c>
      <c r="AM214">
        <v>2.0100860420650002</v>
      </c>
      <c r="AN214">
        <v>-31.544813575525801</v>
      </c>
      <c r="AO214">
        <v>-22.002031548757099</v>
      </c>
    </row>
    <row r="215" spans="1:41" ht="18" customHeight="1" x14ac:dyDescent="0.3">
      <c r="A215" t="s">
        <v>223</v>
      </c>
      <c r="B215" s="1">
        <v>214</v>
      </c>
      <c r="C215" s="1" t="s">
        <v>224</v>
      </c>
      <c r="D215" s="1" t="s">
        <v>42</v>
      </c>
      <c r="F215" s="1">
        <v>4.63</v>
      </c>
      <c r="G215" s="1">
        <f t="shared" si="255"/>
        <v>42657.951880159271</v>
      </c>
      <c r="H215" s="1">
        <v>5</v>
      </c>
      <c r="I215" s="1">
        <v>9.6199999999999992</v>
      </c>
      <c r="L215" s="1">
        <v>0.01</v>
      </c>
      <c r="M215" s="1">
        <f t="shared" si="256"/>
        <v>1.0232929922807541</v>
      </c>
      <c r="N215" s="1">
        <f t="shared" si="213"/>
        <v>4.6199999999999992</v>
      </c>
      <c r="O215" s="1">
        <f t="shared" si="257"/>
        <v>2.3987753764061112E-5</v>
      </c>
      <c r="P215" s="1">
        <f t="shared" si="258"/>
        <v>9.9895821259563533E-3</v>
      </c>
      <c r="Q215" s="1">
        <f t="shared" si="259"/>
        <v>0.31101957778993761</v>
      </c>
      <c r="R215" s="1">
        <v>0.01</v>
      </c>
      <c r="S215" s="1">
        <f t="shared" si="260"/>
        <v>1.0232929922807541</v>
      </c>
      <c r="T215" s="1">
        <f t="shared" si="261"/>
        <v>-4.6100000000287125</v>
      </c>
      <c r="U215" s="1">
        <f t="shared" si="262"/>
        <v>-4.6200000000287123</v>
      </c>
      <c r="V215" s="2">
        <f t="shared" si="263"/>
        <v>1.0417874043646899E-5</v>
      </c>
      <c r="W215" s="2">
        <f t="shared" si="264"/>
        <v>0.3010195777899376</v>
      </c>
      <c r="X215" s="1">
        <f t="shared" si="265"/>
        <v>-0.30100915991589394</v>
      </c>
      <c r="Y215" s="7">
        <f t="shared" si="276"/>
        <v>1</v>
      </c>
      <c r="Z215" s="7">
        <f t="shared" si="266"/>
        <v>2</v>
      </c>
      <c r="AA215" s="7">
        <f t="shared" si="267"/>
        <v>1</v>
      </c>
      <c r="AB215" s="1" t="str">
        <f t="shared" ref="AB215:AC215" si="296">IF(V215&gt;1.5,"YES","NO")</f>
        <v>NO</v>
      </c>
      <c r="AC215" s="1" t="str">
        <f t="shared" si="296"/>
        <v>NO</v>
      </c>
      <c r="AD215" s="1" t="str">
        <f t="shared" si="274"/>
        <v xml:space="preserve"> </v>
      </c>
      <c r="AE215" s="1" t="str">
        <f t="shared" si="275"/>
        <v xml:space="preserve"> </v>
      </c>
      <c r="AF215" s="7">
        <f t="shared" si="269"/>
        <v>9.9895821259563533E-3</v>
      </c>
      <c r="AG215" s="7">
        <f t="shared" si="270"/>
        <v>1.0417874043646899E-5</v>
      </c>
      <c r="AH215" s="4" t="str">
        <f t="shared" si="271"/>
        <v>NO</v>
      </c>
      <c r="AI215" s="7" t="str">
        <f t="shared" si="272"/>
        <v xml:space="preserve"> </v>
      </c>
      <c r="AJ215">
        <v>10.4429</v>
      </c>
      <c r="AK215">
        <v>1.4649000000000001</v>
      </c>
      <c r="AL215">
        <v>3.6690999999999998</v>
      </c>
      <c r="AM215">
        <v>0.33537284894837399</v>
      </c>
      <c r="AN215">
        <v>-19.0582217973231</v>
      </c>
      <c r="AO215">
        <v>-18.722872848948299</v>
      </c>
    </row>
    <row r="216" spans="1:41" ht="18" customHeight="1" x14ac:dyDescent="0.3">
      <c r="A216" t="s">
        <v>226</v>
      </c>
      <c r="B216" s="1">
        <v>216</v>
      </c>
      <c r="C216" s="1" t="s">
        <v>227</v>
      </c>
      <c r="D216" s="1" t="s">
        <v>42</v>
      </c>
      <c r="F216" s="1">
        <v>3.63</v>
      </c>
      <c r="G216" s="1">
        <f t="shared" si="255"/>
        <v>4265.7951880159299</v>
      </c>
      <c r="H216" s="1">
        <v>7.4</v>
      </c>
      <c r="I216" s="1">
        <v>10.73</v>
      </c>
      <c r="L216" s="1">
        <v>0.3</v>
      </c>
      <c r="M216" s="1">
        <f t="shared" si="256"/>
        <v>1.9952623149688797</v>
      </c>
      <c r="N216" s="1">
        <f t="shared" si="213"/>
        <v>3.33</v>
      </c>
      <c r="O216" s="1">
        <f t="shared" si="257"/>
        <v>4.6751646740626133E-4</v>
      </c>
      <c r="P216" s="1">
        <f t="shared" si="258"/>
        <v>0.29979691270097764</v>
      </c>
      <c r="Q216" s="1">
        <f t="shared" si="259"/>
        <v>0.60082690836495933</v>
      </c>
      <c r="R216" s="1">
        <v>0.3</v>
      </c>
      <c r="S216" s="1">
        <f t="shared" si="260"/>
        <v>1.9952623149688797</v>
      </c>
      <c r="T216" s="1">
        <f t="shared" si="261"/>
        <v>-3.029999999999712</v>
      </c>
      <c r="U216" s="1">
        <f t="shared" si="262"/>
        <v>-3.3299999999997119</v>
      </c>
      <c r="V216" s="2">
        <f t="shared" si="263"/>
        <v>2.0308729902235312E-4</v>
      </c>
      <c r="W216" s="2">
        <f t="shared" si="264"/>
        <v>0.30082690836495934</v>
      </c>
      <c r="X216" s="1">
        <f t="shared" si="265"/>
        <v>-0.30062382106593699</v>
      </c>
      <c r="Y216" s="7">
        <f t="shared" si="276"/>
        <v>1</v>
      </c>
      <c r="Z216" s="7">
        <f t="shared" si="266"/>
        <v>2</v>
      </c>
      <c r="AA216" s="7">
        <f t="shared" si="267"/>
        <v>1</v>
      </c>
      <c r="AB216" s="1" t="str">
        <f t="shared" ref="AB216:AC216" si="297">IF(V216&gt;1.5,"YES","NO")</f>
        <v>NO</v>
      </c>
      <c r="AC216" s="1" t="str">
        <f t="shared" si="297"/>
        <v>NO</v>
      </c>
      <c r="AD216" s="1" t="str">
        <f t="shared" si="274"/>
        <v xml:space="preserve"> </v>
      </c>
      <c r="AE216" s="1" t="str">
        <f t="shared" si="275"/>
        <v xml:space="preserve"> </v>
      </c>
      <c r="AF216" s="7">
        <f t="shared" si="269"/>
        <v>0.29979691270097764</v>
      </c>
      <c r="AG216" s="7">
        <f t="shared" si="270"/>
        <v>2.0308729902235312E-4</v>
      </c>
      <c r="AH216" s="4" t="str">
        <f t="shared" si="271"/>
        <v>NO</v>
      </c>
      <c r="AI216" s="7" t="str">
        <f t="shared" si="272"/>
        <v xml:space="preserve"> </v>
      </c>
      <c r="AJ216">
        <v>8.4359999999999999</v>
      </c>
      <c r="AK216">
        <v>1.1152</v>
      </c>
      <c r="AL216">
        <v>2.9255</v>
      </c>
      <c r="AM216">
        <v>0.60657265774378499</v>
      </c>
      <c r="AN216">
        <v>-13.9786806883365</v>
      </c>
      <c r="AO216">
        <v>-13.372108030592701</v>
      </c>
    </row>
    <row r="217" spans="1:41" ht="18" customHeight="1" x14ac:dyDescent="0.3">
      <c r="A217" t="s">
        <v>228</v>
      </c>
      <c r="B217" s="1">
        <v>217</v>
      </c>
      <c r="C217" s="1" t="s">
        <v>229</v>
      </c>
      <c r="D217" s="1" t="s">
        <v>42</v>
      </c>
      <c r="F217" s="1">
        <v>3.11</v>
      </c>
      <c r="G217" s="1">
        <f t="shared" si="255"/>
        <v>1288.2495516931347</v>
      </c>
      <c r="H217" s="1">
        <v>7.4</v>
      </c>
      <c r="I217" s="1">
        <v>10.87</v>
      </c>
      <c r="L217" s="1">
        <v>-0.36</v>
      </c>
      <c r="M217" s="1">
        <f t="shared" si="256"/>
        <v>0.43651583224016594</v>
      </c>
      <c r="N217" s="1">
        <f t="shared" si="213"/>
        <v>3.4699999999999989</v>
      </c>
      <c r="O217" s="1">
        <f t="shared" si="257"/>
        <v>3.3872937966838995E-4</v>
      </c>
      <c r="P217" s="1">
        <f t="shared" si="258"/>
        <v>-0.36014713322102709</v>
      </c>
      <c r="Q217" s="1">
        <f t="shared" si="259"/>
        <v>-5.9117137557046284E-2</v>
      </c>
      <c r="R217" s="1">
        <v>-0.36</v>
      </c>
      <c r="S217" s="1">
        <f t="shared" si="260"/>
        <v>0.43651583224016594</v>
      </c>
      <c r="T217" s="1">
        <f t="shared" si="261"/>
        <v>-3.8300000000035102</v>
      </c>
      <c r="U217" s="1">
        <f t="shared" si="262"/>
        <v>-3.4700000000035103</v>
      </c>
      <c r="V217" s="2">
        <f t="shared" si="263"/>
        <v>1.4713322102710702E-4</v>
      </c>
      <c r="W217" s="2">
        <f t="shared" si="264"/>
        <v>0.3008828624429537</v>
      </c>
      <c r="X217" s="1">
        <f t="shared" si="265"/>
        <v>-0.3007357292219266</v>
      </c>
      <c r="Y217" s="7">
        <f t="shared" si="276"/>
        <v>1</v>
      </c>
      <c r="Z217" s="7">
        <f t="shared" si="266"/>
        <v>2</v>
      </c>
      <c r="AA217" s="7">
        <f t="shared" si="267"/>
        <v>1</v>
      </c>
      <c r="AB217" s="1" t="str">
        <f t="shared" ref="AB217:AC217" si="298">IF(V217&gt;1.5,"YES","NO")</f>
        <v>NO</v>
      </c>
      <c r="AC217" s="1" t="str">
        <f t="shared" si="298"/>
        <v>NO</v>
      </c>
      <c r="AD217" s="1" t="str">
        <f t="shared" si="274"/>
        <v xml:space="preserve"> </v>
      </c>
      <c r="AE217" s="1" t="str">
        <f t="shared" si="275"/>
        <v xml:space="preserve"> </v>
      </c>
      <c r="AF217" s="7">
        <f t="shared" si="269"/>
        <v>-0.36014713322102709</v>
      </c>
      <c r="AG217" s="7">
        <f t="shared" si="270"/>
        <v>1.4713322102710702E-4</v>
      </c>
      <c r="AH217" s="4" t="str">
        <f t="shared" si="271"/>
        <v>NO</v>
      </c>
      <c r="AI217" s="7" t="str">
        <f t="shared" si="272"/>
        <v xml:space="preserve"> </v>
      </c>
      <c r="AJ217">
        <v>7.2381000000000002</v>
      </c>
      <c r="AK217">
        <v>1.855</v>
      </c>
      <c r="AL217">
        <v>2.964</v>
      </c>
      <c r="AM217">
        <v>-1.1988049713193101</v>
      </c>
      <c r="AN217">
        <v>-13.9123326959847</v>
      </c>
      <c r="AO217">
        <v>-15.111137667304</v>
      </c>
    </row>
    <row r="218" spans="1:41" ht="18" customHeight="1" x14ac:dyDescent="0.3">
      <c r="A218" t="s">
        <v>231</v>
      </c>
      <c r="B218" s="1">
        <v>219</v>
      </c>
      <c r="C218" s="1" t="s">
        <v>232</v>
      </c>
      <c r="D218" s="1" t="s">
        <v>42</v>
      </c>
      <c r="F218" s="1">
        <v>2.58</v>
      </c>
      <c r="G218" s="1">
        <f t="shared" si="255"/>
        <v>380.18939632056163</v>
      </c>
      <c r="H218" s="1">
        <v>7.4</v>
      </c>
      <c r="I218" s="1">
        <v>10.66</v>
      </c>
      <c r="L218" s="1">
        <v>-0.68</v>
      </c>
      <c r="M218" s="1">
        <f t="shared" si="256"/>
        <v>0.20892961308540392</v>
      </c>
      <c r="N218" s="1">
        <f t="shared" si="213"/>
        <v>3.26</v>
      </c>
      <c r="O218" s="1">
        <f t="shared" si="257"/>
        <v>5.4923904455312419E-4</v>
      </c>
      <c r="P218" s="1">
        <f t="shared" si="258"/>
        <v>-0.68023859701569345</v>
      </c>
      <c r="Q218" s="1">
        <f t="shared" si="259"/>
        <v>-0.37920860135171219</v>
      </c>
      <c r="R218" s="1">
        <v>-0.68</v>
      </c>
      <c r="S218" s="1">
        <f t="shared" si="260"/>
        <v>0.20892961308540392</v>
      </c>
      <c r="T218" s="1">
        <f t="shared" si="261"/>
        <v>-3.9400000000010964</v>
      </c>
      <c r="U218" s="1">
        <f t="shared" si="262"/>
        <v>-3.2600000000010962</v>
      </c>
      <c r="V218" s="2">
        <f t="shared" si="263"/>
        <v>2.3859701569339808E-4</v>
      </c>
      <c r="W218" s="2">
        <f t="shared" si="264"/>
        <v>0.30079139864828786</v>
      </c>
      <c r="X218" s="1">
        <f t="shared" si="265"/>
        <v>-0.30055280163259446</v>
      </c>
      <c r="Y218" s="7">
        <f t="shared" si="276"/>
        <v>1</v>
      </c>
      <c r="Z218" s="7">
        <f t="shared" si="266"/>
        <v>2</v>
      </c>
      <c r="AA218" s="7">
        <f t="shared" si="267"/>
        <v>1</v>
      </c>
      <c r="AB218" s="1" t="str">
        <f t="shared" ref="AB218:AC218" si="299">IF(V218&gt;1.5,"YES","NO")</f>
        <v>NO</v>
      </c>
      <c r="AC218" s="1" t="str">
        <f t="shared" si="299"/>
        <v>NO</v>
      </c>
      <c r="AD218" s="1" t="str">
        <f t="shared" si="274"/>
        <v xml:space="preserve"> </v>
      </c>
      <c r="AE218" s="1" t="str">
        <f t="shared" si="275"/>
        <v xml:space="preserve"> </v>
      </c>
      <c r="AF218" s="7">
        <f t="shared" si="269"/>
        <v>-0.68023859701569345</v>
      </c>
      <c r="AG218" s="7">
        <f t="shared" si="270"/>
        <v>2.3859701569339808E-4</v>
      </c>
      <c r="AH218" s="4" t="str">
        <f t="shared" si="271"/>
        <v>NO</v>
      </c>
      <c r="AI218" s="7" t="str">
        <f t="shared" si="272"/>
        <v xml:space="preserve"> </v>
      </c>
      <c r="AJ218">
        <v>9.3259000000000007</v>
      </c>
      <c r="AK218">
        <v>1.3872</v>
      </c>
      <c r="AL218">
        <v>3.5205000000000002</v>
      </c>
      <c r="AM218">
        <v>0.42461759082217898</v>
      </c>
      <c r="AN218">
        <v>-16.260516252390001</v>
      </c>
      <c r="AO218">
        <v>-15.8359225621414</v>
      </c>
    </row>
    <row r="219" spans="1:41" ht="18" customHeight="1" x14ac:dyDescent="0.3">
      <c r="A219" t="s">
        <v>233</v>
      </c>
      <c r="B219" s="1">
        <v>220</v>
      </c>
      <c r="C219" s="1" t="s">
        <v>234</v>
      </c>
      <c r="D219" s="1" t="s">
        <v>42</v>
      </c>
      <c r="F219" s="1">
        <v>2.15</v>
      </c>
      <c r="G219" s="1">
        <f t="shared" si="255"/>
        <v>141.25375446227542</v>
      </c>
      <c r="H219" s="1">
        <v>7.4</v>
      </c>
      <c r="I219" s="1">
        <v>9.19</v>
      </c>
      <c r="L219" s="1">
        <v>0.35</v>
      </c>
      <c r="M219" s="1">
        <f t="shared" si="256"/>
        <v>2.2387211385683394</v>
      </c>
      <c r="N219" s="1">
        <f t="shared" si="213"/>
        <v>1.7899999999999991</v>
      </c>
      <c r="O219" s="1">
        <f t="shared" si="257"/>
        <v>1.5959271890602575E-2</v>
      </c>
      <c r="P219" s="1">
        <f t="shared" si="258"/>
        <v>0.35301307366215906</v>
      </c>
      <c r="Q219" s="1">
        <f t="shared" si="259"/>
        <v>0.64907185100398768</v>
      </c>
      <c r="R219" s="1">
        <v>0.35</v>
      </c>
      <c r="S219" s="1">
        <f t="shared" si="260"/>
        <v>2.2387211385683394</v>
      </c>
      <c r="T219" s="1" t="e">
        <f t="shared" si="261"/>
        <v>#NUM!</v>
      </c>
      <c r="U219" s="1" t="e">
        <f t="shared" si="262"/>
        <v>#NUM!</v>
      </c>
      <c r="V219" s="2">
        <f t="shared" si="263"/>
        <v>3.0130736621590826E-3</v>
      </c>
      <c r="W219" s="2">
        <f t="shared" si="264"/>
        <v>0.2990718510039877</v>
      </c>
      <c r="X219" s="1">
        <f t="shared" si="265"/>
        <v>-0.29605877734182862</v>
      </c>
      <c r="Y219" s="7">
        <f t="shared" si="276"/>
        <v>1</v>
      </c>
      <c r="Z219" s="7">
        <f t="shared" si="266"/>
        <v>2</v>
      </c>
      <c r="AA219" s="7">
        <f t="shared" si="267"/>
        <v>1</v>
      </c>
      <c r="AB219" s="1" t="str">
        <f t="shared" ref="AB219:AC219" si="300">IF(V219&gt;1.5,"YES","NO")</f>
        <v>NO</v>
      </c>
      <c r="AC219" s="1" t="str">
        <f t="shared" si="300"/>
        <v>NO</v>
      </c>
      <c r="AD219" s="1" t="str">
        <f t="shared" si="274"/>
        <v xml:space="preserve"> </v>
      </c>
      <c r="AE219" s="1" t="str">
        <f t="shared" si="275"/>
        <v xml:space="preserve"> </v>
      </c>
      <c r="AF219" s="7">
        <f t="shared" si="269"/>
        <v>0.35301307366215906</v>
      </c>
      <c r="AG219" s="7">
        <f t="shared" si="270"/>
        <v>3.0130736621590826E-3</v>
      </c>
      <c r="AH219" s="4" t="str">
        <f t="shared" si="271"/>
        <v>NO</v>
      </c>
      <c r="AI219" s="7" t="str">
        <f t="shared" si="272"/>
        <v xml:space="preserve"> </v>
      </c>
      <c r="AJ219">
        <v>4.8095999999999997</v>
      </c>
      <c r="AK219">
        <v>0.93810000000000004</v>
      </c>
      <c r="AL219">
        <v>1.9552</v>
      </c>
      <c r="AM219">
        <v>0.76027724665391905</v>
      </c>
      <c r="AN219">
        <v>-9.2328393881453099</v>
      </c>
      <c r="AO219">
        <v>-8.4725621414913892</v>
      </c>
    </row>
    <row r="220" spans="1:41" ht="18" customHeight="1" x14ac:dyDescent="0.3">
      <c r="A220" t="s">
        <v>239</v>
      </c>
      <c r="B220" s="1">
        <v>225</v>
      </c>
      <c r="C220" s="1" t="s">
        <v>240</v>
      </c>
      <c r="D220" s="1" t="s">
        <v>42</v>
      </c>
      <c r="F220" s="1">
        <v>0.78</v>
      </c>
      <c r="G220" s="1">
        <f t="shared" si="255"/>
        <v>6.0255958607435796</v>
      </c>
      <c r="H220" s="1">
        <v>7.4</v>
      </c>
      <c r="I220" s="1">
        <v>9.6</v>
      </c>
      <c r="L220" s="1">
        <v>-2.8</v>
      </c>
      <c r="M220" s="1">
        <f t="shared" si="256"/>
        <v>1.5848931924611134E-3</v>
      </c>
      <c r="N220" s="1">
        <f t="shared" si="213"/>
        <v>2.1999999999999993</v>
      </c>
      <c r="O220" s="1">
        <f t="shared" si="257"/>
        <v>6.270012341433851E-3</v>
      </c>
      <c r="P220" s="1">
        <f t="shared" si="258"/>
        <v>-1.4227316043349381</v>
      </c>
      <c r="Q220" s="1">
        <f t="shared" si="259"/>
        <v>-1.4049943857329787</v>
      </c>
      <c r="R220" s="1">
        <v>-1.42</v>
      </c>
      <c r="S220" s="1">
        <f t="shared" si="260"/>
        <v>3.801893963205611E-2</v>
      </c>
      <c r="T220" s="1">
        <f t="shared" si="261"/>
        <v>-3.6200000000001449</v>
      </c>
      <c r="U220" s="1">
        <f t="shared" si="262"/>
        <v>-0.82000000000014506</v>
      </c>
      <c r="V220" s="2">
        <f t="shared" si="263"/>
        <v>2.7316043349381314E-3</v>
      </c>
      <c r="W220" s="2">
        <f t="shared" si="264"/>
        <v>1.5005614267021183E-2</v>
      </c>
      <c r="X220" s="1">
        <f t="shared" si="265"/>
        <v>-1.2274009932083052E-2</v>
      </c>
      <c r="Y220" s="7">
        <f t="shared" si="276"/>
        <v>1</v>
      </c>
      <c r="Z220" s="7">
        <f t="shared" si="266"/>
        <v>1</v>
      </c>
      <c r="AA220" s="7">
        <f t="shared" si="267"/>
        <v>1</v>
      </c>
      <c r="AB220" s="1" t="str">
        <f t="shared" ref="AB220:AC220" si="301">IF(V220&gt;1.5,"YES","NO")</f>
        <v>NO</v>
      </c>
      <c r="AC220" s="1" t="str">
        <f t="shared" si="301"/>
        <v>NO</v>
      </c>
      <c r="AD220" s="1" t="str">
        <f t="shared" si="274"/>
        <v xml:space="preserve"> </v>
      </c>
      <c r="AE220" s="1" t="str">
        <f t="shared" si="275"/>
        <v xml:space="preserve"> </v>
      </c>
      <c r="AF220" s="7">
        <f t="shared" si="269"/>
        <v>-1.4227316043349381</v>
      </c>
      <c r="AG220" s="7">
        <f t="shared" si="270"/>
        <v>2.7316043349381314E-3</v>
      </c>
      <c r="AH220" s="4" t="str">
        <f t="shared" si="271"/>
        <v>NO</v>
      </c>
      <c r="AI220" s="7" t="str">
        <f t="shared" si="272"/>
        <v xml:space="preserve"> </v>
      </c>
      <c r="AJ220">
        <v>7.5433000000000003</v>
      </c>
      <c r="AK220">
        <v>2.9809999999999999</v>
      </c>
      <c r="AL220">
        <v>4.6215000000000002</v>
      </c>
      <c r="AM220">
        <v>1.41030114722753</v>
      </c>
      <c r="AN220">
        <v>-22.313240917782</v>
      </c>
      <c r="AO220">
        <v>-20.902915869980799</v>
      </c>
    </row>
    <row r="221" spans="1:41" ht="18" customHeight="1" x14ac:dyDescent="0.3">
      <c r="A221" t="s">
        <v>241</v>
      </c>
      <c r="B221" s="1">
        <v>226</v>
      </c>
      <c r="C221" s="1" t="s">
        <v>242</v>
      </c>
      <c r="D221" s="1" t="s">
        <v>42</v>
      </c>
      <c r="F221" s="1">
        <v>5.99</v>
      </c>
      <c r="G221" s="1">
        <f t="shared" si="255"/>
        <v>977237.22095581202</v>
      </c>
      <c r="H221" s="1">
        <v>5</v>
      </c>
      <c r="I221" s="1">
        <v>9.59</v>
      </c>
      <c r="L221" s="1">
        <v>1.4</v>
      </c>
      <c r="M221" s="1">
        <f t="shared" si="256"/>
        <v>25.118864315095799</v>
      </c>
      <c r="N221" s="1">
        <f t="shared" si="213"/>
        <v>4.59</v>
      </c>
      <c r="O221" s="1">
        <f t="shared" si="257"/>
        <v>2.5703297151222615E-5</v>
      </c>
      <c r="P221" s="1">
        <f t="shared" si="258"/>
        <v>1.3999888370564175</v>
      </c>
      <c r="Q221" s="1">
        <f t="shared" si="259"/>
        <v>1.7010188327203988</v>
      </c>
      <c r="R221" s="1">
        <v>1.4</v>
      </c>
      <c r="S221" s="1">
        <f t="shared" si="260"/>
        <v>25.118864315095799</v>
      </c>
      <c r="T221" s="1">
        <f t="shared" si="261"/>
        <v>-3.1900000000140811</v>
      </c>
      <c r="U221" s="1">
        <f t="shared" si="262"/>
        <v>-4.590000000014081</v>
      </c>
      <c r="V221" s="2">
        <f t="shared" si="263"/>
        <v>1.1162943582387896E-5</v>
      </c>
      <c r="W221" s="2">
        <f t="shared" si="264"/>
        <v>0.30101883272039887</v>
      </c>
      <c r="X221" s="1">
        <f t="shared" si="265"/>
        <v>-0.30100766977681648</v>
      </c>
      <c r="Y221" s="7">
        <f t="shared" si="276"/>
        <v>1</v>
      </c>
      <c r="Z221" s="7">
        <f t="shared" si="266"/>
        <v>2</v>
      </c>
      <c r="AA221" s="7">
        <f t="shared" si="267"/>
        <v>1</v>
      </c>
      <c r="AB221" s="1" t="str">
        <f t="shared" ref="AB221:AC221" si="302">IF(V221&gt;1.5,"YES","NO")</f>
        <v>NO</v>
      </c>
      <c r="AC221" s="1" t="str">
        <f t="shared" si="302"/>
        <v>NO</v>
      </c>
      <c r="AD221" s="1" t="str">
        <f t="shared" si="274"/>
        <v xml:space="preserve"> </v>
      </c>
      <c r="AE221" s="1" t="str">
        <f t="shared" si="275"/>
        <v xml:space="preserve"> </v>
      </c>
      <c r="AF221" s="7">
        <f t="shared" si="269"/>
        <v>1.3999888370564175</v>
      </c>
      <c r="AG221" s="7">
        <f t="shared" si="270"/>
        <v>1.1162943582387896E-5</v>
      </c>
      <c r="AH221" s="4" t="str">
        <f t="shared" si="271"/>
        <v>NO</v>
      </c>
      <c r="AI221" s="7" t="str">
        <f t="shared" si="272"/>
        <v xml:space="preserve"> </v>
      </c>
      <c r="AJ221">
        <v>8.2817000000000007</v>
      </c>
      <c r="AK221">
        <v>0</v>
      </c>
      <c r="AL221">
        <v>2.2479</v>
      </c>
      <c r="AM221">
        <v>-0.925143403441682</v>
      </c>
      <c r="AN221">
        <v>-10.7559273422562</v>
      </c>
      <c r="AO221">
        <v>-11.421367112810699</v>
      </c>
    </row>
    <row r="222" spans="1:41" ht="18" customHeight="1" x14ac:dyDescent="0.3">
      <c r="A222" t="s">
        <v>243</v>
      </c>
      <c r="B222" s="1">
        <v>227</v>
      </c>
      <c r="C222" s="1" t="s">
        <v>244</v>
      </c>
      <c r="D222" s="1" t="s">
        <v>42</v>
      </c>
      <c r="F222" s="1">
        <v>5.18</v>
      </c>
      <c r="G222" s="1">
        <f t="shared" si="255"/>
        <v>151356.12484362084</v>
      </c>
      <c r="H222" s="1">
        <v>5</v>
      </c>
      <c r="I222" s="1">
        <v>8.1199999999999992</v>
      </c>
      <c r="L222" s="1">
        <v>2</v>
      </c>
      <c r="M222" s="1">
        <f t="shared" si="256"/>
        <v>100</v>
      </c>
      <c r="N222" s="1">
        <f t="shared" si="213"/>
        <v>3.1199999999999992</v>
      </c>
      <c r="O222" s="1">
        <f t="shared" si="257"/>
        <v>7.5800257127679976E-4</v>
      </c>
      <c r="P222" s="1">
        <f t="shared" si="258"/>
        <v>2.059670678837108</v>
      </c>
      <c r="Q222" s="1">
        <f t="shared" si="259"/>
        <v>2.3317360147951502</v>
      </c>
      <c r="R222" s="1">
        <v>2.06</v>
      </c>
      <c r="S222" s="1">
        <f t="shared" si="260"/>
        <v>114.81536214968835</v>
      </c>
      <c r="T222" s="1">
        <f t="shared" si="261"/>
        <v>-1.0600000000004903</v>
      </c>
      <c r="U222" s="1">
        <f t="shared" si="262"/>
        <v>-3.0600000000004903</v>
      </c>
      <c r="V222" s="2">
        <f t="shared" si="263"/>
        <v>3.2932116289208224E-4</v>
      </c>
      <c r="W222" s="2">
        <f t="shared" si="264"/>
        <v>0.27173601479515019</v>
      </c>
      <c r="X222" s="1">
        <f t="shared" si="265"/>
        <v>-0.27140669363225811</v>
      </c>
      <c r="Y222" s="7">
        <f t="shared" si="276"/>
        <v>1</v>
      </c>
      <c r="Z222" s="7">
        <f t="shared" si="266"/>
        <v>2</v>
      </c>
      <c r="AA222" s="7">
        <f t="shared" si="267"/>
        <v>1</v>
      </c>
      <c r="AB222" s="1" t="str">
        <f t="shared" ref="AB222:AC222" si="303">IF(V222&gt;1.5,"YES","NO")</f>
        <v>NO</v>
      </c>
      <c r="AC222" s="1" t="str">
        <f t="shared" si="303"/>
        <v>NO</v>
      </c>
      <c r="AD222" s="1" t="str">
        <f t="shared" si="274"/>
        <v xml:space="preserve"> </v>
      </c>
      <c r="AE222" s="1" t="str">
        <f t="shared" si="275"/>
        <v xml:space="preserve"> </v>
      </c>
      <c r="AF222" s="7">
        <f t="shared" si="269"/>
        <v>2.059670678837108</v>
      </c>
      <c r="AG222" s="7">
        <f t="shared" si="270"/>
        <v>3.2932116289208224E-4</v>
      </c>
      <c r="AH222" s="4" t="str">
        <f t="shared" si="271"/>
        <v>NO</v>
      </c>
      <c r="AI222" s="7" t="str">
        <f t="shared" si="272"/>
        <v xml:space="preserve"> </v>
      </c>
      <c r="AJ222">
        <v>9.4905000000000008</v>
      </c>
      <c r="AK222">
        <v>0</v>
      </c>
      <c r="AL222">
        <v>3.0752000000000002</v>
      </c>
      <c r="AM222">
        <v>-0.397777246653919</v>
      </c>
      <c r="AN222">
        <v>-14.151792543020999</v>
      </c>
      <c r="AO222">
        <v>-13.406931166347899</v>
      </c>
    </row>
    <row r="223" spans="1:41" ht="18" customHeight="1" x14ac:dyDescent="0.3">
      <c r="A223" t="s">
        <v>245</v>
      </c>
      <c r="B223" s="1">
        <v>228</v>
      </c>
      <c r="C223" s="1" t="s">
        <v>246</v>
      </c>
      <c r="D223" s="1" t="s">
        <v>42</v>
      </c>
      <c r="F223" s="1">
        <v>4.8600000000000003</v>
      </c>
      <c r="G223" s="1">
        <f t="shared" si="255"/>
        <v>72443.596007499116</v>
      </c>
      <c r="H223" s="1">
        <v>5</v>
      </c>
      <c r="I223" s="1">
        <v>9.19</v>
      </c>
      <c r="L223" s="1">
        <v>0.67</v>
      </c>
      <c r="M223" s="1">
        <f t="shared" si="256"/>
        <v>4.6773514128719835</v>
      </c>
      <c r="N223" s="1">
        <f t="shared" si="213"/>
        <v>4.1899999999999995</v>
      </c>
      <c r="O223" s="1">
        <f t="shared" si="257"/>
        <v>6.4561254478767019E-5</v>
      </c>
      <c r="P223" s="1">
        <f t="shared" si="258"/>
        <v>0.66997196049829366</v>
      </c>
      <c r="Q223" s="1">
        <f t="shared" si="259"/>
        <v>0.97100195616227492</v>
      </c>
      <c r="R223" s="1">
        <v>0.67</v>
      </c>
      <c r="S223" s="1">
        <f t="shared" si="260"/>
        <v>4.6773514128719835</v>
      </c>
      <c r="T223" s="1">
        <f t="shared" si="261"/>
        <v>-3.5200000000147988</v>
      </c>
      <c r="U223" s="1">
        <f t="shared" si="262"/>
        <v>-4.1900000000147992</v>
      </c>
      <c r="V223" s="2">
        <f t="shared" si="263"/>
        <v>2.8039501706378367E-5</v>
      </c>
      <c r="W223" s="2">
        <f t="shared" si="264"/>
        <v>0.30100195616227488</v>
      </c>
      <c r="X223" s="1">
        <f t="shared" si="265"/>
        <v>-0.3009739166605685</v>
      </c>
      <c r="Y223" s="7">
        <f t="shared" si="276"/>
        <v>1</v>
      </c>
      <c r="Z223" s="7">
        <f t="shared" si="266"/>
        <v>2</v>
      </c>
      <c r="AA223" s="7">
        <f t="shared" si="267"/>
        <v>1</v>
      </c>
      <c r="AB223" s="1" t="str">
        <f t="shared" ref="AB223:AC223" si="304">IF(V223&gt;1.5,"YES","NO")</f>
        <v>NO</v>
      </c>
      <c r="AC223" s="1" t="str">
        <f t="shared" si="304"/>
        <v>NO</v>
      </c>
      <c r="AD223" s="1" t="str">
        <f t="shared" si="274"/>
        <v xml:space="preserve"> </v>
      </c>
      <c r="AE223" s="1" t="str">
        <f t="shared" si="275"/>
        <v xml:space="preserve"> </v>
      </c>
      <c r="AF223" s="7">
        <f t="shared" si="269"/>
        <v>0.66997196049829366</v>
      </c>
      <c r="AG223" s="7">
        <f t="shared" si="270"/>
        <v>2.8039501706378367E-5</v>
      </c>
      <c r="AH223" s="4" t="str">
        <f t="shared" si="271"/>
        <v>NO</v>
      </c>
      <c r="AI223" s="7" t="str">
        <f t="shared" si="272"/>
        <v xml:space="preserve"> </v>
      </c>
      <c r="AJ223">
        <v>8.2966999999999995</v>
      </c>
      <c r="AK223">
        <v>0</v>
      </c>
      <c r="AL223">
        <v>2.6833</v>
      </c>
      <c r="AM223">
        <v>-0.86183078393881396</v>
      </c>
      <c r="AN223">
        <v>-12.8028680688336</v>
      </c>
      <c r="AO223">
        <v>-13.386137667304</v>
      </c>
    </row>
    <row r="224" spans="1:41" ht="18" customHeight="1" x14ac:dyDescent="0.3">
      <c r="A224" t="s">
        <v>247</v>
      </c>
      <c r="B224" s="1">
        <v>229</v>
      </c>
      <c r="C224" s="1" t="s">
        <v>248</v>
      </c>
      <c r="D224" s="1" t="s">
        <v>42</v>
      </c>
      <c r="F224" s="1">
        <v>4.8099999999999996</v>
      </c>
      <c r="G224" s="1">
        <f t="shared" si="255"/>
        <v>64565.422903465565</v>
      </c>
      <c r="H224" s="1">
        <v>5</v>
      </c>
      <c r="I224" s="1">
        <v>9.11</v>
      </c>
      <c r="L224" s="1">
        <v>0.7</v>
      </c>
      <c r="M224" s="1">
        <f t="shared" si="256"/>
        <v>5.0118723362727229</v>
      </c>
      <c r="N224" s="1">
        <f t="shared" si="213"/>
        <v>4.1099999999999994</v>
      </c>
      <c r="O224" s="1">
        <f t="shared" si="257"/>
        <v>7.7618686534707272E-5</v>
      </c>
      <c r="P224" s="1">
        <f t="shared" si="258"/>
        <v>0.69996628932443894</v>
      </c>
      <c r="Q224" s="1">
        <f t="shared" si="259"/>
        <v>1.0009962849884202</v>
      </c>
      <c r="R224" s="1">
        <v>0.7</v>
      </c>
      <c r="S224" s="1">
        <f t="shared" si="260"/>
        <v>5.0118723362727229</v>
      </c>
      <c r="T224" s="1">
        <f t="shared" si="261"/>
        <v>-3.4100000000016335</v>
      </c>
      <c r="U224" s="1">
        <f t="shared" si="262"/>
        <v>-4.1100000000016337</v>
      </c>
      <c r="V224" s="2">
        <f t="shared" si="263"/>
        <v>3.3710675561016146E-5</v>
      </c>
      <c r="W224" s="2">
        <f t="shared" si="264"/>
        <v>0.30099628498842024</v>
      </c>
      <c r="X224" s="1">
        <f t="shared" si="265"/>
        <v>-0.30096257431285922</v>
      </c>
      <c r="Y224" s="7">
        <f t="shared" si="276"/>
        <v>1</v>
      </c>
      <c r="Z224" s="7">
        <f t="shared" si="266"/>
        <v>2</v>
      </c>
      <c r="AA224" s="7">
        <f t="shared" si="267"/>
        <v>1</v>
      </c>
      <c r="AB224" s="1" t="str">
        <f t="shared" ref="AB224:AC224" si="305">IF(V224&gt;1.5,"YES","NO")</f>
        <v>NO</v>
      </c>
      <c r="AC224" s="1" t="str">
        <f t="shared" si="305"/>
        <v>NO</v>
      </c>
      <c r="AD224" s="1" t="str">
        <f t="shared" si="274"/>
        <v xml:space="preserve"> </v>
      </c>
      <c r="AE224" s="1" t="str">
        <f t="shared" si="275"/>
        <v xml:space="preserve"> </v>
      </c>
      <c r="AF224" s="7">
        <f t="shared" si="269"/>
        <v>0.69996628932443894</v>
      </c>
      <c r="AG224" s="7">
        <f t="shared" si="270"/>
        <v>3.3710675561016146E-5</v>
      </c>
      <c r="AH224" s="4" t="str">
        <f t="shared" si="271"/>
        <v>NO</v>
      </c>
      <c r="AI224" s="7" t="str">
        <f t="shared" si="272"/>
        <v xml:space="preserve"> </v>
      </c>
      <c r="AJ224">
        <v>7.0125999999999999</v>
      </c>
      <c r="AK224">
        <v>0</v>
      </c>
      <c r="AL224">
        <v>1.8952</v>
      </c>
      <c r="AM224">
        <v>-1.0258604206500901</v>
      </c>
      <c r="AN224">
        <v>-8.7782265774378505</v>
      </c>
      <c r="AO224">
        <v>-9.5367590822179693</v>
      </c>
    </row>
    <row r="225" spans="1:41" ht="18" customHeight="1" x14ac:dyDescent="0.3">
      <c r="A225" t="s">
        <v>249</v>
      </c>
      <c r="B225" s="1">
        <v>230</v>
      </c>
      <c r="C225" s="1" t="s">
        <v>268</v>
      </c>
      <c r="D225" s="1" t="s">
        <v>42</v>
      </c>
      <c r="F225" s="1">
        <v>4.79</v>
      </c>
      <c r="G225" s="1">
        <f t="shared" si="255"/>
        <v>61659.500186148245</v>
      </c>
      <c r="H225" s="1">
        <v>5</v>
      </c>
      <c r="I225" s="1">
        <v>8.1</v>
      </c>
      <c r="L225" s="1">
        <v>1.69</v>
      </c>
      <c r="M225" s="1">
        <f t="shared" si="256"/>
        <v>48.977881936844632</v>
      </c>
      <c r="N225" s="1">
        <f t="shared" si="213"/>
        <v>3.0999999999999996</v>
      </c>
      <c r="O225" s="1">
        <f t="shared" si="257"/>
        <v>7.93697778169244E-4</v>
      </c>
      <c r="P225" s="1">
        <f t="shared" si="258"/>
        <v>1.689655164568975</v>
      </c>
      <c r="Q225" s="1">
        <f t="shared" si="259"/>
        <v>1.9906851602329563</v>
      </c>
      <c r="R225" s="1">
        <v>1.69</v>
      </c>
      <c r="S225" s="1">
        <f t="shared" si="260"/>
        <v>48.977881936844632</v>
      </c>
      <c r="T225" s="1">
        <f t="shared" si="261"/>
        <v>-1.4100000000002642</v>
      </c>
      <c r="U225" s="1">
        <f t="shared" si="262"/>
        <v>-3.1000000000002643</v>
      </c>
      <c r="V225" s="2">
        <f t="shared" si="263"/>
        <v>3.4483543102492575E-4</v>
      </c>
      <c r="W225" s="2">
        <f t="shared" si="264"/>
        <v>0.30068516023295633</v>
      </c>
      <c r="X225" s="1">
        <f t="shared" si="265"/>
        <v>-0.3003403248019314</v>
      </c>
      <c r="Y225" s="7">
        <f t="shared" si="276"/>
        <v>1</v>
      </c>
      <c r="Z225" s="7">
        <f t="shared" si="266"/>
        <v>2</v>
      </c>
      <c r="AA225" s="7">
        <f t="shared" si="267"/>
        <v>1</v>
      </c>
      <c r="AB225" s="1" t="str">
        <f t="shared" ref="AB225:AC225" si="306">IF(V225&gt;1.5,"YES","NO")</f>
        <v>NO</v>
      </c>
      <c r="AC225" s="1" t="str">
        <f t="shared" si="306"/>
        <v>NO</v>
      </c>
      <c r="AD225" s="1" t="str">
        <f t="shared" si="274"/>
        <v xml:space="preserve"> </v>
      </c>
      <c r="AE225" s="1" t="str">
        <f t="shared" si="275"/>
        <v xml:space="preserve"> </v>
      </c>
      <c r="AF225" s="7">
        <f t="shared" si="269"/>
        <v>1.689655164568975</v>
      </c>
      <c r="AG225" s="7">
        <f t="shared" si="270"/>
        <v>3.4483543102492575E-4</v>
      </c>
      <c r="AH225" s="4" t="str">
        <f t="shared" si="271"/>
        <v>NO</v>
      </c>
      <c r="AI225" s="7" t="str">
        <f t="shared" si="272"/>
        <v xml:space="preserve"> </v>
      </c>
      <c r="AJ225">
        <v>11.164400000000001</v>
      </c>
      <c r="AK225">
        <v>0.74180000000000001</v>
      </c>
      <c r="AL225">
        <v>4.7815000000000003</v>
      </c>
      <c r="AM225">
        <v>9.2734225621414895E-2</v>
      </c>
      <c r="AN225">
        <v>-24.089268642447401</v>
      </c>
      <c r="AO225">
        <v>-19.927748565965501</v>
      </c>
    </row>
    <row r="226" spans="1:41" ht="18" customHeight="1" x14ac:dyDescent="0.3">
      <c r="A226" t="s">
        <v>251</v>
      </c>
      <c r="B226" s="1">
        <v>232</v>
      </c>
      <c r="C226" s="1" t="s">
        <v>252</v>
      </c>
      <c r="D226" s="1" t="s">
        <v>42</v>
      </c>
      <c r="F226" s="1">
        <v>4.45</v>
      </c>
      <c r="G226" s="1">
        <f t="shared" si="255"/>
        <v>28183.829312644593</v>
      </c>
      <c r="H226" s="1">
        <v>5</v>
      </c>
      <c r="I226" s="1">
        <v>9.51</v>
      </c>
      <c r="L226" s="1">
        <v>-0.06</v>
      </c>
      <c r="M226" s="1">
        <f t="shared" si="256"/>
        <v>0.87096358995608059</v>
      </c>
      <c r="N226" s="1">
        <f t="shared" si="213"/>
        <v>4.51</v>
      </c>
      <c r="O226" s="1">
        <f t="shared" si="257"/>
        <v>3.0901999362061022E-5</v>
      </c>
      <c r="P226" s="1">
        <f t="shared" si="258"/>
        <v>-6.0013420775169024E-2</v>
      </c>
      <c r="Q226" s="1">
        <f t="shared" si="259"/>
        <v>0.24101657488881312</v>
      </c>
      <c r="R226" s="1">
        <v>-0.06</v>
      </c>
      <c r="S226" s="1">
        <f t="shared" si="260"/>
        <v>0.87096358995608059</v>
      </c>
      <c r="T226" s="1">
        <f t="shared" si="261"/>
        <v>-4.5700000000082719</v>
      </c>
      <c r="U226" s="1">
        <f t="shared" si="262"/>
        <v>-4.5100000000082723</v>
      </c>
      <c r="V226" s="2">
        <f t="shared" si="263"/>
        <v>1.3420775169026289E-5</v>
      </c>
      <c r="W226" s="2">
        <f t="shared" si="264"/>
        <v>0.30101657488881312</v>
      </c>
      <c r="X226" s="1">
        <f t="shared" si="265"/>
        <v>-0.30100315411364409</v>
      </c>
      <c r="Y226" s="7">
        <f t="shared" si="276"/>
        <v>1</v>
      </c>
      <c r="Z226" s="7">
        <f t="shared" si="266"/>
        <v>2</v>
      </c>
      <c r="AA226" s="7">
        <f t="shared" si="267"/>
        <v>1</v>
      </c>
      <c r="AB226" s="1" t="str">
        <f t="shared" ref="AB226:AC241" si="307">IF(V226&gt;1.5,"YES","NO")</f>
        <v>NO</v>
      </c>
      <c r="AC226" s="1" t="str">
        <f t="shared" si="307"/>
        <v>NO</v>
      </c>
      <c r="AD226" s="1" t="str">
        <f t="shared" si="274"/>
        <v xml:space="preserve"> </v>
      </c>
      <c r="AE226" s="1" t="str">
        <f t="shared" si="275"/>
        <v xml:space="preserve"> </v>
      </c>
      <c r="AF226" s="7">
        <f t="shared" si="269"/>
        <v>-6.0013420775169024E-2</v>
      </c>
      <c r="AG226" s="7">
        <f t="shared" si="270"/>
        <v>1.3420775169026289E-5</v>
      </c>
      <c r="AH226" s="4" t="str">
        <f t="shared" si="271"/>
        <v>NO</v>
      </c>
      <c r="AI226" s="7" t="str">
        <f t="shared" si="272"/>
        <v xml:space="preserve"> </v>
      </c>
      <c r="AJ226">
        <v>10.5785</v>
      </c>
      <c r="AK226">
        <v>0</v>
      </c>
      <c r="AL226">
        <v>3.3723999999999998</v>
      </c>
      <c r="AM226">
        <v>-1.10752868068833</v>
      </c>
      <c r="AN226">
        <v>-16.658675908221699</v>
      </c>
      <c r="AO226">
        <v>-15.1252390057361</v>
      </c>
    </row>
    <row r="227" spans="1:41" ht="18" customHeight="1" x14ac:dyDescent="0.3">
      <c r="A227" s="1" t="s">
        <v>269</v>
      </c>
      <c r="B227" s="1">
        <v>242</v>
      </c>
      <c r="C227" s="1" t="s">
        <v>270</v>
      </c>
      <c r="D227" s="1" t="s">
        <v>37</v>
      </c>
      <c r="F227" s="1">
        <v>-0.26</v>
      </c>
      <c r="G227" s="1">
        <f t="shared" si="255"/>
        <v>0.54954087385762451</v>
      </c>
      <c r="H227" s="1">
        <v>1.2</v>
      </c>
      <c r="I227" s="1">
        <v>4.76</v>
      </c>
      <c r="L227" s="1">
        <v>-1.39</v>
      </c>
      <c r="M227" s="1">
        <f t="shared" si="256"/>
        <v>4.0738027780411273E-2</v>
      </c>
      <c r="N227" s="1">
        <f t="shared" ref="N227:N290" si="308">IF(D227="Acid",H227-I227,I227-H227)</f>
        <v>-3.5599999999999996</v>
      </c>
      <c r="O227" s="1">
        <f t="shared" si="257"/>
        <v>0.99972465296653645</v>
      </c>
      <c r="P227" s="1">
        <f t="shared" si="258"/>
        <v>-0.26011959816349717</v>
      </c>
      <c r="Q227" s="1">
        <f t="shared" si="259"/>
        <v>-0.26011073109878935</v>
      </c>
      <c r="R227" s="1">
        <v>-0.28000000000000003</v>
      </c>
      <c r="S227" s="1">
        <f t="shared" si="260"/>
        <v>0.52480746024977254</v>
      </c>
      <c r="T227" s="1" t="e">
        <f t="shared" si="261"/>
        <v>#NUM!</v>
      </c>
      <c r="U227" s="1" t="e">
        <f t="shared" si="262"/>
        <v>#NUM!</v>
      </c>
      <c r="V227" s="2">
        <f t="shared" si="263"/>
        <v>1.9880401836502859E-2</v>
      </c>
      <c r="W227" s="2">
        <f t="shared" si="264"/>
        <v>1.9889268901210677E-2</v>
      </c>
      <c r="X227" s="1">
        <f t="shared" si="265"/>
        <v>-8.867064707818173E-6</v>
      </c>
      <c r="Y227" s="7">
        <f t="shared" si="276"/>
        <v>1</v>
      </c>
      <c r="Z227" s="7">
        <f t="shared" si="266"/>
        <v>1</v>
      </c>
      <c r="AA227" s="7">
        <f t="shared" si="267"/>
        <v>1</v>
      </c>
      <c r="AB227" s="1" t="str">
        <f t="shared" si="307"/>
        <v>NO</v>
      </c>
      <c r="AC227" s="1" t="str">
        <f t="shared" si="307"/>
        <v>NO</v>
      </c>
      <c r="AD227" s="1">
        <f t="shared" ref="AD227:AE248" si="309">IF(AB227="YES",$B227, )</f>
        <v>0</v>
      </c>
      <c r="AE227" s="1">
        <f t="shared" si="309"/>
        <v>0</v>
      </c>
      <c r="AF227" s="7">
        <f t="shared" si="269"/>
        <v>-0.26011959816349717</v>
      </c>
      <c r="AG227" s="7">
        <f t="shared" si="270"/>
        <v>1.9880401836502859E-2</v>
      </c>
      <c r="AH227" s="4" t="str">
        <f t="shared" si="271"/>
        <v>NO</v>
      </c>
      <c r="AI227" s="7">
        <f t="shared" ref="AI227:AI290" si="310">IF(AG227&gt;1.5,B227, )</f>
        <v>0</v>
      </c>
      <c r="AJ227">
        <v>2.1558999999999999</v>
      </c>
      <c r="AK227">
        <v>1.1505000000000001</v>
      </c>
      <c r="AL227">
        <v>1.4698</v>
      </c>
      <c r="AM227">
        <v>0.71445984703632803</v>
      </c>
      <c r="AN227">
        <v>-7.6924235181644303</v>
      </c>
      <c r="AO227">
        <v>-6.9779636711280997</v>
      </c>
    </row>
    <row r="228" spans="1:41" ht="18" customHeight="1" x14ac:dyDescent="0.3">
      <c r="A228" s="1" t="s">
        <v>269</v>
      </c>
      <c r="B228" s="1">
        <v>243</v>
      </c>
      <c r="C228" s="1" t="s">
        <v>270</v>
      </c>
      <c r="D228" s="1" t="s">
        <v>37</v>
      </c>
      <c r="F228" s="1">
        <v>-0.26</v>
      </c>
      <c r="G228" s="1">
        <f t="shared" si="255"/>
        <v>0.54954087385762451</v>
      </c>
      <c r="H228" s="1">
        <v>4.3</v>
      </c>
      <c r="I228" s="1">
        <v>4.76</v>
      </c>
      <c r="L228" s="1">
        <v>-1.39</v>
      </c>
      <c r="M228" s="1">
        <f t="shared" si="256"/>
        <v>4.0738027780411273E-2</v>
      </c>
      <c r="N228" s="1">
        <f t="shared" si="308"/>
        <v>-0.45999999999999996</v>
      </c>
      <c r="O228" s="1">
        <f t="shared" si="257"/>
        <v>0.74253555894306977</v>
      </c>
      <c r="P228" s="1">
        <f t="shared" si="258"/>
        <v>-0.38928274378451566</v>
      </c>
      <c r="Q228" s="1">
        <f t="shared" si="259"/>
        <v>-0.37826071247669268</v>
      </c>
      <c r="R228" s="1">
        <v>-0.48</v>
      </c>
      <c r="S228" s="1">
        <f t="shared" si="260"/>
        <v>0.33113112148259105</v>
      </c>
      <c r="T228" s="1" t="e">
        <f t="shared" si="261"/>
        <v>#NUM!</v>
      </c>
      <c r="U228" s="1" t="e">
        <f t="shared" si="262"/>
        <v>#NUM!</v>
      </c>
      <c r="V228" s="2">
        <f t="shared" si="263"/>
        <v>9.0717256215484321E-2</v>
      </c>
      <c r="W228" s="2">
        <f t="shared" si="264"/>
        <v>0.1017392875233073</v>
      </c>
      <c r="X228" s="1">
        <f t="shared" si="265"/>
        <v>-1.1022031307822977E-2</v>
      </c>
      <c r="Y228" s="7">
        <f t="shared" si="276"/>
        <v>1</v>
      </c>
      <c r="Z228" s="7">
        <f t="shared" si="266"/>
        <v>1</v>
      </c>
      <c r="AA228" s="7">
        <f t="shared" si="267"/>
        <v>1</v>
      </c>
      <c r="AB228" s="1" t="str">
        <f t="shared" si="307"/>
        <v>NO</v>
      </c>
      <c r="AC228" s="1" t="str">
        <f t="shared" si="307"/>
        <v>NO</v>
      </c>
      <c r="AD228" s="1">
        <f t="shared" si="309"/>
        <v>0</v>
      </c>
      <c r="AE228" s="1">
        <f t="shared" si="309"/>
        <v>0</v>
      </c>
      <c r="AF228" s="7">
        <f t="shared" si="269"/>
        <v>-0.38928274378451566</v>
      </c>
      <c r="AG228" s="7">
        <f t="shared" si="270"/>
        <v>9.0717256215484321E-2</v>
      </c>
      <c r="AH228" s="4" t="str">
        <f t="shared" si="271"/>
        <v>NO</v>
      </c>
      <c r="AI228" s="7">
        <f t="shared" si="310"/>
        <v>0</v>
      </c>
      <c r="AJ228">
        <v>2.1558999999999999</v>
      </c>
      <c r="AK228">
        <v>1.1505000000000001</v>
      </c>
      <c r="AL228">
        <v>1.4698</v>
      </c>
      <c r="AM228">
        <v>0.71445984703632803</v>
      </c>
      <c r="AN228">
        <v>-7.6924235181644303</v>
      </c>
      <c r="AO228">
        <v>-6.9779636711280997</v>
      </c>
    </row>
    <row r="229" spans="1:41" ht="18" customHeight="1" x14ac:dyDescent="0.3">
      <c r="A229" s="1" t="s">
        <v>269</v>
      </c>
      <c r="B229" s="1">
        <v>244</v>
      </c>
      <c r="C229" s="1" t="s">
        <v>270</v>
      </c>
      <c r="D229" s="1" t="s">
        <v>37</v>
      </c>
      <c r="F229" s="1">
        <v>-0.26</v>
      </c>
      <c r="G229" s="1">
        <f t="shared" si="255"/>
        <v>0.54954087385762451</v>
      </c>
      <c r="H229" s="1">
        <v>7</v>
      </c>
      <c r="I229" s="1">
        <v>4.76</v>
      </c>
      <c r="L229" s="1">
        <v>-1.39</v>
      </c>
      <c r="M229" s="1">
        <f t="shared" si="256"/>
        <v>4.0738027780411273E-2</v>
      </c>
      <c r="N229" s="1">
        <f t="shared" si="308"/>
        <v>2.2400000000000002</v>
      </c>
      <c r="O229" s="1">
        <f t="shared" si="257"/>
        <v>5.7214757170903794E-3</v>
      </c>
      <c r="P229" s="1">
        <f t="shared" si="258"/>
        <v>-2.5024919409394464</v>
      </c>
      <c r="Q229" s="1">
        <f t="shared" si="259"/>
        <v>-1.3600243990413607</v>
      </c>
      <c r="R229" s="1">
        <v>-1.29</v>
      </c>
      <c r="S229" s="1">
        <f t="shared" si="260"/>
        <v>5.1286138399136455E-2</v>
      </c>
      <c r="T229" s="1">
        <f t="shared" si="261"/>
        <v>-1.3149843487931598</v>
      </c>
      <c r="U229" s="1">
        <f t="shared" si="262"/>
        <v>7.5015651206840062E-2</v>
      </c>
      <c r="V229" s="2">
        <f t="shared" si="263"/>
        <v>1.2124919409394463</v>
      </c>
      <c r="W229" s="2">
        <f t="shared" si="264"/>
        <v>7.0024399041360708E-2</v>
      </c>
      <c r="X229" s="1">
        <f t="shared" si="265"/>
        <v>1.1424675418980856</v>
      </c>
      <c r="Y229" s="7">
        <f t="shared" si="276"/>
        <v>0</v>
      </c>
      <c r="Z229" s="7">
        <f t="shared" si="266"/>
        <v>0</v>
      </c>
      <c r="AA229" s="7">
        <f t="shared" si="267"/>
        <v>0</v>
      </c>
      <c r="AB229" s="1" t="str">
        <f t="shared" si="307"/>
        <v>NO</v>
      </c>
      <c r="AC229" s="1" t="str">
        <f t="shared" si="307"/>
        <v>NO</v>
      </c>
      <c r="AD229" s="1">
        <f t="shared" si="309"/>
        <v>0</v>
      </c>
      <c r="AE229" s="1">
        <f t="shared" si="309"/>
        <v>0</v>
      </c>
      <c r="AF229" s="7">
        <f t="shared" si="269"/>
        <v>-1.3600243990413607</v>
      </c>
      <c r="AG229" s="7">
        <f t="shared" si="270"/>
        <v>7.0024399041360708E-2</v>
      </c>
      <c r="AH229" s="4" t="str">
        <f t="shared" si="271"/>
        <v>NO</v>
      </c>
      <c r="AI229" s="7">
        <f t="shared" si="310"/>
        <v>0</v>
      </c>
      <c r="AJ229">
        <v>2.1558999999999999</v>
      </c>
      <c r="AK229">
        <v>1.1505000000000001</v>
      </c>
      <c r="AL229">
        <v>1.4698</v>
      </c>
      <c r="AM229">
        <v>0.71445984703632803</v>
      </c>
      <c r="AN229">
        <v>-7.6924235181644303</v>
      </c>
      <c r="AO229">
        <v>-6.9779636711280997</v>
      </c>
    </row>
    <row r="230" spans="1:41" ht="18" customHeight="1" x14ac:dyDescent="0.3">
      <c r="A230" s="1" t="s">
        <v>269</v>
      </c>
      <c r="B230" s="1">
        <v>245</v>
      </c>
      <c r="C230" s="1" t="s">
        <v>270</v>
      </c>
      <c r="D230" s="1" t="s">
        <v>37</v>
      </c>
      <c r="F230" s="1">
        <v>-0.26</v>
      </c>
      <c r="G230" s="1">
        <f t="shared" si="255"/>
        <v>0.54954087385762451</v>
      </c>
      <c r="H230" s="1">
        <v>9</v>
      </c>
      <c r="I230" s="1">
        <v>4.76</v>
      </c>
      <c r="L230" s="1">
        <v>-1.39</v>
      </c>
      <c r="M230" s="1">
        <f t="shared" si="256"/>
        <v>4.0738027780411273E-2</v>
      </c>
      <c r="N230" s="1">
        <f t="shared" si="308"/>
        <v>4.24</v>
      </c>
      <c r="O230" s="1">
        <f t="shared" si="257"/>
        <v>5.7540682613035854E-5</v>
      </c>
      <c r="P230" s="1">
        <f t="shared" si="258"/>
        <v>-4.5000249903199316</v>
      </c>
      <c r="Q230" s="1">
        <f t="shared" si="259"/>
        <v>-1.3896880012570652</v>
      </c>
      <c r="R230" s="1">
        <v>-1.41</v>
      </c>
      <c r="S230" s="1">
        <f t="shared" si="260"/>
        <v>3.8904514499428049E-2</v>
      </c>
      <c r="T230" s="1">
        <f t="shared" si="261"/>
        <v>-1.4103281407046784</v>
      </c>
      <c r="U230" s="1">
        <f t="shared" si="262"/>
        <v>-2.0328140704678477E-2</v>
      </c>
      <c r="V230" s="2">
        <f t="shared" si="263"/>
        <v>3.0900249903199315</v>
      </c>
      <c r="W230" s="2">
        <f t="shared" si="264"/>
        <v>2.0311998742934767E-2</v>
      </c>
      <c r="X230" s="1">
        <f t="shared" si="265"/>
        <v>3.0697129915769965</v>
      </c>
      <c r="Y230" s="7">
        <f t="shared" si="276"/>
        <v>0</v>
      </c>
      <c r="Z230" s="7">
        <f t="shared" si="266"/>
        <v>0</v>
      </c>
      <c r="AA230" s="7">
        <f t="shared" si="267"/>
        <v>0</v>
      </c>
      <c r="AB230" s="1" t="str">
        <f t="shared" si="307"/>
        <v>YES</v>
      </c>
      <c r="AC230" s="1" t="str">
        <f t="shared" si="307"/>
        <v>NO</v>
      </c>
      <c r="AD230" s="1">
        <f t="shared" si="309"/>
        <v>245</v>
      </c>
      <c r="AE230" s="1">
        <f t="shared" si="309"/>
        <v>0</v>
      </c>
      <c r="AF230" s="7">
        <f t="shared" si="269"/>
        <v>-1.3896880012570652</v>
      </c>
      <c r="AG230" s="7">
        <f t="shared" si="270"/>
        <v>2.0311998742934767E-2</v>
      </c>
      <c r="AH230" s="4" t="str">
        <f t="shared" si="271"/>
        <v>NO</v>
      </c>
      <c r="AI230" s="7">
        <f t="shared" si="310"/>
        <v>0</v>
      </c>
      <c r="AJ230">
        <v>2.1558999999999999</v>
      </c>
      <c r="AK230">
        <v>1.1505000000000001</v>
      </c>
      <c r="AL230">
        <v>1.4698</v>
      </c>
      <c r="AM230">
        <v>0.71445984703632803</v>
      </c>
      <c r="AN230">
        <v>-7.6924235181644303</v>
      </c>
      <c r="AO230">
        <v>-6.9779636711280997</v>
      </c>
    </row>
    <row r="231" spans="1:41" ht="18" customHeight="1" x14ac:dyDescent="0.3">
      <c r="A231" s="1" t="s">
        <v>269</v>
      </c>
      <c r="B231" s="1">
        <v>246</v>
      </c>
      <c r="C231" s="1" t="s">
        <v>270</v>
      </c>
      <c r="D231" s="1" t="s">
        <v>37</v>
      </c>
      <c r="F231" s="1">
        <v>-0.26</v>
      </c>
      <c r="G231" s="1">
        <f t="shared" si="255"/>
        <v>0.54954087385762451</v>
      </c>
      <c r="H231" s="1">
        <v>13.2</v>
      </c>
      <c r="I231" s="1">
        <v>4.76</v>
      </c>
      <c r="L231" s="1">
        <v>-1.39</v>
      </c>
      <c r="M231" s="1">
        <f t="shared" si="256"/>
        <v>4.0738027780411273E-2</v>
      </c>
      <c r="N231" s="1">
        <f t="shared" si="308"/>
        <v>8.44</v>
      </c>
      <c r="O231" s="1">
        <f t="shared" si="257"/>
        <v>3.6307805345184421E-9</v>
      </c>
      <c r="P231" s="1">
        <f t="shared" si="258"/>
        <v>-8.7000000015768286</v>
      </c>
      <c r="Q231" s="1">
        <f t="shared" si="259"/>
        <v>-1.3899999803060048</v>
      </c>
      <c r="R231" s="1">
        <v>-1.53</v>
      </c>
      <c r="S231" s="1">
        <f t="shared" si="260"/>
        <v>2.9512092266663844E-2</v>
      </c>
      <c r="T231" s="1">
        <f t="shared" si="261"/>
        <v>-1.5300000277850836</v>
      </c>
      <c r="U231" s="1">
        <f t="shared" si="262"/>
        <v>-0.14000002778508369</v>
      </c>
      <c r="V231" s="2">
        <f t="shared" si="263"/>
        <v>7.1700000015768284</v>
      </c>
      <c r="W231" s="2">
        <f t="shared" si="264"/>
        <v>0.14000001969399523</v>
      </c>
      <c r="X231" s="1">
        <f t="shared" si="265"/>
        <v>7.0299999818828329</v>
      </c>
      <c r="Y231" s="7">
        <f t="shared" si="276"/>
        <v>0</v>
      </c>
      <c r="Z231" s="7">
        <f t="shared" si="266"/>
        <v>0</v>
      </c>
      <c r="AA231" s="7">
        <f t="shared" si="267"/>
        <v>0</v>
      </c>
      <c r="AB231" s="1" t="str">
        <f t="shared" si="307"/>
        <v>YES</v>
      </c>
      <c r="AC231" s="1" t="str">
        <f t="shared" si="307"/>
        <v>NO</v>
      </c>
      <c r="AD231" s="1">
        <f t="shared" si="309"/>
        <v>246</v>
      </c>
      <c r="AE231" s="1">
        <f t="shared" si="309"/>
        <v>0</v>
      </c>
      <c r="AF231" s="7">
        <f t="shared" si="269"/>
        <v>-1.3899999803060048</v>
      </c>
      <c r="AG231" s="7">
        <f t="shared" si="270"/>
        <v>0.14000001969399523</v>
      </c>
      <c r="AH231" s="4" t="str">
        <f t="shared" si="271"/>
        <v>NO</v>
      </c>
      <c r="AI231" s="7">
        <f t="shared" si="310"/>
        <v>0</v>
      </c>
      <c r="AJ231">
        <v>2.1558999999999999</v>
      </c>
      <c r="AK231">
        <v>1.1505000000000001</v>
      </c>
      <c r="AL231">
        <v>1.4698</v>
      </c>
      <c r="AM231">
        <v>0.71445984703632803</v>
      </c>
      <c r="AN231">
        <v>-7.6924235181644303</v>
      </c>
      <c r="AO231">
        <v>-6.9779636711280997</v>
      </c>
    </row>
    <row r="232" spans="1:41" ht="18" customHeight="1" x14ac:dyDescent="0.3">
      <c r="A232" s="1" t="s">
        <v>271</v>
      </c>
      <c r="B232" s="1">
        <v>252</v>
      </c>
      <c r="C232" s="1" t="s">
        <v>272</v>
      </c>
      <c r="D232" s="1" t="s">
        <v>42</v>
      </c>
      <c r="F232" s="1">
        <v>1.35</v>
      </c>
      <c r="G232" s="1">
        <f t="shared" si="255"/>
        <v>22.387211385683404</v>
      </c>
      <c r="H232" s="1">
        <v>0.6</v>
      </c>
      <c r="I232" s="1">
        <v>5.5</v>
      </c>
      <c r="L232" s="1">
        <v>-0.94</v>
      </c>
      <c r="M232" s="1">
        <f t="shared" si="256"/>
        <v>0.11481536214968829</v>
      </c>
      <c r="N232" s="1">
        <f t="shared" si="308"/>
        <v>4.9000000000000004</v>
      </c>
      <c r="O232" s="1">
        <f t="shared" si="257"/>
        <v>1.258909563061765E-5</v>
      </c>
      <c r="P232" s="1">
        <f t="shared" si="258"/>
        <v>-3.5500054674091799</v>
      </c>
      <c r="Q232" s="1">
        <f t="shared" si="259"/>
        <v>-0.93894070717664047</v>
      </c>
      <c r="R232" s="1">
        <v>-1.08</v>
      </c>
      <c r="S232" s="1">
        <f t="shared" si="260"/>
        <v>8.3176377110267083E-2</v>
      </c>
      <c r="T232" s="1">
        <f t="shared" si="261"/>
        <v>-1.0814685943045859</v>
      </c>
      <c r="U232" s="1">
        <f t="shared" si="262"/>
        <v>-0.14146859430458592</v>
      </c>
      <c r="V232" s="2">
        <f t="shared" si="263"/>
        <v>2.4700054674091798</v>
      </c>
      <c r="W232" s="2">
        <f t="shared" si="264"/>
        <v>0.14105929282335961</v>
      </c>
      <c r="X232" s="1">
        <f t="shared" si="265"/>
        <v>2.3289461745858202</v>
      </c>
      <c r="Y232" s="7">
        <f t="shared" si="276"/>
        <v>0</v>
      </c>
      <c r="Z232" s="7">
        <f t="shared" si="266"/>
        <v>0</v>
      </c>
      <c r="AA232" s="7">
        <f t="shared" si="267"/>
        <v>0</v>
      </c>
      <c r="AB232" s="1" t="str">
        <f t="shared" si="307"/>
        <v>YES</v>
      </c>
      <c r="AC232" s="1" t="str">
        <f t="shared" si="307"/>
        <v>NO</v>
      </c>
      <c r="AD232" s="1">
        <f t="shared" si="309"/>
        <v>252</v>
      </c>
      <c r="AE232" s="1">
        <f t="shared" si="309"/>
        <v>0</v>
      </c>
      <c r="AF232" s="7">
        <f t="shared" si="269"/>
        <v>-0.93894070717664047</v>
      </c>
      <c r="AG232" s="7">
        <f t="shared" si="270"/>
        <v>0.14105929282335961</v>
      </c>
      <c r="AH232" s="4" t="str">
        <f t="shared" si="271"/>
        <v>NO</v>
      </c>
      <c r="AI232" s="7">
        <f t="shared" si="310"/>
        <v>0</v>
      </c>
      <c r="AJ232">
        <v>2.7736000000000001</v>
      </c>
      <c r="AK232">
        <v>0.73380000000000001</v>
      </c>
      <c r="AL232">
        <v>1.5593999999999999</v>
      </c>
      <c r="AM232">
        <v>-1.9594407265774301</v>
      </c>
      <c r="AN232">
        <v>-6.7732791586997996</v>
      </c>
      <c r="AO232">
        <v>-8.7327198852772394</v>
      </c>
    </row>
    <row r="233" spans="1:41" ht="18" customHeight="1" x14ac:dyDescent="0.3">
      <c r="A233" s="1" t="s">
        <v>271</v>
      </c>
      <c r="B233" s="1">
        <v>253</v>
      </c>
      <c r="C233" s="1" t="s">
        <v>272</v>
      </c>
      <c r="D233" s="1" t="s">
        <v>42</v>
      </c>
      <c r="F233" s="1">
        <v>1.35</v>
      </c>
      <c r="G233" s="1">
        <f t="shared" si="255"/>
        <v>22.387211385683404</v>
      </c>
      <c r="H233" s="1">
        <v>2.2000000000000002</v>
      </c>
      <c r="I233" s="1">
        <v>5.5</v>
      </c>
      <c r="L233" s="1">
        <v>-0.94</v>
      </c>
      <c r="M233" s="1">
        <f t="shared" si="256"/>
        <v>0.11481536214968829</v>
      </c>
      <c r="N233" s="1">
        <f t="shared" si="308"/>
        <v>3.3</v>
      </c>
      <c r="O233" s="1">
        <f t="shared" si="257"/>
        <v>5.0093617081359819E-4</v>
      </c>
      <c r="P233" s="1">
        <f t="shared" si="258"/>
        <v>-1.9502176083232619</v>
      </c>
      <c r="Q233" s="1">
        <f t="shared" si="259"/>
        <v>-0.89972455879869839</v>
      </c>
      <c r="R233" s="1">
        <v>-0.91</v>
      </c>
      <c r="S233" s="1">
        <f t="shared" si="260"/>
        <v>0.12302687708123815</v>
      </c>
      <c r="T233" s="1">
        <f t="shared" si="261"/>
        <v>-0.95129275957612169</v>
      </c>
      <c r="U233" s="1">
        <f t="shared" si="262"/>
        <v>-1.1292759576121747E-2</v>
      </c>
      <c r="V233" s="2">
        <f t="shared" si="263"/>
        <v>1.0402176083232617</v>
      </c>
      <c r="W233" s="2">
        <f t="shared" si="264"/>
        <v>1.0275441201301638E-2</v>
      </c>
      <c r="X233" s="1">
        <f t="shared" si="265"/>
        <v>1.02994216712196</v>
      </c>
      <c r="Y233" s="7">
        <f t="shared" si="276"/>
        <v>0</v>
      </c>
      <c r="Z233" s="7">
        <f t="shared" si="266"/>
        <v>0</v>
      </c>
      <c r="AA233" s="7">
        <f t="shared" si="267"/>
        <v>0</v>
      </c>
      <c r="AB233" s="1" t="str">
        <f t="shared" si="307"/>
        <v>NO</v>
      </c>
      <c r="AC233" s="1" t="str">
        <f t="shared" si="307"/>
        <v>NO</v>
      </c>
      <c r="AD233" s="1">
        <f t="shared" si="309"/>
        <v>0</v>
      </c>
      <c r="AE233" s="1">
        <f t="shared" si="309"/>
        <v>0</v>
      </c>
      <c r="AF233" s="7">
        <f t="shared" si="269"/>
        <v>-0.89972455879869839</v>
      </c>
      <c r="AG233" s="7">
        <f t="shared" si="270"/>
        <v>1.0275441201301638E-2</v>
      </c>
      <c r="AH233" s="4" t="str">
        <f t="shared" si="271"/>
        <v>NO</v>
      </c>
      <c r="AI233" s="7">
        <f t="shared" si="310"/>
        <v>0</v>
      </c>
      <c r="AJ233">
        <v>2.7736000000000001</v>
      </c>
      <c r="AK233">
        <v>0.73380000000000001</v>
      </c>
      <c r="AL233">
        <v>1.5593999999999999</v>
      </c>
      <c r="AM233">
        <v>-1.9594407265774301</v>
      </c>
      <c r="AN233">
        <v>-6.7732791586997996</v>
      </c>
      <c r="AO233">
        <v>-8.7327198852772394</v>
      </c>
    </row>
    <row r="234" spans="1:41" ht="18" customHeight="1" x14ac:dyDescent="0.3">
      <c r="A234" s="1" t="s">
        <v>271</v>
      </c>
      <c r="B234" s="1">
        <v>254</v>
      </c>
      <c r="C234" s="1" t="s">
        <v>272</v>
      </c>
      <c r="D234" s="1" t="s">
        <v>42</v>
      </c>
      <c r="F234" s="1">
        <v>1.35</v>
      </c>
      <c r="G234" s="1">
        <f t="shared" si="255"/>
        <v>22.387211385683404</v>
      </c>
      <c r="H234" s="1">
        <v>3.4</v>
      </c>
      <c r="I234" s="1">
        <v>5.5</v>
      </c>
      <c r="L234" s="1">
        <v>-0.94</v>
      </c>
      <c r="M234" s="1">
        <f t="shared" si="256"/>
        <v>0.11481536214968829</v>
      </c>
      <c r="N234" s="1">
        <f t="shared" si="308"/>
        <v>2.1</v>
      </c>
      <c r="O234" s="1">
        <f t="shared" si="257"/>
        <v>7.8806838503302813E-3</v>
      </c>
      <c r="P234" s="1">
        <f t="shared" si="258"/>
        <v>-0.75343609475172846</v>
      </c>
      <c r="Q234" s="1">
        <f t="shared" si="259"/>
        <v>-0.53709750457839145</v>
      </c>
      <c r="R234" s="1">
        <v>-0.5</v>
      </c>
      <c r="S234" s="1">
        <f t="shared" si="260"/>
        <v>0.31622776601683794</v>
      </c>
      <c r="T234" s="1">
        <f t="shared" si="261"/>
        <v>-0.85105291033753094</v>
      </c>
      <c r="U234" s="1">
        <f t="shared" si="262"/>
        <v>8.8947089662469003E-2</v>
      </c>
      <c r="V234" s="2">
        <f t="shared" si="263"/>
        <v>0.25343609475172846</v>
      </c>
      <c r="W234" s="2">
        <f t="shared" si="264"/>
        <v>3.7097504578391449E-2</v>
      </c>
      <c r="X234" s="1">
        <f t="shared" si="265"/>
        <v>0.21633859017333701</v>
      </c>
      <c r="Y234" s="7">
        <f t="shared" si="276"/>
        <v>0</v>
      </c>
      <c r="Z234" s="7">
        <f t="shared" si="266"/>
        <v>0</v>
      </c>
      <c r="AA234" s="7">
        <f t="shared" si="267"/>
        <v>0</v>
      </c>
      <c r="AB234" s="1" t="str">
        <f t="shared" si="307"/>
        <v>NO</v>
      </c>
      <c r="AC234" s="1" t="str">
        <f t="shared" si="307"/>
        <v>NO</v>
      </c>
      <c r="AD234" s="1">
        <f t="shared" si="309"/>
        <v>0</v>
      </c>
      <c r="AE234" s="1">
        <f t="shared" si="309"/>
        <v>0</v>
      </c>
      <c r="AF234" s="7">
        <f t="shared" si="269"/>
        <v>-0.53709750457839145</v>
      </c>
      <c r="AG234" s="7">
        <f t="shared" si="270"/>
        <v>3.7097504578391449E-2</v>
      </c>
      <c r="AH234" s="4" t="str">
        <f t="shared" si="271"/>
        <v>NO</v>
      </c>
      <c r="AI234" s="7">
        <f t="shared" si="310"/>
        <v>0</v>
      </c>
      <c r="AJ234">
        <v>2.7736000000000001</v>
      </c>
      <c r="AK234">
        <v>0.73380000000000001</v>
      </c>
      <c r="AL234">
        <v>1.5593999999999999</v>
      </c>
      <c r="AM234">
        <v>-1.9594407265774301</v>
      </c>
      <c r="AN234">
        <v>-6.7732791586997996</v>
      </c>
      <c r="AO234">
        <v>-8.7327198852772394</v>
      </c>
    </row>
    <row r="235" spans="1:41" ht="18" customHeight="1" x14ac:dyDescent="0.3">
      <c r="A235" s="1" t="s">
        <v>271</v>
      </c>
      <c r="B235" s="1">
        <v>255</v>
      </c>
      <c r="C235" s="1" t="s">
        <v>272</v>
      </c>
      <c r="D235" s="1" t="s">
        <v>42</v>
      </c>
      <c r="F235" s="1">
        <v>1.35</v>
      </c>
      <c r="G235" s="1">
        <f t="shared" si="255"/>
        <v>22.387211385683404</v>
      </c>
      <c r="H235" s="1">
        <v>5.3</v>
      </c>
      <c r="I235" s="1">
        <v>5.5</v>
      </c>
      <c r="L235" s="1">
        <v>-0.94</v>
      </c>
      <c r="M235" s="1">
        <f t="shared" si="256"/>
        <v>0.11481536214968829</v>
      </c>
      <c r="N235" s="1">
        <f t="shared" si="308"/>
        <v>0.20000000000000018</v>
      </c>
      <c r="O235" s="1">
        <f t="shared" si="257"/>
        <v>0.38686317984685686</v>
      </c>
      <c r="P235" s="1">
        <f t="shared" si="258"/>
        <v>0.93755739720566034</v>
      </c>
      <c r="Q235" s="1">
        <f t="shared" si="259"/>
        <v>0.94107320578108711</v>
      </c>
      <c r="R235" s="1">
        <v>0.91</v>
      </c>
      <c r="S235" s="1">
        <f t="shared" si="260"/>
        <v>8.1283051616409931</v>
      </c>
      <c r="T235" s="1" t="e">
        <f t="shared" si="261"/>
        <v>#NUM!</v>
      </c>
      <c r="U235" s="1" t="e">
        <f t="shared" si="262"/>
        <v>#NUM!</v>
      </c>
      <c r="V235" s="2">
        <f t="shared" si="263"/>
        <v>2.7557397205660306E-2</v>
      </c>
      <c r="W235" s="2">
        <f t="shared" si="264"/>
        <v>3.1073205781087077E-2</v>
      </c>
      <c r="X235" s="1">
        <f t="shared" si="265"/>
        <v>-3.5158085754267709E-3</v>
      </c>
      <c r="Y235" s="7">
        <f t="shared" si="276"/>
        <v>1</v>
      </c>
      <c r="Z235" s="7">
        <f t="shared" si="266"/>
        <v>1</v>
      </c>
      <c r="AA235" s="7">
        <f t="shared" si="267"/>
        <v>1</v>
      </c>
      <c r="AB235" s="1" t="str">
        <f t="shared" si="307"/>
        <v>NO</v>
      </c>
      <c r="AC235" s="1" t="str">
        <f t="shared" si="307"/>
        <v>NO</v>
      </c>
      <c r="AD235" s="1">
        <f t="shared" si="309"/>
        <v>0</v>
      </c>
      <c r="AE235" s="1">
        <f t="shared" si="309"/>
        <v>0</v>
      </c>
      <c r="AF235" s="7">
        <f t="shared" si="269"/>
        <v>0.93755739720566034</v>
      </c>
      <c r="AG235" s="7">
        <f t="shared" si="270"/>
        <v>2.7557397205660306E-2</v>
      </c>
      <c r="AH235" s="4" t="str">
        <f t="shared" si="271"/>
        <v>NO</v>
      </c>
      <c r="AI235" s="7">
        <f t="shared" si="310"/>
        <v>0</v>
      </c>
      <c r="AJ235">
        <v>2.7736000000000001</v>
      </c>
      <c r="AK235">
        <v>0.73380000000000001</v>
      </c>
      <c r="AL235">
        <v>1.5593999999999999</v>
      </c>
      <c r="AM235">
        <v>-1.9594407265774301</v>
      </c>
      <c r="AN235">
        <v>-6.7732791586997996</v>
      </c>
      <c r="AO235">
        <v>-8.7327198852772394</v>
      </c>
    </row>
    <row r="236" spans="1:41" ht="18" customHeight="1" x14ac:dyDescent="0.3">
      <c r="A236" s="1" t="s">
        <v>271</v>
      </c>
      <c r="B236" s="1">
        <v>256</v>
      </c>
      <c r="C236" s="1" t="s">
        <v>272</v>
      </c>
      <c r="D236" s="1" t="s">
        <v>42</v>
      </c>
      <c r="F236" s="1">
        <v>1.35</v>
      </c>
      <c r="G236" s="1">
        <f t="shared" si="255"/>
        <v>22.387211385683404</v>
      </c>
      <c r="H236" s="1">
        <v>7.4</v>
      </c>
      <c r="I236" s="1">
        <v>5.5</v>
      </c>
      <c r="L236" s="1">
        <v>-0.94</v>
      </c>
      <c r="M236" s="1">
        <f t="shared" si="256"/>
        <v>0.11481536214968829</v>
      </c>
      <c r="N236" s="1">
        <f t="shared" si="308"/>
        <v>-1.9000000000000004</v>
      </c>
      <c r="O236" s="1">
        <f t="shared" si="257"/>
        <v>0.98756726474555756</v>
      </c>
      <c r="P236" s="1">
        <f t="shared" si="258"/>
        <v>1.3445666857799543</v>
      </c>
      <c r="Q236" s="1">
        <f t="shared" si="259"/>
        <v>1.3445947252816617</v>
      </c>
      <c r="R236" s="1">
        <v>1.35</v>
      </c>
      <c r="S236" s="1">
        <f t="shared" si="260"/>
        <v>22.387211385683404</v>
      </c>
      <c r="T236" s="1">
        <f t="shared" si="261"/>
        <v>1.3500000000000045</v>
      </c>
      <c r="U236" s="1">
        <f t="shared" si="262"/>
        <v>2.2900000000000045</v>
      </c>
      <c r="V236" s="2">
        <f t="shared" si="263"/>
        <v>5.4333142200457818E-3</v>
      </c>
      <c r="W236" s="2">
        <f t="shared" si="264"/>
        <v>5.4052747183384042E-3</v>
      </c>
      <c r="X236" s="1">
        <f t="shared" si="265"/>
        <v>2.8039501707377568E-5</v>
      </c>
      <c r="Y236" s="7">
        <f t="shared" si="276"/>
        <v>1</v>
      </c>
      <c r="Z236" s="7">
        <f t="shared" si="266"/>
        <v>1</v>
      </c>
      <c r="AA236" s="7">
        <f t="shared" si="267"/>
        <v>0</v>
      </c>
      <c r="AB236" s="1" t="str">
        <f t="shared" si="307"/>
        <v>NO</v>
      </c>
      <c r="AC236" s="1" t="str">
        <f t="shared" si="307"/>
        <v>NO</v>
      </c>
      <c r="AD236" s="1">
        <f t="shared" si="309"/>
        <v>0</v>
      </c>
      <c r="AE236" s="1">
        <f t="shared" si="309"/>
        <v>0</v>
      </c>
      <c r="AF236" s="7">
        <f t="shared" si="269"/>
        <v>1.3445947252816617</v>
      </c>
      <c r="AG236" s="7">
        <f t="shared" si="270"/>
        <v>5.4052747183384042E-3</v>
      </c>
      <c r="AH236" s="4" t="str">
        <f t="shared" si="271"/>
        <v>NO</v>
      </c>
      <c r="AI236" s="7">
        <f t="shared" si="310"/>
        <v>0</v>
      </c>
      <c r="AJ236">
        <v>2.7736000000000001</v>
      </c>
      <c r="AK236">
        <v>0.73380000000000001</v>
      </c>
      <c r="AL236">
        <v>1.5593999999999999</v>
      </c>
      <c r="AM236">
        <v>-1.9594407265774301</v>
      </c>
      <c r="AN236">
        <v>-6.7732791586997996</v>
      </c>
      <c r="AO236">
        <v>-8.7327198852772394</v>
      </c>
    </row>
    <row r="237" spans="1:41" ht="18" customHeight="1" x14ac:dyDescent="0.3">
      <c r="A237" s="1" t="s">
        <v>271</v>
      </c>
      <c r="B237" s="1">
        <v>257</v>
      </c>
      <c r="C237" s="1" t="s">
        <v>272</v>
      </c>
      <c r="D237" s="1" t="s">
        <v>42</v>
      </c>
      <c r="F237" s="1">
        <v>1.35</v>
      </c>
      <c r="G237" s="1">
        <f t="shared" si="255"/>
        <v>22.387211385683404</v>
      </c>
      <c r="H237" s="1">
        <v>8.1999999999999993</v>
      </c>
      <c r="I237" s="1">
        <v>5.5</v>
      </c>
      <c r="L237" s="1">
        <v>-0.94</v>
      </c>
      <c r="M237" s="1">
        <f t="shared" si="256"/>
        <v>0.11481536214968829</v>
      </c>
      <c r="N237" s="1">
        <f t="shared" si="308"/>
        <v>-2.6999999999999993</v>
      </c>
      <c r="O237" s="1">
        <f t="shared" si="257"/>
        <v>0.99800871082927178</v>
      </c>
      <c r="P237" s="1">
        <f t="shared" si="258"/>
        <v>1.3491343319172067</v>
      </c>
      <c r="Q237" s="1">
        <f t="shared" si="259"/>
        <v>1.349138775999468</v>
      </c>
      <c r="R237" s="1">
        <v>1.32</v>
      </c>
      <c r="S237" s="1">
        <f t="shared" si="260"/>
        <v>20.8929613085404</v>
      </c>
      <c r="T237" s="1" t="e">
        <f t="shared" si="261"/>
        <v>#NUM!</v>
      </c>
      <c r="U237" s="1" t="e">
        <f t="shared" si="262"/>
        <v>#NUM!</v>
      </c>
      <c r="V237" s="2">
        <f t="shared" si="263"/>
        <v>2.9134331917206602E-2</v>
      </c>
      <c r="W237" s="2">
        <f t="shared" si="264"/>
        <v>2.9138775999467903E-2</v>
      </c>
      <c r="X237" s="1">
        <f t="shared" si="265"/>
        <v>-4.4440822613012188E-6</v>
      </c>
      <c r="Y237" s="7">
        <f t="shared" si="276"/>
        <v>1</v>
      </c>
      <c r="Z237" s="7">
        <f t="shared" si="266"/>
        <v>1</v>
      </c>
      <c r="AA237" s="7">
        <f t="shared" si="267"/>
        <v>1</v>
      </c>
      <c r="AB237" s="1" t="str">
        <f t="shared" si="307"/>
        <v>NO</v>
      </c>
      <c r="AC237" s="1" t="str">
        <f t="shared" si="307"/>
        <v>NO</v>
      </c>
      <c r="AD237" s="1">
        <f t="shared" si="309"/>
        <v>0</v>
      </c>
      <c r="AE237" s="1">
        <f t="shared" si="309"/>
        <v>0</v>
      </c>
      <c r="AF237" s="7">
        <f t="shared" si="269"/>
        <v>1.3491343319172067</v>
      </c>
      <c r="AG237" s="7">
        <f t="shared" si="270"/>
        <v>2.9134331917206602E-2</v>
      </c>
      <c r="AH237" s="4" t="str">
        <f t="shared" si="271"/>
        <v>NO</v>
      </c>
      <c r="AI237" s="7">
        <f t="shared" si="310"/>
        <v>0</v>
      </c>
      <c r="AJ237">
        <v>2.7736000000000001</v>
      </c>
      <c r="AK237">
        <v>0.73380000000000001</v>
      </c>
      <c r="AL237">
        <v>1.5593999999999999</v>
      </c>
      <c r="AM237">
        <v>-1.9594407265774301</v>
      </c>
      <c r="AN237">
        <v>-6.7732791586997996</v>
      </c>
      <c r="AO237">
        <v>-8.7327198852772394</v>
      </c>
    </row>
    <row r="238" spans="1:41" ht="18" customHeight="1" x14ac:dyDescent="0.3">
      <c r="A238" s="1" t="s">
        <v>271</v>
      </c>
      <c r="B238" s="1">
        <v>258</v>
      </c>
      <c r="C238" s="1" t="s">
        <v>272</v>
      </c>
      <c r="D238" s="1" t="s">
        <v>42</v>
      </c>
      <c r="F238" s="1">
        <v>1.35</v>
      </c>
      <c r="G238" s="1">
        <f t="shared" si="255"/>
        <v>22.387211385683404</v>
      </c>
      <c r="H238" s="1">
        <v>9.1999999999999993</v>
      </c>
      <c r="I238" s="1">
        <v>5.5</v>
      </c>
      <c r="L238" s="1">
        <v>-0.94</v>
      </c>
      <c r="M238" s="1">
        <f t="shared" si="256"/>
        <v>0.11481536214968829</v>
      </c>
      <c r="N238" s="1">
        <f t="shared" si="308"/>
        <v>-3.6999999999999993</v>
      </c>
      <c r="O238" s="1">
        <f t="shared" si="257"/>
        <v>0.99980051357127853</v>
      </c>
      <c r="P238" s="1">
        <f t="shared" si="258"/>
        <v>1.3499133555023037</v>
      </c>
      <c r="Q238" s="1">
        <f t="shared" si="259"/>
        <v>1.3499137999125763</v>
      </c>
      <c r="R238" s="1">
        <v>1.32</v>
      </c>
      <c r="S238" s="1">
        <f t="shared" si="260"/>
        <v>20.8929613085404</v>
      </c>
      <c r="T238" s="1" t="e">
        <f t="shared" si="261"/>
        <v>#NUM!</v>
      </c>
      <c r="U238" s="1" t="e">
        <f t="shared" si="262"/>
        <v>#NUM!</v>
      </c>
      <c r="V238" s="2">
        <f t="shared" si="263"/>
        <v>2.9913355502303673E-2</v>
      </c>
      <c r="W238" s="2">
        <f t="shared" si="264"/>
        <v>2.9913799912576255E-2</v>
      </c>
      <c r="X238" s="1">
        <f t="shared" si="265"/>
        <v>-4.4441027258201871E-7</v>
      </c>
      <c r="Y238" s="7">
        <f t="shared" si="276"/>
        <v>1</v>
      </c>
      <c r="Z238" s="7">
        <f t="shared" si="266"/>
        <v>1</v>
      </c>
      <c r="AA238" s="7">
        <f t="shared" si="267"/>
        <v>1</v>
      </c>
      <c r="AB238" s="1" t="str">
        <f t="shared" si="307"/>
        <v>NO</v>
      </c>
      <c r="AC238" s="1" t="str">
        <f t="shared" si="307"/>
        <v>NO</v>
      </c>
      <c r="AD238" s="1">
        <f t="shared" si="309"/>
        <v>0</v>
      </c>
      <c r="AE238" s="1">
        <f t="shared" si="309"/>
        <v>0</v>
      </c>
      <c r="AF238" s="7">
        <f t="shared" si="269"/>
        <v>1.3499133555023037</v>
      </c>
      <c r="AG238" s="7">
        <f t="shared" si="270"/>
        <v>2.9913355502303673E-2</v>
      </c>
      <c r="AH238" s="4" t="str">
        <f t="shared" si="271"/>
        <v>NO</v>
      </c>
      <c r="AI238" s="7">
        <f t="shared" si="310"/>
        <v>0</v>
      </c>
      <c r="AJ238">
        <v>2.7736000000000001</v>
      </c>
      <c r="AK238">
        <v>0.73380000000000001</v>
      </c>
      <c r="AL238">
        <v>1.5593999999999999</v>
      </c>
      <c r="AM238">
        <v>-1.9594407265774301</v>
      </c>
      <c r="AN238">
        <v>-6.7732791586997996</v>
      </c>
      <c r="AO238">
        <v>-8.7327198852772394</v>
      </c>
    </row>
    <row r="239" spans="1:41" ht="18" customHeight="1" x14ac:dyDescent="0.3">
      <c r="A239" s="1" t="s">
        <v>271</v>
      </c>
      <c r="B239" s="1">
        <v>259</v>
      </c>
      <c r="C239" s="1" t="s">
        <v>272</v>
      </c>
      <c r="D239" s="1" t="s">
        <v>42</v>
      </c>
      <c r="F239" s="1">
        <v>1.35</v>
      </c>
      <c r="G239" s="1">
        <f t="shared" si="255"/>
        <v>22.387211385683404</v>
      </c>
      <c r="H239" s="1">
        <v>10.9</v>
      </c>
      <c r="I239" s="1">
        <v>5.5</v>
      </c>
      <c r="L239" s="1">
        <v>-0.94</v>
      </c>
      <c r="M239" s="1">
        <f t="shared" si="256"/>
        <v>0.11481536214968829</v>
      </c>
      <c r="N239" s="1">
        <f t="shared" si="308"/>
        <v>-5.4</v>
      </c>
      <c r="O239" s="1">
        <f t="shared" si="257"/>
        <v>0.99999601894414325</v>
      </c>
      <c r="P239" s="1">
        <f t="shared" si="258"/>
        <v>1.3499982710459679</v>
      </c>
      <c r="Q239" s="1">
        <f t="shared" si="259"/>
        <v>1.3499982799131232</v>
      </c>
      <c r="R239" s="1">
        <v>1.35</v>
      </c>
      <c r="S239" s="1">
        <f t="shared" si="260"/>
        <v>22.387211385683404</v>
      </c>
      <c r="T239" s="1">
        <f t="shared" si="261"/>
        <v>1.3500000000094421</v>
      </c>
      <c r="U239" s="1">
        <f t="shared" si="262"/>
        <v>2.2900000000094423</v>
      </c>
      <c r="V239" s="2">
        <f t="shared" si="263"/>
        <v>1.7289540321652197E-6</v>
      </c>
      <c r="W239" s="2">
        <f t="shared" si="264"/>
        <v>1.7200868769329247E-6</v>
      </c>
      <c r="X239" s="1">
        <f t="shared" si="265"/>
        <v>8.8671552322949765E-9</v>
      </c>
      <c r="Y239" s="7">
        <f t="shared" si="276"/>
        <v>1</v>
      </c>
      <c r="Z239" s="7">
        <f t="shared" si="266"/>
        <v>1</v>
      </c>
      <c r="AA239" s="7">
        <f t="shared" si="267"/>
        <v>0</v>
      </c>
      <c r="AB239" s="1" t="str">
        <f t="shared" si="307"/>
        <v>NO</v>
      </c>
      <c r="AC239" s="1" t="str">
        <f t="shared" si="307"/>
        <v>NO</v>
      </c>
      <c r="AD239" s="1">
        <f t="shared" si="309"/>
        <v>0</v>
      </c>
      <c r="AE239" s="1">
        <f t="shared" si="309"/>
        <v>0</v>
      </c>
      <c r="AF239" s="7">
        <f t="shared" si="269"/>
        <v>1.3499982799131232</v>
      </c>
      <c r="AG239" s="7">
        <f t="shared" si="270"/>
        <v>1.7200868769329247E-6</v>
      </c>
      <c r="AH239" s="4" t="str">
        <f t="shared" si="271"/>
        <v>NO</v>
      </c>
      <c r="AI239" s="7">
        <f t="shared" si="310"/>
        <v>0</v>
      </c>
      <c r="AJ239">
        <v>2.7736000000000001</v>
      </c>
      <c r="AK239">
        <v>0.73380000000000001</v>
      </c>
      <c r="AL239">
        <v>1.5593999999999999</v>
      </c>
      <c r="AM239">
        <v>-1.9594407265774301</v>
      </c>
      <c r="AN239">
        <v>-6.7732791586997996</v>
      </c>
      <c r="AO239">
        <v>-8.7327198852772394</v>
      </c>
    </row>
    <row r="240" spans="1:41" ht="18" customHeight="1" x14ac:dyDescent="0.3">
      <c r="A240" s="1" t="s">
        <v>273</v>
      </c>
      <c r="B240" s="1">
        <v>260</v>
      </c>
      <c r="C240" s="1" t="s">
        <v>274</v>
      </c>
      <c r="D240" s="1" t="s">
        <v>37</v>
      </c>
      <c r="F240" s="1">
        <v>1.95</v>
      </c>
      <c r="G240" s="1">
        <f t="shared" si="255"/>
        <v>89.125093813374562</v>
      </c>
      <c r="H240" s="1">
        <v>1</v>
      </c>
      <c r="I240" s="1">
        <v>4.2</v>
      </c>
      <c r="L240" s="1">
        <v>-1.95</v>
      </c>
      <c r="M240" s="1">
        <f t="shared" si="256"/>
        <v>1.1220184543019634E-2</v>
      </c>
      <c r="N240" s="1">
        <f t="shared" si="308"/>
        <v>-3.2</v>
      </c>
      <c r="O240" s="1">
        <f t="shared" si="257"/>
        <v>0.99936944051165999</v>
      </c>
      <c r="P240" s="1">
        <f t="shared" si="258"/>
        <v>1.9497260651185035</v>
      </c>
      <c r="Q240" s="1">
        <f t="shared" si="259"/>
        <v>1.9497260996157393</v>
      </c>
      <c r="R240" s="1">
        <v>1.96</v>
      </c>
      <c r="S240" s="1">
        <f t="shared" si="260"/>
        <v>91.201083935590972</v>
      </c>
      <c r="T240" s="1">
        <f t="shared" si="261"/>
        <v>3.5290995917701733</v>
      </c>
      <c r="U240" s="1">
        <f t="shared" si="262"/>
        <v>5.479099591770173</v>
      </c>
      <c r="V240" s="2">
        <f t="shared" si="263"/>
        <v>1.0273934881496416E-2</v>
      </c>
      <c r="W240" s="2">
        <f t="shared" si="264"/>
        <v>1.0273900384260681E-2</v>
      </c>
      <c r="X240" s="1">
        <f t="shared" si="265"/>
        <v>3.4497235734676224E-8</v>
      </c>
      <c r="Y240" s="7">
        <f t="shared" si="276"/>
        <v>1</v>
      </c>
      <c r="Z240" s="7">
        <f t="shared" si="266"/>
        <v>1</v>
      </c>
      <c r="AA240" s="7">
        <f t="shared" si="267"/>
        <v>0</v>
      </c>
      <c r="AB240" s="1" t="str">
        <f t="shared" si="307"/>
        <v>NO</v>
      </c>
      <c r="AC240" s="1" t="str">
        <f t="shared" si="307"/>
        <v>NO</v>
      </c>
      <c r="AD240" s="1">
        <f t="shared" si="309"/>
        <v>0</v>
      </c>
      <c r="AE240" s="1">
        <f t="shared" si="309"/>
        <v>0</v>
      </c>
      <c r="AF240" s="7">
        <f t="shared" si="269"/>
        <v>1.9497260996157393</v>
      </c>
      <c r="AG240" s="7">
        <f t="shared" si="270"/>
        <v>1.0273900384260681E-2</v>
      </c>
      <c r="AH240" s="4" t="str">
        <f t="shared" si="271"/>
        <v>NO</v>
      </c>
      <c r="AI240" s="7">
        <f t="shared" si="310"/>
        <v>0</v>
      </c>
      <c r="AJ240">
        <v>3.2824</v>
      </c>
      <c r="AK240">
        <v>1.1001000000000001</v>
      </c>
      <c r="AL240">
        <v>1.5719000000000001</v>
      </c>
      <c r="AM240">
        <v>-0.90468451242829795</v>
      </c>
      <c r="AN240">
        <v>-8.6219407265774297</v>
      </c>
      <c r="AO240">
        <v>-9.52662523900573</v>
      </c>
    </row>
    <row r="241" spans="1:41" ht="18" customHeight="1" x14ac:dyDescent="0.3">
      <c r="A241" s="1" t="s">
        <v>273</v>
      </c>
      <c r="B241" s="1">
        <v>261</v>
      </c>
      <c r="C241" s="1" t="s">
        <v>274</v>
      </c>
      <c r="D241" s="1" t="s">
        <v>37</v>
      </c>
      <c r="F241" s="1">
        <v>1.95</v>
      </c>
      <c r="G241" s="1">
        <f t="shared" si="255"/>
        <v>89.125093813374562</v>
      </c>
      <c r="H241" s="1">
        <v>5.5</v>
      </c>
      <c r="I241" s="1">
        <v>4.2</v>
      </c>
      <c r="L241" s="1">
        <v>-1.95</v>
      </c>
      <c r="M241" s="1">
        <f t="shared" si="256"/>
        <v>1.1220184543019634E-2</v>
      </c>
      <c r="N241" s="1">
        <f t="shared" si="308"/>
        <v>1.2999999999999998</v>
      </c>
      <c r="O241" s="1">
        <f t="shared" si="257"/>
        <v>4.7726721034203903E-2</v>
      </c>
      <c r="P241" s="1">
        <f t="shared" si="258"/>
        <v>0.62876159808574483</v>
      </c>
      <c r="Q241" s="1">
        <f t="shared" si="259"/>
        <v>0.62985112868570625</v>
      </c>
      <c r="R241" s="1">
        <v>0.68</v>
      </c>
      <c r="S241" s="1">
        <f t="shared" si="260"/>
        <v>4.786300923226384</v>
      </c>
      <c r="T241" s="1">
        <f t="shared" si="261"/>
        <v>-0.25231768246566533</v>
      </c>
      <c r="U241" s="1">
        <f t="shared" si="262"/>
        <v>1.6976823175343347</v>
      </c>
      <c r="V241" s="2">
        <f t="shared" si="263"/>
        <v>5.1238401914255216E-2</v>
      </c>
      <c r="W241" s="2">
        <f t="shared" si="264"/>
        <v>5.0148871314293797E-2</v>
      </c>
      <c r="X241" s="1">
        <f t="shared" si="265"/>
        <v>1.0895305999614191E-3</v>
      </c>
      <c r="Y241" s="7">
        <f t="shared" si="276"/>
        <v>1</v>
      </c>
      <c r="Z241" s="7">
        <f t="shared" si="266"/>
        <v>1</v>
      </c>
      <c r="AA241" s="7">
        <f t="shared" si="267"/>
        <v>0</v>
      </c>
      <c r="AB241" s="1" t="str">
        <f t="shared" si="307"/>
        <v>NO</v>
      </c>
      <c r="AC241" s="1" t="str">
        <f t="shared" si="307"/>
        <v>NO</v>
      </c>
      <c r="AD241" s="1">
        <f t="shared" si="309"/>
        <v>0</v>
      </c>
      <c r="AE241" s="1">
        <f t="shared" si="309"/>
        <v>0</v>
      </c>
      <c r="AF241" s="7">
        <f t="shared" si="269"/>
        <v>0.62985112868570625</v>
      </c>
      <c r="AG241" s="7">
        <f t="shared" si="270"/>
        <v>5.0148871314293797E-2</v>
      </c>
      <c r="AH241" s="4" t="str">
        <f t="shared" si="271"/>
        <v>NO</v>
      </c>
      <c r="AI241" s="7">
        <f t="shared" si="310"/>
        <v>0</v>
      </c>
      <c r="AJ241">
        <v>3.2824</v>
      </c>
      <c r="AK241">
        <v>1.1001000000000001</v>
      </c>
      <c r="AL241">
        <v>1.5719000000000001</v>
      </c>
      <c r="AM241">
        <v>-0.90468451242829795</v>
      </c>
      <c r="AN241">
        <v>-8.6219407265774297</v>
      </c>
      <c r="AO241">
        <v>-9.52662523900573</v>
      </c>
    </row>
    <row r="242" spans="1:41" ht="18" customHeight="1" x14ac:dyDescent="0.3">
      <c r="A242" s="1" t="s">
        <v>273</v>
      </c>
      <c r="B242" s="1">
        <v>262</v>
      </c>
      <c r="C242" s="1" t="s">
        <v>274</v>
      </c>
      <c r="D242" s="1" t="s">
        <v>37</v>
      </c>
      <c r="F242" s="1">
        <v>1.95</v>
      </c>
      <c r="G242" s="1">
        <f t="shared" si="255"/>
        <v>89.125093813374562</v>
      </c>
      <c r="H242" s="1">
        <v>7.2</v>
      </c>
      <c r="I242" s="1">
        <v>4.2</v>
      </c>
      <c r="L242" s="1">
        <v>-1.95</v>
      </c>
      <c r="M242" s="1">
        <f t="shared" si="256"/>
        <v>1.1220184543019634E-2</v>
      </c>
      <c r="N242" s="1">
        <f t="shared" si="308"/>
        <v>3</v>
      </c>
      <c r="O242" s="1">
        <f t="shared" si="257"/>
        <v>9.99000999000999E-4</v>
      </c>
      <c r="P242" s="1">
        <f t="shared" si="258"/>
        <v>-1.0504340774793188</v>
      </c>
      <c r="Q242" s="1">
        <f t="shared" si="259"/>
        <v>-0.99893713545408858</v>
      </c>
      <c r="R242" s="1">
        <v>-1.03</v>
      </c>
      <c r="S242" s="1">
        <f t="shared" si="260"/>
        <v>9.3325430079699068E-2</v>
      </c>
      <c r="T242" s="1">
        <f t="shared" si="261"/>
        <v>-2.3671721772199521</v>
      </c>
      <c r="U242" s="1">
        <f t="shared" si="262"/>
        <v>-0.41717217721995214</v>
      </c>
      <c r="V242" s="2">
        <f t="shared" si="263"/>
        <v>2.0434077479318802E-2</v>
      </c>
      <c r="W242" s="2">
        <f t="shared" si="264"/>
        <v>3.1062864545911451E-2</v>
      </c>
      <c r="X242" s="1">
        <f t="shared" si="265"/>
        <v>-1.0628787066592649E-2</v>
      </c>
      <c r="Y242" s="7">
        <f t="shared" si="276"/>
        <v>1</v>
      </c>
      <c r="Z242" s="7">
        <f t="shared" si="266"/>
        <v>1</v>
      </c>
      <c r="AA242" s="7">
        <f t="shared" si="267"/>
        <v>1</v>
      </c>
      <c r="AB242" s="1" t="str">
        <f t="shared" ref="AB242:AC263" si="311">IF(V242&gt;1.5,"YES","NO")</f>
        <v>NO</v>
      </c>
      <c r="AC242" s="1" t="str">
        <f t="shared" si="311"/>
        <v>NO</v>
      </c>
      <c r="AD242" s="1">
        <f t="shared" si="309"/>
        <v>0</v>
      </c>
      <c r="AE242" s="1">
        <f t="shared" si="309"/>
        <v>0</v>
      </c>
      <c r="AF242" s="7">
        <f t="shared" si="269"/>
        <v>-1.0504340774793188</v>
      </c>
      <c r="AG242" s="7">
        <f t="shared" si="270"/>
        <v>2.0434077479318802E-2</v>
      </c>
      <c r="AH242" s="4" t="str">
        <f t="shared" si="271"/>
        <v>NO</v>
      </c>
      <c r="AI242" s="7">
        <f t="shared" si="310"/>
        <v>0</v>
      </c>
      <c r="AJ242">
        <v>3.2824</v>
      </c>
      <c r="AK242">
        <v>1.1001000000000001</v>
      </c>
      <c r="AL242">
        <v>1.5719000000000001</v>
      </c>
      <c r="AM242">
        <v>-0.90468451242829795</v>
      </c>
      <c r="AN242">
        <v>-8.6219407265774297</v>
      </c>
      <c r="AO242">
        <v>-9.52662523900573</v>
      </c>
    </row>
    <row r="243" spans="1:41" ht="18" customHeight="1" x14ac:dyDescent="0.3">
      <c r="A243" s="1" t="s">
        <v>273</v>
      </c>
      <c r="B243" s="1">
        <v>263</v>
      </c>
      <c r="C243" s="1" t="s">
        <v>274</v>
      </c>
      <c r="D243" s="1" t="s">
        <v>37</v>
      </c>
      <c r="F243" s="1">
        <v>1.95</v>
      </c>
      <c r="G243" s="1">
        <f t="shared" si="255"/>
        <v>89.125093813374562</v>
      </c>
      <c r="H243" s="1">
        <v>7.4</v>
      </c>
      <c r="I243" s="1">
        <v>4.2</v>
      </c>
      <c r="L243" s="1">
        <v>-1.95</v>
      </c>
      <c r="M243" s="1">
        <f t="shared" si="256"/>
        <v>1.1220184543019634E-2</v>
      </c>
      <c r="N243" s="1">
        <f t="shared" si="308"/>
        <v>3.2</v>
      </c>
      <c r="O243" s="1">
        <f t="shared" si="257"/>
        <v>6.3055948833989266E-4</v>
      </c>
      <c r="P243" s="1">
        <f t="shared" si="258"/>
        <v>-1.2502739348814973</v>
      </c>
      <c r="Q243" s="1">
        <f t="shared" si="259"/>
        <v>-1.1712641852289307</v>
      </c>
      <c r="R243" s="1">
        <v>-1.21</v>
      </c>
      <c r="S243" s="1">
        <f t="shared" si="260"/>
        <v>6.1659500186148221E-2</v>
      </c>
      <c r="T243" s="1">
        <f t="shared" si="261"/>
        <v>-2.2624676760855902</v>
      </c>
      <c r="U243" s="1">
        <f t="shared" si="262"/>
        <v>-0.31246767608559023</v>
      </c>
      <c r="V243" s="2">
        <f t="shared" si="263"/>
        <v>4.0273934881497331E-2</v>
      </c>
      <c r="W243" s="2">
        <f t="shared" si="264"/>
        <v>3.8735814771069244E-2</v>
      </c>
      <c r="X243" s="1">
        <f t="shared" si="265"/>
        <v>1.5381201104280873E-3</v>
      </c>
      <c r="Y243" s="7">
        <f t="shared" si="276"/>
        <v>1</v>
      </c>
      <c r="Z243" s="7">
        <f t="shared" si="266"/>
        <v>1</v>
      </c>
      <c r="AA243" s="7">
        <f t="shared" si="267"/>
        <v>0</v>
      </c>
      <c r="AB243" s="1" t="str">
        <f t="shared" si="311"/>
        <v>NO</v>
      </c>
      <c r="AC243" s="1" t="str">
        <f t="shared" si="311"/>
        <v>NO</v>
      </c>
      <c r="AD243" s="1">
        <f t="shared" si="309"/>
        <v>0</v>
      </c>
      <c r="AE243" s="1">
        <f t="shared" si="309"/>
        <v>0</v>
      </c>
      <c r="AF243" s="7">
        <f t="shared" si="269"/>
        <v>-1.1712641852289307</v>
      </c>
      <c r="AG243" s="7">
        <f t="shared" si="270"/>
        <v>3.8735814771069244E-2</v>
      </c>
      <c r="AH243" s="4" t="str">
        <f t="shared" si="271"/>
        <v>NO</v>
      </c>
      <c r="AI243" s="7">
        <f t="shared" si="310"/>
        <v>0</v>
      </c>
      <c r="AJ243">
        <v>3.2824</v>
      </c>
      <c r="AK243">
        <v>1.1001000000000001</v>
      </c>
      <c r="AL243">
        <v>1.5719000000000001</v>
      </c>
      <c r="AM243">
        <v>-0.90468451242829795</v>
      </c>
      <c r="AN243">
        <v>-8.6219407265774297</v>
      </c>
      <c r="AO243">
        <v>-9.52662523900573</v>
      </c>
    </row>
    <row r="244" spans="1:41" ht="18" customHeight="1" x14ac:dyDescent="0.3">
      <c r="A244" s="1" t="s">
        <v>273</v>
      </c>
      <c r="B244" s="1">
        <v>264</v>
      </c>
      <c r="C244" s="1" t="s">
        <v>274</v>
      </c>
      <c r="D244" s="1" t="s">
        <v>37</v>
      </c>
      <c r="F244" s="1">
        <v>1.95</v>
      </c>
      <c r="G244" s="1">
        <f t="shared" si="255"/>
        <v>89.125093813374562</v>
      </c>
      <c r="H244" s="1">
        <v>10.8</v>
      </c>
      <c r="I244" s="1">
        <v>4.2</v>
      </c>
      <c r="L244" s="1">
        <v>-1.95</v>
      </c>
      <c r="M244" s="1">
        <f t="shared" si="256"/>
        <v>1.1220184543019634E-2</v>
      </c>
      <c r="N244" s="1">
        <f t="shared" si="308"/>
        <v>6.6000000000000005</v>
      </c>
      <c r="O244" s="1">
        <f t="shared" si="257"/>
        <v>2.5118858005523878E-7</v>
      </c>
      <c r="P244" s="1">
        <f t="shared" si="258"/>
        <v>-4.6500001090898291</v>
      </c>
      <c r="Q244" s="1">
        <f t="shared" si="259"/>
        <v>-1.9491344410070344</v>
      </c>
      <c r="R244" s="1">
        <v>-1.94</v>
      </c>
      <c r="S244" s="1">
        <f t="shared" si="260"/>
        <v>1.1481536214968826E-2</v>
      </c>
      <c r="T244" s="1">
        <f t="shared" si="261"/>
        <v>-1.9408475240928049</v>
      </c>
      <c r="U244" s="1">
        <f t="shared" si="262"/>
        <v>9.1524759071950346E-3</v>
      </c>
      <c r="V244" s="2">
        <f t="shared" si="263"/>
        <v>2.7100001090898291</v>
      </c>
      <c r="W244" s="2">
        <f t="shared" si="264"/>
        <v>9.1344410070344217E-3</v>
      </c>
      <c r="X244" s="1">
        <f t="shared" si="265"/>
        <v>2.7008656680827947</v>
      </c>
      <c r="Y244" s="7">
        <f t="shared" si="276"/>
        <v>0</v>
      </c>
      <c r="Z244" s="7">
        <f t="shared" si="266"/>
        <v>0</v>
      </c>
      <c r="AA244" s="7">
        <f t="shared" si="267"/>
        <v>0</v>
      </c>
      <c r="AB244" s="1" t="str">
        <f t="shared" si="311"/>
        <v>YES</v>
      </c>
      <c r="AC244" s="1" t="str">
        <f t="shared" si="311"/>
        <v>NO</v>
      </c>
      <c r="AD244" s="1">
        <f t="shared" si="309"/>
        <v>264</v>
      </c>
      <c r="AE244" s="1">
        <f t="shared" si="309"/>
        <v>0</v>
      </c>
      <c r="AF244" s="7">
        <f t="shared" si="269"/>
        <v>-1.9491344410070344</v>
      </c>
      <c r="AG244" s="7">
        <f t="shared" si="270"/>
        <v>9.1344410070344217E-3</v>
      </c>
      <c r="AH244" s="4" t="str">
        <f t="shared" si="271"/>
        <v>NO</v>
      </c>
      <c r="AI244" s="7">
        <f t="shared" si="310"/>
        <v>0</v>
      </c>
      <c r="AJ244">
        <v>3.2824</v>
      </c>
      <c r="AK244">
        <v>1.1001000000000001</v>
      </c>
      <c r="AL244">
        <v>1.5719000000000001</v>
      </c>
      <c r="AM244">
        <v>-0.90468451242829795</v>
      </c>
      <c r="AN244">
        <v>-8.6219407265774297</v>
      </c>
      <c r="AO244">
        <v>-9.52662523900573</v>
      </c>
    </row>
    <row r="245" spans="1:41" ht="18" customHeight="1" x14ac:dyDescent="0.3">
      <c r="A245" s="1" t="s">
        <v>275</v>
      </c>
      <c r="B245" s="1">
        <v>270</v>
      </c>
      <c r="C245" s="1" t="s">
        <v>276</v>
      </c>
      <c r="D245" s="1" t="s">
        <v>42</v>
      </c>
      <c r="F245" s="1">
        <v>-0.1</v>
      </c>
      <c r="G245" s="1">
        <f t="shared" si="255"/>
        <v>0.79432823472428149</v>
      </c>
      <c r="H245" s="1">
        <v>0.5</v>
      </c>
      <c r="I245" s="1">
        <v>6.97</v>
      </c>
      <c r="L245" s="1">
        <v>-2.74</v>
      </c>
      <c r="M245" s="1">
        <f t="shared" si="256"/>
        <v>1.8197008586099809E-3</v>
      </c>
      <c r="N245" s="1">
        <f t="shared" si="308"/>
        <v>6.47</v>
      </c>
      <c r="O245" s="1">
        <f t="shared" si="257"/>
        <v>3.3884404132387917E-7</v>
      </c>
      <c r="P245" s="1">
        <f t="shared" si="258"/>
        <v>-6.5700001471581224</v>
      </c>
      <c r="Q245" s="1">
        <f t="shared" si="259"/>
        <v>-2.7399359150472069</v>
      </c>
      <c r="R245" s="1">
        <v>-2.72</v>
      </c>
      <c r="S245" s="1">
        <f t="shared" si="260"/>
        <v>1.905460717963246E-3</v>
      </c>
      <c r="T245" s="1">
        <f t="shared" si="261"/>
        <v>-2.7200612028802644</v>
      </c>
      <c r="U245" s="1">
        <f t="shared" si="262"/>
        <v>1.9938797119735785E-2</v>
      </c>
      <c r="V245" s="2">
        <f t="shared" si="263"/>
        <v>3.8500001471581222</v>
      </c>
      <c r="W245" s="2">
        <f t="shared" si="264"/>
        <v>1.9935915047206709E-2</v>
      </c>
      <c r="X245" s="1">
        <f t="shared" si="265"/>
        <v>3.8300642321109155</v>
      </c>
      <c r="Y245" s="7">
        <f t="shared" si="276"/>
        <v>0</v>
      </c>
      <c r="Z245" s="7">
        <f t="shared" si="266"/>
        <v>0</v>
      </c>
      <c r="AA245" s="7">
        <f t="shared" si="267"/>
        <v>0</v>
      </c>
      <c r="AB245" s="1" t="str">
        <f t="shared" si="311"/>
        <v>YES</v>
      </c>
      <c r="AC245" s="1" t="str">
        <f t="shared" si="311"/>
        <v>NO</v>
      </c>
      <c r="AD245" s="1">
        <f t="shared" si="309"/>
        <v>270</v>
      </c>
      <c r="AE245" s="1">
        <f t="shared" si="309"/>
        <v>0</v>
      </c>
      <c r="AF245" s="7">
        <f t="shared" si="269"/>
        <v>-2.7399359150472069</v>
      </c>
      <c r="AG245" s="7">
        <f t="shared" si="270"/>
        <v>1.9935915047206709E-2</v>
      </c>
      <c r="AH245" s="4" t="str">
        <f t="shared" si="271"/>
        <v>NO</v>
      </c>
      <c r="AI245" s="7">
        <f t="shared" si="310"/>
        <v>0</v>
      </c>
      <c r="AJ245">
        <v>1.879</v>
      </c>
      <c r="AK245">
        <v>0.73129999999999995</v>
      </c>
      <c r="AL245">
        <v>1.5530999999999999</v>
      </c>
      <c r="AM245">
        <v>-0.67277724665391903</v>
      </c>
      <c r="AN245">
        <v>-6.5543021032504702</v>
      </c>
      <c r="AO245">
        <v>-7.2270793499043897</v>
      </c>
    </row>
    <row r="246" spans="1:41" ht="18" customHeight="1" x14ac:dyDescent="0.3">
      <c r="A246" s="1" t="s">
        <v>275</v>
      </c>
      <c r="B246" s="1">
        <v>271</v>
      </c>
      <c r="C246" s="1" t="s">
        <v>276</v>
      </c>
      <c r="D246" s="1" t="s">
        <v>42</v>
      </c>
      <c r="F246" s="1">
        <v>-0.1</v>
      </c>
      <c r="G246" s="1">
        <f t="shared" si="255"/>
        <v>0.79432823472428149</v>
      </c>
      <c r="H246" s="1">
        <v>2.6</v>
      </c>
      <c r="I246" s="1">
        <v>6.97</v>
      </c>
      <c r="L246" s="1">
        <v>-2.74</v>
      </c>
      <c r="M246" s="1">
        <f t="shared" si="256"/>
        <v>1.8197008586099809E-3</v>
      </c>
      <c r="N246" s="1">
        <f t="shared" si="308"/>
        <v>4.3699999999999992</v>
      </c>
      <c r="O246" s="1">
        <f t="shared" si="257"/>
        <v>4.2656132256922095E-5</v>
      </c>
      <c r="P246" s="1">
        <f t="shared" si="258"/>
        <v>-4.4700185257179781</v>
      </c>
      <c r="Q246" s="1">
        <f t="shared" si="259"/>
        <v>-2.7320059551673421</v>
      </c>
      <c r="R246" s="1">
        <v>-2.4500000000000002</v>
      </c>
      <c r="S246" s="1">
        <f t="shared" si="260"/>
        <v>3.5481338923357528E-3</v>
      </c>
      <c r="T246" s="1">
        <f t="shared" si="261"/>
        <v>-2.4541487068231271</v>
      </c>
      <c r="U246" s="1">
        <f t="shared" si="262"/>
        <v>0.28585129317687308</v>
      </c>
      <c r="V246" s="2">
        <f t="shared" si="263"/>
        <v>2.0200185257179779</v>
      </c>
      <c r="W246" s="2">
        <f t="shared" si="264"/>
        <v>0.28200595516734195</v>
      </c>
      <c r="X246" s="1">
        <f t="shared" si="265"/>
        <v>1.738012570550636</v>
      </c>
      <c r="Y246" s="7">
        <f t="shared" si="276"/>
        <v>0</v>
      </c>
      <c r="Z246" s="7">
        <f t="shared" si="266"/>
        <v>0</v>
      </c>
      <c r="AA246" s="7">
        <f t="shared" si="267"/>
        <v>0</v>
      </c>
      <c r="AB246" s="1" t="str">
        <f t="shared" si="311"/>
        <v>YES</v>
      </c>
      <c r="AC246" s="1" t="str">
        <f t="shared" si="311"/>
        <v>NO</v>
      </c>
      <c r="AD246" s="1">
        <f t="shared" si="309"/>
        <v>271</v>
      </c>
      <c r="AE246" s="1">
        <f t="shared" si="309"/>
        <v>0</v>
      </c>
      <c r="AF246" s="7">
        <f t="shared" si="269"/>
        <v>-2.7320059551673421</v>
      </c>
      <c r="AG246" s="7">
        <f t="shared" si="270"/>
        <v>0.28200595516734195</v>
      </c>
      <c r="AH246" s="4" t="str">
        <f t="shared" si="271"/>
        <v>NO</v>
      </c>
      <c r="AI246" s="7">
        <f t="shared" si="310"/>
        <v>0</v>
      </c>
      <c r="AJ246">
        <v>1.879</v>
      </c>
      <c r="AK246">
        <v>0.73129999999999995</v>
      </c>
      <c r="AL246">
        <v>1.5530999999999999</v>
      </c>
      <c r="AM246">
        <v>-0.67277724665391903</v>
      </c>
      <c r="AN246">
        <v>-6.5543021032504702</v>
      </c>
      <c r="AO246">
        <v>-7.2270793499043897</v>
      </c>
    </row>
    <row r="247" spans="1:41" ht="18" customHeight="1" x14ac:dyDescent="0.3">
      <c r="A247" s="1" t="s">
        <v>275</v>
      </c>
      <c r="B247" s="1">
        <v>272</v>
      </c>
      <c r="C247" s="1" t="s">
        <v>276</v>
      </c>
      <c r="D247" s="1" t="s">
        <v>42</v>
      </c>
      <c r="F247" s="1">
        <v>-0.1</v>
      </c>
      <c r="G247" s="1">
        <f t="shared" si="255"/>
        <v>0.79432823472428149</v>
      </c>
      <c r="H247" s="1">
        <v>5.6</v>
      </c>
      <c r="I247" s="1">
        <v>6.97</v>
      </c>
      <c r="L247" s="1">
        <v>-2.74</v>
      </c>
      <c r="M247" s="1">
        <f t="shared" si="256"/>
        <v>1.8197008586099809E-3</v>
      </c>
      <c r="N247" s="1">
        <f t="shared" si="308"/>
        <v>1.37</v>
      </c>
      <c r="O247" s="1">
        <f t="shared" si="257"/>
        <v>4.0912699896679297E-2</v>
      </c>
      <c r="P247" s="1">
        <f t="shared" si="258"/>
        <v>-1.4881418597453464</v>
      </c>
      <c r="Q247" s="1">
        <f t="shared" si="259"/>
        <v>-1.4654235691726014</v>
      </c>
      <c r="R247" s="1">
        <v>-1.28</v>
      </c>
      <c r="S247" s="1">
        <f t="shared" si="260"/>
        <v>5.2480746024977244E-2</v>
      </c>
      <c r="T247" s="1">
        <f t="shared" si="261"/>
        <v>-1.6812054206835383</v>
      </c>
      <c r="U247" s="1">
        <f t="shared" si="262"/>
        <v>1.0587945793164619</v>
      </c>
      <c r="V247" s="2">
        <f t="shared" si="263"/>
        <v>0.20814185974534638</v>
      </c>
      <c r="W247" s="2">
        <f t="shared" si="264"/>
        <v>0.18542356917260139</v>
      </c>
      <c r="X247" s="1">
        <f t="shared" si="265"/>
        <v>2.2718290572744992E-2</v>
      </c>
      <c r="Y247" s="7">
        <f t="shared" si="276"/>
        <v>1</v>
      </c>
      <c r="Z247" s="7">
        <f t="shared" si="266"/>
        <v>1</v>
      </c>
      <c r="AA247" s="7">
        <f t="shared" si="267"/>
        <v>0</v>
      </c>
      <c r="AB247" s="1" t="str">
        <f t="shared" si="311"/>
        <v>NO</v>
      </c>
      <c r="AC247" s="1" t="str">
        <f t="shared" si="311"/>
        <v>NO</v>
      </c>
      <c r="AD247" s="1">
        <f t="shared" si="309"/>
        <v>0</v>
      </c>
      <c r="AE247" s="1">
        <f t="shared" si="309"/>
        <v>0</v>
      </c>
      <c r="AF247" s="7">
        <f t="shared" si="269"/>
        <v>-1.4654235691726014</v>
      </c>
      <c r="AG247" s="7">
        <f t="shared" si="270"/>
        <v>0.18542356917260139</v>
      </c>
      <c r="AH247" s="4" t="str">
        <f t="shared" si="271"/>
        <v>NO</v>
      </c>
      <c r="AI247" s="7">
        <f t="shared" si="310"/>
        <v>0</v>
      </c>
      <c r="AJ247">
        <v>1.879</v>
      </c>
      <c r="AK247">
        <v>0.73129999999999995</v>
      </c>
      <c r="AL247">
        <v>1.5530999999999999</v>
      </c>
      <c r="AM247">
        <v>-0.67277724665391903</v>
      </c>
      <c r="AN247">
        <v>-6.5543021032504702</v>
      </c>
      <c r="AO247">
        <v>-7.2270793499043897</v>
      </c>
    </row>
    <row r="248" spans="1:41" ht="18" customHeight="1" x14ac:dyDescent="0.3">
      <c r="A248" s="1" t="s">
        <v>275</v>
      </c>
      <c r="B248" s="1">
        <v>273</v>
      </c>
      <c r="C248" s="1" t="s">
        <v>276</v>
      </c>
      <c r="D248" s="1" t="s">
        <v>42</v>
      </c>
      <c r="F248" s="1">
        <v>-0.1</v>
      </c>
      <c r="G248" s="1">
        <f t="shared" si="255"/>
        <v>0.79432823472428149</v>
      </c>
      <c r="H248" s="1">
        <v>7</v>
      </c>
      <c r="I248" s="1">
        <v>6.97</v>
      </c>
      <c r="L248" s="1">
        <v>-2.74</v>
      </c>
      <c r="M248" s="1">
        <f t="shared" si="256"/>
        <v>1.8197008586099809E-3</v>
      </c>
      <c r="N248" s="1">
        <f t="shared" si="308"/>
        <v>-3.0000000000000249E-2</v>
      </c>
      <c r="O248" s="1">
        <f t="shared" si="257"/>
        <v>0.51726252443237641</v>
      </c>
      <c r="P248" s="1">
        <f t="shared" si="258"/>
        <v>-0.38628898500051889</v>
      </c>
      <c r="Q248" s="1">
        <f t="shared" si="259"/>
        <v>-0.38536147100449092</v>
      </c>
      <c r="R248" s="1">
        <v>-0.39</v>
      </c>
      <c r="S248" s="1">
        <f t="shared" si="260"/>
        <v>0.40738027780411268</v>
      </c>
      <c r="T248" s="1" t="e">
        <f t="shared" si="261"/>
        <v>#NUM!</v>
      </c>
      <c r="U248" s="1" t="e">
        <f t="shared" si="262"/>
        <v>#NUM!</v>
      </c>
      <c r="V248" s="2">
        <f t="shared" si="263"/>
        <v>3.7110149994811215E-3</v>
      </c>
      <c r="W248" s="2">
        <f t="shared" si="264"/>
        <v>4.6385289955090947E-3</v>
      </c>
      <c r="X248" s="1">
        <f t="shared" si="265"/>
        <v>-9.2751399602797324E-4</v>
      </c>
      <c r="Y248" s="7">
        <f t="shared" si="276"/>
        <v>1</v>
      </c>
      <c r="Z248" s="7">
        <f t="shared" si="266"/>
        <v>1</v>
      </c>
      <c r="AA248" s="7">
        <f t="shared" si="267"/>
        <v>1</v>
      </c>
      <c r="AB248" s="1" t="str">
        <f t="shared" si="311"/>
        <v>NO</v>
      </c>
      <c r="AC248" s="1" t="str">
        <f t="shared" si="311"/>
        <v>NO</v>
      </c>
      <c r="AD248" s="1">
        <f t="shared" si="309"/>
        <v>0</v>
      </c>
      <c r="AE248" s="1">
        <f t="shared" si="309"/>
        <v>0</v>
      </c>
      <c r="AF248" s="7">
        <f t="shared" si="269"/>
        <v>-0.38628898500051889</v>
      </c>
      <c r="AG248" s="7">
        <f t="shared" si="270"/>
        <v>3.7110149994811215E-3</v>
      </c>
      <c r="AH248" s="4" t="str">
        <f t="shared" si="271"/>
        <v>NO</v>
      </c>
      <c r="AI248" s="7">
        <f t="shared" si="310"/>
        <v>0</v>
      </c>
      <c r="AJ248">
        <v>1.879</v>
      </c>
      <c r="AK248">
        <v>0.73129999999999995</v>
      </c>
      <c r="AL248">
        <v>1.5530999999999999</v>
      </c>
      <c r="AM248">
        <v>-0.67277724665391903</v>
      </c>
      <c r="AN248">
        <v>-6.5543021032504702</v>
      </c>
      <c r="AO248">
        <v>-7.2270793499043897</v>
      </c>
    </row>
    <row r="249" spans="1:41" ht="18" customHeight="1" x14ac:dyDescent="0.3">
      <c r="A249" s="1" t="s">
        <v>275</v>
      </c>
      <c r="B249" s="1">
        <v>274</v>
      </c>
      <c r="C249" s="1" t="s">
        <v>276</v>
      </c>
      <c r="D249" s="1" t="s">
        <v>42</v>
      </c>
      <c r="F249" s="1">
        <v>-0.1</v>
      </c>
      <c r="G249" s="1">
        <f t="shared" si="255"/>
        <v>0.79432823472428149</v>
      </c>
      <c r="H249" s="1">
        <v>7.4</v>
      </c>
      <c r="I249" s="1">
        <v>6.97</v>
      </c>
      <c r="L249" s="1">
        <v>-2.74</v>
      </c>
      <c r="M249" s="1">
        <f t="shared" si="256"/>
        <v>1.8197008586099809E-3</v>
      </c>
      <c r="N249" s="1">
        <f t="shared" si="308"/>
        <v>-0.4300000000000006</v>
      </c>
      <c r="O249" s="1">
        <f t="shared" si="257"/>
        <v>0.72910996289775276</v>
      </c>
      <c r="P249" s="1">
        <f t="shared" si="258"/>
        <v>-0.23720696732225302</v>
      </c>
      <c r="Q249" s="1">
        <f t="shared" si="259"/>
        <v>-0.23683747998898941</v>
      </c>
      <c r="R249" s="1">
        <v>-0.22</v>
      </c>
      <c r="S249" s="1">
        <f t="shared" si="260"/>
        <v>0.60255958607435778</v>
      </c>
      <c r="T249" s="1">
        <f t="shared" si="261"/>
        <v>-1.0634480878749666</v>
      </c>
      <c r="U249" s="1">
        <f t="shared" si="262"/>
        <v>1.6765519121250336</v>
      </c>
      <c r="V249" s="2">
        <f t="shared" si="263"/>
        <v>1.720696732225302E-2</v>
      </c>
      <c r="W249" s="2">
        <f t="shared" si="264"/>
        <v>1.6837479988989407E-2</v>
      </c>
      <c r="X249" s="1">
        <f t="shared" si="265"/>
        <v>3.6948733326361283E-4</v>
      </c>
      <c r="Y249" s="7">
        <f t="shared" si="276"/>
        <v>1</v>
      </c>
      <c r="Z249" s="7">
        <f t="shared" si="266"/>
        <v>1</v>
      </c>
      <c r="AA249" s="7">
        <f t="shared" si="267"/>
        <v>0</v>
      </c>
      <c r="AB249" s="1" t="str">
        <f t="shared" si="311"/>
        <v>NO</v>
      </c>
      <c r="AC249" s="1" t="str">
        <f t="shared" si="311"/>
        <v>NO</v>
      </c>
      <c r="AD249" s="1">
        <f t="shared" ref="AD249:AE280" si="312">IF(AB249="YES",$B249, )</f>
        <v>0</v>
      </c>
      <c r="AE249" s="1">
        <f t="shared" si="312"/>
        <v>0</v>
      </c>
      <c r="AF249" s="7">
        <f t="shared" si="269"/>
        <v>-0.23683747998898941</v>
      </c>
      <c r="AG249" s="7">
        <f t="shared" si="270"/>
        <v>1.6837479988989407E-2</v>
      </c>
      <c r="AH249" s="4" t="str">
        <f t="shared" si="271"/>
        <v>NO</v>
      </c>
      <c r="AI249" s="7">
        <f t="shared" si="310"/>
        <v>0</v>
      </c>
      <c r="AJ249">
        <v>1.879</v>
      </c>
      <c r="AK249">
        <v>0.73129999999999995</v>
      </c>
      <c r="AL249">
        <v>1.5530999999999999</v>
      </c>
      <c r="AM249">
        <v>-0.67277724665391903</v>
      </c>
      <c r="AN249">
        <v>-6.5543021032504702</v>
      </c>
      <c r="AO249">
        <v>-7.2270793499043897</v>
      </c>
    </row>
    <row r="250" spans="1:41" ht="18" customHeight="1" x14ac:dyDescent="0.3">
      <c r="A250" s="1" t="s">
        <v>275</v>
      </c>
      <c r="B250" s="1">
        <v>275</v>
      </c>
      <c r="C250" s="1" t="s">
        <v>276</v>
      </c>
      <c r="D250" s="1" t="s">
        <v>42</v>
      </c>
      <c r="F250" s="1">
        <v>-0.1</v>
      </c>
      <c r="G250" s="1">
        <f t="shared" si="255"/>
        <v>0.79432823472428149</v>
      </c>
      <c r="H250" s="1">
        <v>9.1</v>
      </c>
      <c r="I250" s="1">
        <v>6.97</v>
      </c>
      <c r="L250" s="1">
        <v>-2.74</v>
      </c>
      <c r="M250" s="1">
        <f t="shared" si="256"/>
        <v>1.8197008586099809E-3</v>
      </c>
      <c r="N250" s="1">
        <f t="shared" si="308"/>
        <v>-2.13</v>
      </c>
      <c r="O250" s="1">
        <f t="shared" si="257"/>
        <v>0.99264144729182813</v>
      </c>
      <c r="P250" s="1">
        <f t="shared" si="258"/>
        <v>-0.10320759499167975</v>
      </c>
      <c r="Q250" s="1">
        <f t="shared" si="259"/>
        <v>-0.10320021967583305</v>
      </c>
      <c r="R250" s="1">
        <v>-8.5999999999999993E-2</v>
      </c>
      <c r="S250" s="1">
        <f t="shared" si="260"/>
        <v>0.82035154432981827</v>
      </c>
      <c r="T250" s="1">
        <f t="shared" si="261"/>
        <v>0.63656806977759295</v>
      </c>
      <c r="U250" s="1">
        <f t="shared" si="262"/>
        <v>3.3765680697775933</v>
      </c>
      <c r="V250" s="2">
        <f t="shared" si="263"/>
        <v>1.7207594991679759E-2</v>
      </c>
      <c r="W250" s="2">
        <f t="shared" si="264"/>
        <v>1.7200219675833059E-2</v>
      </c>
      <c r="X250" s="1">
        <f t="shared" si="265"/>
        <v>7.3753158466999258E-6</v>
      </c>
      <c r="Y250" s="7">
        <f t="shared" si="276"/>
        <v>1</v>
      </c>
      <c r="Z250" s="7">
        <f t="shared" si="266"/>
        <v>1</v>
      </c>
      <c r="AA250" s="7">
        <f t="shared" si="267"/>
        <v>0</v>
      </c>
      <c r="AB250" s="1" t="str">
        <f t="shared" si="311"/>
        <v>NO</v>
      </c>
      <c r="AC250" s="1" t="str">
        <f t="shared" si="311"/>
        <v>NO</v>
      </c>
      <c r="AD250" s="1">
        <f t="shared" si="312"/>
        <v>0</v>
      </c>
      <c r="AE250" s="1">
        <f t="shared" si="312"/>
        <v>0</v>
      </c>
      <c r="AF250" s="7">
        <f t="shared" si="269"/>
        <v>-0.10320021967583305</v>
      </c>
      <c r="AG250" s="7">
        <f t="shared" si="270"/>
        <v>1.7200219675833059E-2</v>
      </c>
      <c r="AH250" s="4" t="str">
        <f t="shared" si="271"/>
        <v>NO</v>
      </c>
      <c r="AI250" s="7">
        <f t="shared" si="310"/>
        <v>0</v>
      </c>
      <c r="AJ250">
        <v>1.879</v>
      </c>
      <c r="AK250">
        <v>0.73129999999999995</v>
      </c>
      <c r="AL250">
        <v>1.5530999999999999</v>
      </c>
      <c r="AM250">
        <v>-0.67277724665391903</v>
      </c>
      <c r="AN250">
        <v>-6.5543021032504702</v>
      </c>
      <c r="AO250">
        <v>-7.2270793499043897</v>
      </c>
    </row>
    <row r="251" spans="1:41" ht="18" customHeight="1" x14ac:dyDescent="0.3">
      <c r="A251" s="1" t="s">
        <v>275</v>
      </c>
      <c r="B251" s="1">
        <v>276</v>
      </c>
      <c r="C251" s="1" t="s">
        <v>276</v>
      </c>
      <c r="D251" s="1" t="s">
        <v>42</v>
      </c>
      <c r="F251" s="1">
        <v>-0.1</v>
      </c>
      <c r="G251" s="1">
        <f t="shared" si="255"/>
        <v>0.79432823472428149</v>
      </c>
      <c r="H251" s="1">
        <v>10.7</v>
      </c>
      <c r="I251" s="1">
        <v>6.97</v>
      </c>
      <c r="L251" s="1">
        <v>-2.74</v>
      </c>
      <c r="M251" s="1">
        <f t="shared" si="256"/>
        <v>1.8197008586099809E-3</v>
      </c>
      <c r="N251" s="1">
        <f t="shared" si="308"/>
        <v>-3.7299999999999995</v>
      </c>
      <c r="O251" s="1">
        <f t="shared" si="257"/>
        <v>0.99981382595356338</v>
      </c>
      <c r="P251" s="1">
        <f t="shared" si="258"/>
        <v>-0.10008086188846713</v>
      </c>
      <c r="Q251" s="1">
        <f t="shared" si="259"/>
        <v>-0.10008067662737551</v>
      </c>
      <c r="R251" s="1">
        <v>-0.15</v>
      </c>
      <c r="S251" s="1">
        <f t="shared" si="260"/>
        <v>0.70794578438413791</v>
      </c>
      <c r="T251" s="1" t="e">
        <f t="shared" si="261"/>
        <v>#NUM!</v>
      </c>
      <c r="U251" s="1" t="e">
        <f t="shared" si="262"/>
        <v>#NUM!</v>
      </c>
      <c r="V251" s="2">
        <f t="shared" si="263"/>
        <v>4.9919138111532868E-2</v>
      </c>
      <c r="W251" s="2">
        <f t="shared" si="264"/>
        <v>4.9919323372624488E-2</v>
      </c>
      <c r="X251" s="1">
        <f t="shared" si="265"/>
        <v>-1.8526109162031457E-7</v>
      </c>
      <c r="Y251" s="7">
        <f t="shared" si="276"/>
        <v>1</v>
      </c>
      <c r="Z251" s="7">
        <f t="shared" si="266"/>
        <v>1</v>
      </c>
      <c r="AA251" s="7">
        <f t="shared" si="267"/>
        <v>1</v>
      </c>
      <c r="AB251" s="1" t="str">
        <f t="shared" si="311"/>
        <v>NO</v>
      </c>
      <c r="AC251" s="1" t="str">
        <f t="shared" si="311"/>
        <v>NO</v>
      </c>
      <c r="AD251" s="1">
        <f t="shared" si="312"/>
        <v>0</v>
      </c>
      <c r="AE251" s="1">
        <f t="shared" si="312"/>
        <v>0</v>
      </c>
      <c r="AF251" s="7">
        <f t="shared" si="269"/>
        <v>-0.10008086188846713</v>
      </c>
      <c r="AG251" s="7">
        <f t="shared" si="270"/>
        <v>4.9919138111532868E-2</v>
      </c>
      <c r="AH251" s="4" t="str">
        <f t="shared" si="271"/>
        <v>NO</v>
      </c>
      <c r="AI251" s="7">
        <f t="shared" si="310"/>
        <v>0</v>
      </c>
      <c r="AJ251">
        <v>1.879</v>
      </c>
      <c r="AK251">
        <v>0.73129999999999995</v>
      </c>
      <c r="AL251">
        <v>1.5530999999999999</v>
      </c>
      <c r="AM251">
        <v>-0.67277724665391903</v>
      </c>
      <c r="AN251">
        <v>-6.5543021032504702</v>
      </c>
      <c r="AO251">
        <v>-7.2270793499043897</v>
      </c>
    </row>
    <row r="252" spans="1:41" ht="18" customHeight="1" x14ac:dyDescent="0.3">
      <c r="A252" s="1" t="s">
        <v>275</v>
      </c>
      <c r="B252" s="1">
        <v>277</v>
      </c>
      <c r="C252" s="1" t="s">
        <v>276</v>
      </c>
      <c r="D252" s="1" t="s">
        <v>42</v>
      </c>
      <c r="F252" s="1">
        <v>-0.1</v>
      </c>
      <c r="G252" s="1">
        <f t="shared" si="255"/>
        <v>0.79432823472428149</v>
      </c>
      <c r="H252" s="1">
        <v>13.4</v>
      </c>
      <c r="I252" s="1">
        <v>6.97</v>
      </c>
      <c r="L252" s="1">
        <v>-2.74</v>
      </c>
      <c r="M252" s="1">
        <f t="shared" si="256"/>
        <v>1.8197008586099809E-3</v>
      </c>
      <c r="N252" s="1">
        <f t="shared" si="308"/>
        <v>-6.4300000000000006</v>
      </c>
      <c r="O252" s="1">
        <f t="shared" si="257"/>
        <v>0.99999962846490897</v>
      </c>
      <c r="P252" s="1">
        <f t="shared" si="258"/>
        <v>-0.10000016135566983</v>
      </c>
      <c r="Q252" s="1">
        <f t="shared" si="259"/>
        <v>-0.10000016098602528</v>
      </c>
      <c r="R252" s="1">
        <v>-8.5999999999999993E-2</v>
      </c>
      <c r="S252" s="1">
        <f t="shared" si="260"/>
        <v>0.82035154432981827</v>
      </c>
      <c r="T252" s="1">
        <f t="shared" si="261"/>
        <v>4.8453676151620195</v>
      </c>
      <c r="U252" s="1">
        <f t="shared" si="262"/>
        <v>7.5853676151620197</v>
      </c>
      <c r="V252" s="2">
        <f t="shared" si="263"/>
        <v>1.4000161355669838E-2</v>
      </c>
      <c r="W252" s="2">
        <f t="shared" si="264"/>
        <v>1.4000160986025287E-2</v>
      </c>
      <c r="X252" s="1">
        <f t="shared" si="265"/>
        <v>3.696445510792401E-10</v>
      </c>
      <c r="Y252" s="7">
        <f t="shared" si="276"/>
        <v>1</v>
      </c>
      <c r="Z252" s="7">
        <f t="shared" si="266"/>
        <v>1</v>
      </c>
      <c r="AA252" s="7">
        <f t="shared" si="267"/>
        <v>0</v>
      </c>
      <c r="AB252" s="1" t="str">
        <f t="shared" si="311"/>
        <v>NO</v>
      </c>
      <c r="AC252" s="1" t="str">
        <f t="shared" si="311"/>
        <v>NO</v>
      </c>
      <c r="AD252" s="1">
        <f t="shared" si="312"/>
        <v>0</v>
      </c>
      <c r="AE252" s="1">
        <f t="shared" si="312"/>
        <v>0</v>
      </c>
      <c r="AF252" s="7">
        <f t="shared" si="269"/>
        <v>-0.10000016098602528</v>
      </c>
      <c r="AG252" s="7">
        <f t="shared" si="270"/>
        <v>1.4000160986025287E-2</v>
      </c>
      <c r="AH252" s="4" t="str">
        <f t="shared" si="271"/>
        <v>NO</v>
      </c>
      <c r="AI252" s="7">
        <f t="shared" si="310"/>
        <v>0</v>
      </c>
      <c r="AJ252">
        <v>1.879</v>
      </c>
      <c r="AK252">
        <v>0.73129999999999995</v>
      </c>
      <c r="AL252">
        <v>1.5530999999999999</v>
      </c>
      <c r="AM252">
        <v>-0.67277724665391903</v>
      </c>
      <c r="AN252">
        <v>-6.5543021032504702</v>
      </c>
      <c r="AO252">
        <v>-7.2270793499043897</v>
      </c>
    </row>
    <row r="253" spans="1:41" ht="18" customHeight="1" x14ac:dyDescent="0.3">
      <c r="A253" s="1" t="s">
        <v>277</v>
      </c>
      <c r="B253" s="1">
        <v>278</v>
      </c>
      <c r="C253" s="1" t="s">
        <v>278</v>
      </c>
      <c r="D253" s="1" t="s">
        <v>37</v>
      </c>
      <c r="F253" s="1">
        <v>1.69</v>
      </c>
      <c r="G253" s="1">
        <f t="shared" si="255"/>
        <v>48.977881936844632</v>
      </c>
      <c r="H253" s="1">
        <v>1.4</v>
      </c>
      <c r="I253" s="1">
        <v>3.54</v>
      </c>
      <c r="J253" s="1">
        <v>4.5999999999999996</v>
      </c>
      <c r="L253" s="1">
        <v>-1.96</v>
      </c>
      <c r="M253" s="1">
        <f t="shared" si="256"/>
        <v>1.0964781961431851E-2</v>
      </c>
      <c r="N253" s="1">
        <f t="shared" si="308"/>
        <v>-2.14</v>
      </c>
      <c r="O253" s="1">
        <f t="shared" si="257"/>
        <v>0.99280774369029834</v>
      </c>
      <c r="P253" s="1">
        <f t="shared" si="258"/>
        <v>1.6868651559089354</v>
      </c>
      <c r="Q253" s="1">
        <f t="shared" si="259"/>
        <v>1.6868658602515403</v>
      </c>
      <c r="R253" s="1">
        <v>1.66</v>
      </c>
      <c r="S253" s="1">
        <f t="shared" si="260"/>
        <v>45.708818961487509</v>
      </c>
      <c r="T253" s="1" t="e">
        <f t="shared" si="261"/>
        <v>#NUM!</v>
      </c>
      <c r="U253" s="1" t="e">
        <f t="shared" si="262"/>
        <v>#NUM!</v>
      </c>
      <c r="V253" s="2">
        <f t="shared" si="263"/>
        <v>2.6865155908935456E-2</v>
      </c>
      <c r="W253" s="2">
        <f t="shared" si="264"/>
        <v>2.6865860251540363E-2</v>
      </c>
      <c r="X253" s="1">
        <f t="shared" si="265"/>
        <v>-7.0434260490692679E-7</v>
      </c>
      <c r="Y253" s="7">
        <f t="shared" si="276"/>
        <v>1</v>
      </c>
      <c r="Z253" s="7">
        <f t="shared" si="266"/>
        <v>1</v>
      </c>
      <c r="AA253" s="7">
        <f t="shared" si="267"/>
        <v>1</v>
      </c>
      <c r="AB253" s="1" t="str">
        <f t="shared" si="311"/>
        <v>NO</v>
      </c>
      <c r="AC253" s="1" t="str">
        <f t="shared" si="311"/>
        <v>NO</v>
      </c>
      <c r="AD253" s="1">
        <f t="shared" si="312"/>
        <v>0</v>
      </c>
      <c r="AE253" s="1">
        <f t="shared" si="312"/>
        <v>0</v>
      </c>
      <c r="AF253" s="7">
        <f t="shared" si="269"/>
        <v>1.6868651559089354</v>
      </c>
      <c r="AG253" s="7">
        <f t="shared" si="270"/>
        <v>2.6865155908935456E-2</v>
      </c>
      <c r="AH253" s="4" t="str">
        <f t="shared" si="271"/>
        <v>NO</v>
      </c>
      <c r="AI253" s="7">
        <f t="shared" si="310"/>
        <v>0</v>
      </c>
      <c r="AJ253">
        <v>3.6316000000000002</v>
      </c>
      <c r="AK253">
        <v>2.4108999999999998</v>
      </c>
      <c r="AL253">
        <v>2.8786</v>
      </c>
      <c r="AM253">
        <v>-1.1159655831739901</v>
      </c>
      <c r="AN253">
        <v>-15.3588910133843</v>
      </c>
      <c r="AO253">
        <v>-16.4748565965583</v>
      </c>
    </row>
    <row r="254" spans="1:41" ht="18" customHeight="1" x14ac:dyDescent="0.3">
      <c r="A254" s="1" t="s">
        <v>277</v>
      </c>
      <c r="B254" s="1">
        <v>279</v>
      </c>
      <c r="C254" s="1" t="s">
        <v>278</v>
      </c>
      <c r="D254" s="1" t="s">
        <v>37</v>
      </c>
      <c r="F254" s="1">
        <v>1.69</v>
      </c>
      <c r="G254" s="1">
        <f t="shared" si="255"/>
        <v>48.977881936844632</v>
      </c>
      <c r="H254" s="1">
        <v>4.5999999999999996</v>
      </c>
      <c r="I254" s="1">
        <v>3.54</v>
      </c>
      <c r="J254" s="1">
        <v>4.5999999999999996</v>
      </c>
      <c r="L254" s="1">
        <v>-1.96</v>
      </c>
      <c r="M254" s="1">
        <f t="shared" si="256"/>
        <v>1.0964781961431851E-2</v>
      </c>
      <c r="N254" s="1">
        <f t="shared" si="308"/>
        <v>1.0599999999999996</v>
      </c>
      <c r="O254" s="1">
        <f t="shared" si="257"/>
        <v>8.0118343029019379E-2</v>
      </c>
      <c r="P254" s="1">
        <f t="shared" si="258"/>
        <v>0.59373195883428376</v>
      </c>
      <c r="Q254" s="1">
        <f t="shared" si="259"/>
        <v>0.59484683531518412</v>
      </c>
      <c r="R254" s="1">
        <v>0.76</v>
      </c>
      <c r="S254" s="1">
        <f t="shared" si="260"/>
        <v>5.7543993733715713</v>
      </c>
      <c r="T254" s="1">
        <f t="shared" si="261"/>
        <v>0.29880755362959227</v>
      </c>
      <c r="U254" s="1">
        <f t="shared" si="262"/>
        <v>2.2588075536295924</v>
      </c>
      <c r="V254" s="2">
        <f t="shared" si="263"/>
        <v>0.16626804116571625</v>
      </c>
      <c r="W254" s="2">
        <f t="shared" si="264"/>
        <v>0.16515316468481589</v>
      </c>
      <c r="X254" s="1">
        <f t="shared" si="265"/>
        <v>1.114876480900362E-3</v>
      </c>
      <c r="Y254" s="7">
        <f t="shared" si="276"/>
        <v>1</v>
      </c>
      <c r="Z254" s="7">
        <f t="shared" si="266"/>
        <v>1</v>
      </c>
      <c r="AA254" s="7">
        <f t="shared" si="267"/>
        <v>0</v>
      </c>
      <c r="AB254" s="1" t="str">
        <f t="shared" si="311"/>
        <v>NO</v>
      </c>
      <c r="AC254" s="1" t="str">
        <f t="shared" si="311"/>
        <v>NO</v>
      </c>
      <c r="AD254" s="1">
        <f t="shared" si="312"/>
        <v>0</v>
      </c>
      <c r="AE254" s="1">
        <f t="shared" si="312"/>
        <v>0</v>
      </c>
      <c r="AF254" s="7">
        <f t="shared" si="269"/>
        <v>0.59484683531518412</v>
      </c>
      <c r="AG254" s="7">
        <f t="shared" si="270"/>
        <v>0.16515316468481589</v>
      </c>
      <c r="AH254" s="4" t="str">
        <f t="shared" si="271"/>
        <v>NO</v>
      </c>
      <c r="AI254" s="7">
        <f t="shared" si="310"/>
        <v>0</v>
      </c>
      <c r="AJ254">
        <v>3.6316000000000002</v>
      </c>
      <c r="AK254">
        <v>2.4108999999999998</v>
      </c>
      <c r="AL254">
        <v>2.8786</v>
      </c>
      <c r="AM254">
        <v>-1.1159655831739901</v>
      </c>
      <c r="AN254">
        <v>-15.3588910133843</v>
      </c>
      <c r="AO254">
        <v>-16.4748565965583</v>
      </c>
    </row>
    <row r="255" spans="1:41" ht="18" customHeight="1" x14ac:dyDescent="0.3">
      <c r="A255" s="1" t="s">
        <v>277</v>
      </c>
      <c r="B255" s="1">
        <v>280</v>
      </c>
      <c r="C255" s="1" t="s">
        <v>278</v>
      </c>
      <c r="D255" s="1" t="s">
        <v>37</v>
      </c>
      <c r="F255" s="1">
        <v>1.69</v>
      </c>
      <c r="G255" s="1">
        <f t="shared" si="255"/>
        <v>48.977881936844632</v>
      </c>
      <c r="H255" s="1">
        <v>7.1</v>
      </c>
      <c r="I255" s="1">
        <v>3.54</v>
      </c>
      <c r="J255" s="1">
        <v>4.5999999999999996</v>
      </c>
      <c r="L255" s="1">
        <v>-1.96</v>
      </c>
      <c r="M255" s="1">
        <f t="shared" si="256"/>
        <v>1.0964781961431851E-2</v>
      </c>
      <c r="N255" s="1">
        <f t="shared" si="308"/>
        <v>3.5599999999999996</v>
      </c>
      <c r="O255" s="1">
        <f t="shared" si="257"/>
        <v>2.7534703346352227E-4</v>
      </c>
      <c r="P255" s="1">
        <f t="shared" si="258"/>
        <v>-1.8701195981634973</v>
      </c>
      <c r="Q255" s="1">
        <f t="shared" si="259"/>
        <v>-1.611762394914845</v>
      </c>
      <c r="R255" s="1">
        <v>-2.0299999999999998</v>
      </c>
      <c r="S255" s="1">
        <f t="shared" si="260"/>
        <v>9.3325430079699099E-3</v>
      </c>
      <c r="T255" s="1" t="e">
        <f t="shared" si="261"/>
        <v>#NUM!</v>
      </c>
      <c r="U255" s="1" t="e">
        <f t="shared" si="262"/>
        <v>#NUM!</v>
      </c>
      <c r="V255" s="2">
        <f t="shared" si="263"/>
        <v>0.15988040183650254</v>
      </c>
      <c r="W255" s="2">
        <f t="shared" si="264"/>
        <v>0.41823760508515484</v>
      </c>
      <c r="X255" s="1">
        <f t="shared" si="265"/>
        <v>-0.2583572032486523</v>
      </c>
      <c r="Y255" s="7">
        <f t="shared" si="276"/>
        <v>1</v>
      </c>
      <c r="Z255" s="7">
        <f t="shared" si="266"/>
        <v>2</v>
      </c>
      <c r="AA255" s="7">
        <f t="shared" si="267"/>
        <v>1</v>
      </c>
      <c r="AB255" s="1" t="str">
        <f t="shared" si="311"/>
        <v>NO</v>
      </c>
      <c r="AC255" s="1" t="str">
        <f t="shared" si="311"/>
        <v>NO</v>
      </c>
      <c r="AD255" s="1">
        <f t="shared" si="312"/>
        <v>0</v>
      </c>
      <c r="AE255" s="1">
        <f t="shared" si="312"/>
        <v>0</v>
      </c>
      <c r="AF255" s="7">
        <f t="shared" si="269"/>
        <v>-1.8701195981634973</v>
      </c>
      <c r="AG255" s="7">
        <f t="shared" si="270"/>
        <v>0.15988040183650254</v>
      </c>
      <c r="AH255" s="4" t="str">
        <f t="shared" si="271"/>
        <v>NO</v>
      </c>
      <c r="AI255" s="7">
        <f t="shared" si="310"/>
        <v>0</v>
      </c>
      <c r="AJ255">
        <v>3.6316000000000002</v>
      </c>
      <c r="AK255">
        <v>2.4108999999999998</v>
      </c>
      <c r="AL255">
        <v>2.8786</v>
      </c>
      <c r="AM255">
        <v>-1.1159655831739901</v>
      </c>
      <c r="AN255">
        <v>-15.3588910133843</v>
      </c>
      <c r="AO255">
        <v>-16.4748565965583</v>
      </c>
    </row>
    <row r="256" spans="1:41" ht="18" customHeight="1" x14ac:dyDescent="0.3">
      <c r="A256" s="1" t="s">
        <v>277</v>
      </c>
      <c r="B256" s="1">
        <v>281</v>
      </c>
      <c r="C256" s="1" t="s">
        <v>278</v>
      </c>
      <c r="D256" s="1" t="s">
        <v>37</v>
      </c>
      <c r="F256" s="1">
        <v>1.69</v>
      </c>
      <c r="G256" s="1">
        <f t="shared" si="255"/>
        <v>48.977881936844632</v>
      </c>
      <c r="H256" s="1">
        <v>9.1</v>
      </c>
      <c r="I256" s="1">
        <v>3.54</v>
      </c>
      <c r="J256" s="1">
        <v>4.5999999999999996</v>
      </c>
      <c r="L256" s="1">
        <v>-1.96</v>
      </c>
      <c r="M256" s="1">
        <f t="shared" si="256"/>
        <v>1.0964781961431851E-2</v>
      </c>
      <c r="N256" s="1">
        <f t="shared" si="308"/>
        <v>5.56</v>
      </c>
      <c r="O256" s="1">
        <f t="shared" si="257"/>
        <v>2.7542211175833089E-6</v>
      </c>
      <c r="P256" s="1">
        <f t="shared" si="258"/>
        <v>-3.8700011961446807</v>
      </c>
      <c r="Q256" s="1">
        <f t="shared" si="259"/>
        <v>-1.9546908062236978</v>
      </c>
      <c r="R256" s="1">
        <v>-1.9</v>
      </c>
      <c r="S256" s="1">
        <f t="shared" si="260"/>
        <v>1.2589254117941664E-2</v>
      </c>
      <c r="T256" s="1">
        <f t="shared" si="261"/>
        <v>-1.9046774514971829</v>
      </c>
      <c r="U256" s="1">
        <f t="shared" si="262"/>
        <v>5.5322548502817037E-2</v>
      </c>
      <c r="V256" s="2">
        <f t="shared" si="263"/>
        <v>1.9700011961446808</v>
      </c>
      <c r="W256" s="2">
        <f t="shared" si="264"/>
        <v>5.469080622369793E-2</v>
      </c>
      <c r="X256" s="1">
        <f t="shared" si="265"/>
        <v>1.9153103899209829</v>
      </c>
      <c r="Y256" s="7">
        <f t="shared" si="276"/>
        <v>0</v>
      </c>
      <c r="Z256" s="7">
        <f t="shared" si="266"/>
        <v>0</v>
      </c>
      <c r="AA256" s="7">
        <f t="shared" si="267"/>
        <v>0</v>
      </c>
      <c r="AB256" s="1" t="str">
        <f t="shared" si="311"/>
        <v>YES</v>
      </c>
      <c r="AC256" s="1" t="str">
        <f t="shared" si="311"/>
        <v>NO</v>
      </c>
      <c r="AD256" s="1">
        <f t="shared" si="312"/>
        <v>281</v>
      </c>
      <c r="AE256" s="1">
        <f t="shared" si="312"/>
        <v>0</v>
      </c>
      <c r="AF256" s="7">
        <f t="shared" si="269"/>
        <v>-1.9546908062236978</v>
      </c>
      <c r="AG256" s="7">
        <f t="shared" si="270"/>
        <v>5.469080622369793E-2</v>
      </c>
      <c r="AH256" s="4" t="str">
        <f t="shared" si="271"/>
        <v>NO</v>
      </c>
      <c r="AI256" s="7">
        <f t="shared" si="310"/>
        <v>0</v>
      </c>
      <c r="AJ256">
        <v>3.6316000000000002</v>
      </c>
      <c r="AK256">
        <v>2.4108999999999998</v>
      </c>
      <c r="AL256">
        <v>2.8786</v>
      </c>
      <c r="AM256">
        <v>-1.1159655831739901</v>
      </c>
      <c r="AN256">
        <v>-15.3588910133843</v>
      </c>
      <c r="AO256">
        <v>-16.4748565965583</v>
      </c>
    </row>
    <row r="257" spans="1:41" ht="18" customHeight="1" x14ac:dyDescent="0.3">
      <c r="A257" s="1" t="s">
        <v>277</v>
      </c>
      <c r="B257" s="1">
        <v>282</v>
      </c>
      <c r="C257" s="1" t="s">
        <v>278</v>
      </c>
      <c r="D257" s="1" t="s">
        <v>37</v>
      </c>
      <c r="F257" s="1">
        <v>1.69</v>
      </c>
      <c r="G257" s="1">
        <f t="shared" si="255"/>
        <v>48.977881936844632</v>
      </c>
      <c r="H257" s="1">
        <v>13.2</v>
      </c>
      <c r="I257" s="1">
        <v>3.54</v>
      </c>
      <c r="J257" s="1">
        <v>4.5999999999999996</v>
      </c>
      <c r="L257" s="1">
        <v>-1.96</v>
      </c>
      <c r="M257" s="1">
        <f t="shared" si="256"/>
        <v>1.0964781961431851E-2</v>
      </c>
      <c r="N257" s="1">
        <f t="shared" si="308"/>
        <v>9.66</v>
      </c>
      <c r="O257" s="1">
        <f t="shared" si="257"/>
        <v>2.1877616234709146E-10</v>
      </c>
      <c r="P257" s="1">
        <f t="shared" si="258"/>
        <v>-7.9700000000950162</v>
      </c>
      <c r="Q257" s="1">
        <f t="shared" si="259"/>
        <v>-1.9599995756864885</v>
      </c>
      <c r="R257" s="1">
        <v>-1.96</v>
      </c>
      <c r="S257" s="1">
        <f t="shared" si="260"/>
        <v>1.0964781961431851E-2</v>
      </c>
      <c r="T257" s="1">
        <f t="shared" si="261"/>
        <v>-1.9600004243139266</v>
      </c>
      <c r="U257" s="1">
        <f t="shared" si="262"/>
        <v>-4.2431392666131273E-7</v>
      </c>
      <c r="V257" s="2">
        <f t="shared" si="263"/>
        <v>6.0100000000950162</v>
      </c>
      <c r="W257" s="2">
        <f t="shared" si="264"/>
        <v>4.2431351143790152E-7</v>
      </c>
      <c r="X257" s="1">
        <f t="shared" si="265"/>
        <v>6.0099995757815048</v>
      </c>
      <c r="Y257" s="7">
        <f t="shared" si="276"/>
        <v>0</v>
      </c>
      <c r="Z257" s="7">
        <f t="shared" si="266"/>
        <v>0</v>
      </c>
      <c r="AA257" s="7">
        <f t="shared" si="267"/>
        <v>0</v>
      </c>
      <c r="AB257" s="1" t="str">
        <f t="shared" si="311"/>
        <v>YES</v>
      </c>
      <c r="AC257" s="1" t="str">
        <f t="shared" si="311"/>
        <v>NO</v>
      </c>
      <c r="AD257" s="1">
        <f t="shared" si="312"/>
        <v>282</v>
      </c>
      <c r="AE257" s="1">
        <f t="shared" si="312"/>
        <v>0</v>
      </c>
      <c r="AF257" s="7">
        <f t="shared" si="269"/>
        <v>-1.9599995756864885</v>
      </c>
      <c r="AG257" s="7">
        <f t="shared" si="270"/>
        <v>4.2431351143790152E-7</v>
      </c>
      <c r="AH257" s="4" t="str">
        <f t="shared" si="271"/>
        <v>NO</v>
      </c>
      <c r="AI257" s="7">
        <f t="shared" si="310"/>
        <v>0</v>
      </c>
      <c r="AJ257">
        <v>3.6316000000000002</v>
      </c>
      <c r="AK257">
        <v>2.4108999999999998</v>
      </c>
      <c r="AL257">
        <v>2.8786</v>
      </c>
      <c r="AM257">
        <v>-1.1159655831739901</v>
      </c>
      <c r="AN257">
        <v>-15.3588910133843</v>
      </c>
      <c r="AO257">
        <v>-16.4748565965583</v>
      </c>
    </row>
    <row r="258" spans="1:41" ht="18" customHeight="1" x14ac:dyDescent="0.3">
      <c r="A258" s="1" t="s">
        <v>279</v>
      </c>
      <c r="B258" s="1">
        <v>283</v>
      </c>
      <c r="C258" s="1" t="s">
        <v>280</v>
      </c>
      <c r="D258" s="1" t="s">
        <v>37</v>
      </c>
      <c r="F258" s="1">
        <v>0.52</v>
      </c>
      <c r="G258" s="1">
        <f t="shared" ref="G258:G298" si="313">10^F258</f>
        <v>3.3113112148259116</v>
      </c>
      <c r="H258" s="1">
        <v>0.9</v>
      </c>
      <c r="I258" s="1">
        <v>2.93</v>
      </c>
      <c r="J258" s="1">
        <v>5.5</v>
      </c>
      <c r="L258" s="1">
        <v>-2.83</v>
      </c>
      <c r="M258" s="1">
        <f t="shared" ref="M258:M298" si="314">10^L258</f>
        <v>1.4791083881682066E-3</v>
      </c>
      <c r="N258" s="1">
        <f t="shared" si="308"/>
        <v>-2.0300000000000002</v>
      </c>
      <c r="O258" s="1">
        <f t="shared" ref="O258:O298" si="315">1/(1+10^(N258))</f>
        <v>0.99075374803614535</v>
      </c>
      <c r="P258" s="1">
        <f t="shared" ref="P258:P298" si="316">F258-LOG10(1+10^N258)</f>
        <v>0.51596572395181095</v>
      </c>
      <c r="Q258" s="1">
        <f t="shared" ref="Q258:Q298" si="317">LOG10(G258+M258*10^N258)-LOG10(1+10^N258)</f>
        <v>0.51596753438876652</v>
      </c>
      <c r="R258" s="1">
        <v>0.66</v>
      </c>
      <c r="S258" s="1">
        <f t="shared" ref="S258:S298" si="318">10^R258</f>
        <v>4.5708818961487507</v>
      </c>
      <c r="T258" s="1">
        <f t="shared" ref="T258:T298" si="319">LOG10((S258*(1+10^N258)-G258)/10^N258)</f>
        <v>2.1446872403161681</v>
      </c>
      <c r="U258" s="1">
        <f t="shared" ref="U258:U298" si="320">T258-L258</f>
        <v>4.9746872403161682</v>
      </c>
      <c r="V258" s="2">
        <f t="shared" ref="V258:V298" si="321">ABS(P258-R258)</f>
        <v>0.14403427604818908</v>
      </c>
      <c r="W258" s="2">
        <f t="shared" ref="W258:W298" si="322">ABS(Q258-R258)</f>
        <v>0.14403246561123351</v>
      </c>
      <c r="X258" s="1">
        <f t="shared" ref="X258:X298" si="323">V258-W258</f>
        <v>1.8104369555738131E-6</v>
      </c>
      <c r="Y258" s="7">
        <f t="shared" si="276"/>
        <v>1</v>
      </c>
      <c r="Z258" s="7">
        <f t="shared" ref="Z258:Z298" si="324">IF(X258&gt;0.2,0,IF(X258&lt;-0.2,2,1))</f>
        <v>1</v>
      </c>
      <c r="AA258" s="7">
        <f t="shared" ref="AA258:AA298" si="325">IF(W258&lt;V258,0,1)</f>
        <v>0</v>
      </c>
      <c r="AB258" s="1" t="str">
        <f t="shared" si="311"/>
        <v>NO</v>
      </c>
      <c r="AC258" s="1" t="str">
        <f t="shared" si="311"/>
        <v>NO</v>
      </c>
      <c r="AD258" s="1">
        <f t="shared" si="312"/>
        <v>0</v>
      </c>
      <c r="AE258" s="1">
        <f t="shared" si="312"/>
        <v>0</v>
      </c>
      <c r="AF258" s="7">
        <f t="shared" ref="AF258:AF298" si="326">IF(AA258=0,Q258,P258)</f>
        <v>0.51596753438876652</v>
      </c>
      <c r="AG258" s="7">
        <f t="shared" ref="AG258:AG298" si="327">IF(AA258=0,W258,V258)</f>
        <v>0.14403246561123351</v>
      </c>
      <c r="AH258" s="4" t="str">
        <f t="shared" ref="AH258:AH298" si="328">IF(AG258&gt;1.5,"YES","NO")</f>
        <v>NO</v>
      </c>
      <c r="AI258" s="7">
        <f t="shared" si="310"/>
        <v>0</v>
      </c>
      <c r="AJ258">
        <v>3.0653999999999999</v>
      </c>
      <c r="AK258">
        <v>2.4733999999999998</v>
      </c>
      <c r="AL258">
        <v>2.6844000000000001</v>
      </c>
      <c r="AM258">
        <v>-1.1179254302103201</v>
      </c>
      <c r="AN258">
        <v>-14.301888145315401</v>
      </c>
      <c r="AO258">
        <v>-15.419813575525801</v>
      </c>
    </row>
    <row r="259" spans="1:41" ht="18" customHeight="1" x14ac:dyDescent="0.3">
      <c r="A259" s="1" t="s">
        <v>279</v>
      </c>
      <c r="B259" s="1">
        <v>284</v>
      </c>
      <c r="C259" s="1" t="s">
        <v>280</v>
      </c>
      <c r="D259" s="1" t="s">
        <v>37</v>
      </c>
      <c r="F259" s="1">
        <v>0.52</v>
      </c>
      <c r="G259" s="1">
        <f t="shared" si="313"/>
        <v>3.3113112148259116</v>
      </c>
      <c r="H259" s="1">
        <v>3</v>
      </c>
      <c r="I259" s="1">
        <v>2.93</v>
      </c>
      <c r="J259" s="1">
        <v>5.5</v>
      </c>
      <c r="L259" s="1">
        <v>-2.83</v>
      </c>
      <c r="M259" s="1">
        <f t="shared" si="314"/>
        <v>1.4791083881682066E-3</v>
      </c>
      <c r="N259" s="1">
        <f t="shared" si="308"/>
        <v>6.999999999999984E-2</v>
      </c>
      <c r="O259" s="1">
        <f t="shared" si="315"/>
        <v>0.45979177167625446</v>
      </c>
      <c r="P259" s="1">
        <f t="shared" si="316"/>
        <v>0.18256119497246598</v>
      </c>
      <c r="Q259" s="1">
        <f t="shared" si="317"/>
        <v>0.18278905617011448</v>
      </c>
      <c r="R259" s="1">
        <v>0.15</v>
      </c>
      <c r="S259" s="1">
        <f t="shared" si="318"/>
        <v>1.4125375446227544</v>
      </c>
      <c r="T259" s="1" t="e">
        <f t="shared" si="319"/>
        <v>#NUM!</v>
      </c>
      <c r="U259" s="1" t="e">
        <f t="shared" si="320"/>
        <v>#NUM!</v>
      </c>
      <c r="V259" s="2">
        <f t="shared" si="321"/>
        <v>3.2561194972465984E-2</v>
      </c>
      <c r="W259" s="2">
        <f t="shared" si="322"/>
        <v>3.2789056170114489E-2</v>
      </c>
      <c r="X259" s="1">
        <f t="shared" si="323"/>
        <v>-2.2786119764850454E-4</v>
      </c>
      <c r="Y259" s="7">
        <f t="shared" si="276"/>
        <v>1</v>
      </c>
      <c r="Z259" s="7">
        <f t="shared" si="324"/>
        <v>1</v>
      </c>
      <c r="AA259" s="7">
        <f t="shared" si="325"/>
        <v>1</v>
      </c>
      <c r="AB259" s="1" t="str">
        <f t="shared" si="311"/>
        <v>NO</v>
      </c>
      <c r="AC259" s="1" t="str">
        <f t="shared" si="311"/>
        <v>NO</v>
      </c>
      <c r="AD259" s="1">
        <f t="shared" si="312"/>
        <v>0</v>
      </c>
      <c r="AE259" s="1">
        <f t="shared" si="312"/>
        <v>0</v>
      </c>
      <c r="AF259" s="7">
        <f t="shared" si="326"/>
        <v>0.18256119497246598</v>
      </c>
      <c r="AG259" s="7">
        <f t="shared" si="327"/>
        <v>3.2561194972465984E-2</v>
      </c>
      <c r="AH259" s="4" t="str">
        <f t="shared" si="328"/>
        <v>NO</v>
      </c>
      <c r="AI259" s="7">
        <f t="shared" si="310"/>
        <v>0</v>
      </c>
      <c r="AJ259">
        <v>3.0653999999999999</v>
      </c>
      <c r="AK259">
        <v>2.4733999999999998</v>
      </c>
      <c r="AL259">
        <v>2.6844000000000001</v>
      </c>
      <c r="AM259">
        <v>-1.1179254302103201</v>
      </c>
      <c r="AN259">
        <v>-14.301888145315401</v>
      </c>
      <c r="AO259">
        <v>-15.419813575525801</v>
      </c>
    </row>
    <row r="260" spans="1:41" ht="18" customHeight="1" x14ac:dyDescent="0.3">
      <c r="A260" s="1" t="s">
        <v>279</v>
      </c>
      <c r="B260" s="1">
        <v>285</v>
      </c>
      <c r="C260" s="1" t="s">
        <v>280</v>
      </c>
      <c r="D260" s="1" t="s">
        <v>37</v>
      </c>
      <c r="F260" s="1">
        <v>0.52</v>
      </c>
      <c r="G260" s="1">
        <f t="shared" si="313"/>
        <v>3.3113112148259116</v>
      </c>
      <c r="H260" s="1">
        <v>6</v>
      </c>
      <c r="I260" s="1">
        <v>2.93</v>
      </c>
      <c r="J260" s="1">
        <v>5.5</v>
      </c>
      <c r="L260" s="1">
        <v>-2.83</v>
      </c>
      <c r="M260" s="1">
        <f t="shared" si="314"/>
        <v>1.4791083881682066E-3</v>
      </c>
      <c r="N260" s="1">
        <f t="shared" si="308"/>
        <v>3.07</v>
      </c>
      <c r="O260" s="1">
        <f t="shared" si="315"/>
        <v>8.5041421831294223E-4</v>
      </c>
      <c r="P260" s="1">
        <f t="shared" si="316"/>
        <v>-2.5503694873332634</v>
      </c>
      <c r="Q260" s="1">
        <f t="shared" si="317"/>
        <v>-2.367154479211242</v>
      </c>
      <c r="R260" s="1">
        <v>-2.5299999999999998</v>
      </c>
      <c r="S260" s="1">
        <f t="shared" si="318"/>
        <v>2.9512092266663864E-3</v>
      </c>
      <c r="T260" s="1">
        <f t="shared" si="319"/>
        <v>-3.8685796622326842</v>
      </c>
      <c r="U260" s="1">
        <f t="shared" si="320"/>
        <v>-1.0385796622326842</v>
      </c>
      <c r="V260" s="2">
        <f t="shared" si="321"/>
        <v>2.0369487333263603E-2</v>
      </c>
      <c r="W260" s="2">
        <f t="shared" si="322"/>
        <v>0.1628455207887578</v>
      </c>
      <c r="X260" s="1">
        <f t="shared" si="323"/>
        <v>-0.1424760334554942</v>
      </c>
      <c r="Y260" s="7">
        <f t="shared" ref="Y260:Y298" si="329">IF(X260&gt;=0.2,0,1)</f>
        <v>1</v>
      </c>
      <c r="Z260" s="7">
        <f t="shared" si="324"/>
        <v>1</v>
      </c>
      <c r="AA260" s="7">
        <f t="shared" si="325"/>
        <v>1</v>
      </c>
      <c r="AB260" s="1" t="str">
        <f t="shared" si="311"/>
        <v>NO</v>
      </c>
      <c r="AC260" s="1" t="str">
        <f t="shared" si="311"/>
        <v>NO</v>
      </c>
      <c r="AD260" s="1">
        <f t="shared" si="312"/>
        <v>0</v>
      </c>
      <c r="AE260" s="1">
        <f t="shared" si="312"/>
        <v>0</v>
      </c>
      <c r="AF260" s="7">
        <f t="shared" si="326"/>
        <v>-2.5503694873332634</v>
      </c>
      <c r="AG260" s="7">
        <f t="shared" si="327"/>
        <v>2.0369487333263603E-2</v>
      </c>
      <c r="AH260" s="4" t="str">
        <f t="shared" si="328"/>
        <v>NO</v>
      </c>
      <c r="AI260" s="7">
        <f t="shared" si="310"/>
        <v>0</v>
      </c>
      <c r="AJ260">
        <v>3.0653999999999999</v>
      </c>
      <c r="AK260">
        <v>2.4733999999999998</v>
      </c>
      <c r="AL260">
        <v>2.6844000000000001</v>
      </c>
      <c r="AM260">
        <v>-1.1179254302103201</v>
      </c>
      <c r="AN260">
        <v>-14.301888145315401</v>
      </c>
      <c r="AO260">
        <v>-15.419813575525801</v>
      </c>
    </row>
    <row r="261" spans="1:41" ht="18" customHeight="1" x14ac:dyDescent="0.3">
      <c r="A261" s="1" t="s">
        <v>279</v>
      </c>
      <c r="B261" s="1">
        <v>286</v>
      </c>
      <c r="C261" s="1" t="s">
        <v>280</v>
      </c>
      <c r="D261" s="1" t="s">
        <v>37</v>
      </c>
      <c r="F261" s="1">
        <v>0.52</v>
      </c>
      <c r="G261" s="1">
        <f t="shared" si="313"/>
        <v>3.3113112148259116</v>
      </c>
      <c r="H261" s="1">
        <v>6.2</v>
      </c>
      <c r="I261" s="1">
        <v>2.93</v>
      </c>
      <c r="J261" s="1">
        <v>5.5</v>
      </c>
      <c r="L261" s="1">
        <v>-2.83</v>
      </c>
      <c r="M261" s="1">
        <f t="shared" si="314"/>
        <v>1.4791083881682066E-3</v>
      </c>
      <c r="N261" s="1">
        <f t="shared" si="308"/>
        <v>3.27</v>
      </c>
      <c r="O261" s="1">
        <f t="shared" si="315"/>
        <v>5.3674354801846991E-4</v>
      </c>
      <c r="P261" s="1">
        <f t="shared" si="316"/>
        <v>-2.7502331673422344</v>
      </c>
      <c r="Q261" s="1">
        <f t="shared" si="317"/>
        <v>-2.4873637021160864</v>
      </c>
      <c r="R261" s="1">
        <v>-2.77</v>
      </c>
      <c r="S261" s="1">
        <f t="shared" si="318"/>
        <v>1.6982436524617425E-3</v>
      </c>
      <c r="T261" s="1" t="e">
        <f t="shared" si="319"/>
        <v>#NUM!</v>
      </c>
      <c r="U261" s="1" t="e">
        <f t="shared" si="320"/>
        <v>#NUM!</v>
      </c>
      <c r="V261" s="2">
        <f t="shared" si="321"/>
        <v>1.9766832657765576E-2</v>
      </c>
      <c r="W261" s="2">
        <f t="shared" si="322"/>
        <v>0.28263629788391365</v>
      </c>
      <c r="X261" s="1">
        <f t="shared" si="323"/>
        <v>-0.26286946522614807</v>
      </c>
      <c r="Y261" s="7">
        <f t="shared" si="329"/>
        <v>1</v>
      </c>
      <c r="Z261" s="7">
        <f t="shared" si="324"/>
        <v>2</v>
      </c>
      <c r="AA261" s="7">
        <f t="shared" si="325"/>
        <v>1</v>
      </c>
      <c r="AB261" s="1" t="str">
        <f t="shared" si="311"/>
        <v>NO</v>
      </c>
      <c r="AC261" s="1" t="str">
        <f t="shared" si="311"/>
        <v>NO</v>
      </c>
      <c r="AD261" s="1">
        <f t="shared" si="312"/>
        <v>0</v>
      </c>
      <c r="AE261" s="1">
        <f t="shared" si="312"/>
        <v>0</v>
      </c>
      <c r="AF261" s="7">
        <f t="shared" si="326"/>
        <v>-2.7502331673422344</v>
      </c>
      <c r="AG261" s="7">
        <f t="shared" si="327"/>
        <v>1.9766832657765576E-2</v>
      </c>
      <c r="AH261" s="4" t="str">
        <f t="shared" si="328"/>
        <v>NO</v>
      </c>
      <c r="AI261" s="7">
        <f t="shared" si="310"/>
        <v>0</v>
      </c>
      <c r="AJ261">
        <v>3.0653999999999999</v>
      </c>
      <c r="AK261">
        <v>2.4733999999999998</v>
      </c>
      <c r="AL261">
        <v>2.6844000000000001</v>
      </c>
      <c r="AM261">
        <v>-1.1179254302103201</v>
      </c>
      <c r="AN261">
        <v>-14.301888145315401</v>
      </c>
      <c r="AO261">
        <v>-15.419813575525801</v>
      </c>
    </row>
    <row r="262" spans="1:41" ht="18" customHeight="1" x14ac:dyDescent="0.3">
      <c r="A262" s="1" t="s">
        <v>279</v>
      </c>
      <c r="B262" s="1">
        <v>287</v>
      </c>
      <c r="C262" s="1" t="s">
        <v>280</v>
      </c>
      <c r="D262" s="1" t="s">
        <v>37</v>
      </c>
      <c r="F262" s="1">
        <v>0.52</v>
      </c>
      <c r="G262" s="1">
        <f t="shared" si="313"/>
        <v>3.3113112148259116</v>
      </c>
      <c r="H262" s="1">
        <v>9</v>
      </c>
      <c r="I262" s="1">
        <v>2.93</v>
      </c>
      <c r="J262" s="1">
        <v>5.5</v>
      </c>
      <c r="L262" s="1">
        <v>-2.83</v>
      </c>
      <c r="M262" s="1">
        <f t="shared" si="314"/>
        <v>1.4791083881682066E-3</v>
      </c>
      <c r="N262" s="1">
        <f t="shared" si="308"/>
        <v>6.07</v>
      </c>
      <c r="O262" s="1">
        <f t="shared" si="315"/>
        <v>8.5113731376703093E-7</v>
      </c>
      <c r="P262" s="1">
        <f t="shared" si="316"/>
        <v>-5.5500003696443976</v>
      </c>
      <c r="Q262" s="1">
        <f t="shared" si="317"/>
        <v>-2.8291736259829809</v>
      </c>
      <c r="R262" s="1">
        <v>-2.69</v>
      </c>
      <c r="S262" s="1">
        <f t="shared" si="318"/>
        <v>2.0417379446695293E-3</v>
      </c>
      <c r="T262" s="1">
        <f t="shared" si="319"/>
        <v>-2.6905995372603733</v>
      </c>
      <c r="U262" s="1">
        <f t="shared" si="320"/>
        <v>0.13940046273962681</v>
      </c>
      <c r="V262" s="2">
        <f t="shared" si="321"/>
        <v>2.8600003696443976</v>
      </c>
      <c r="W262" s="2">
        <f t="shared" si="322"/>
        <v>0.139173625982981</v>
      </c>
      <c r="X262" s="1">
        <f t="shared" si="323"/>
        <v>2.7208267436614166</v>
      </c>
      <c r="Y262" s="7">
        <f t="shared" si="329"/>
        <v>0</v>
      </c>
      <c r="Z262" s="7">
        <f t="shared" si="324"/>
        <v>0</v>
      </c>
      <c r="AA262" s="7">
        <f t="shared" si="325"/>
        <v>0</v>
      </c>
      <c r="AB262" s="1" t="str">
        <f t="shared" si="311"/>
        <v>YES</v>
      </c>
      <c r="AC262" s="1" t="str">
        <f t="shared" si="311"/>
        <v>NO</v>
      </c>
      <c r="AD262" s="1">
        <f t="shared" si="312"/>
        <v>287</v>
      </c>
      <c r="AE262" s="1">
        <f t="shared" si="312"/>
        <v>0</v>
      </c>
      <c r="AF262" s="7">
        <f t="shared" si="326"/>
        <v>-2.8291736259829809</v>
      </c>
      <c r="AG262" s="7">
        <f t="shared" si="327"/>
        <v>0.139173625982981</v>
      </c>
      <c r="AH262" s="4" t="str">
        <f t="shared" si="328"/>
        <v>NO</v>
      </c>
      <c r="AI262" s="7">
        <f t="shared" si="310"/>
        <v>0</v>
      </c>
      <c r="AJ262">
        <v>3.0653999999999999</v>
      </c>
      <c r="AK262">
        <v>2.4733999999999998</v>
      </c>
      <c r="AL262">
        <v>2.6844000000000001</v>
      </c>
      <c r="AM262">
        <v>-1.1179254302103201</v>
      </c>
      <c r="AN262">
        <v>-14.301888145315401</v>
      </c>
      <c r="AO262">
        <v>-15.419813575525801</v>
      </c>
    </row>
    <row r="263" spans="1:41" ht="18" customHeight="1" x14ac:dyDescent="0.3">
      <c r="A263" s="1" t="s">
        <v>279</v>
      </c>
      <c r="B263" s="1">
        <v>288</v>
      </c>
      <c r="C263" s="1" t="s">
        <v>280</v>
      </c>
      <c r="D263" s="1" t="s">
        <v>37</v>
      </c>
      <c r="F263" s="1">
        <v>0.52</v>
      </c>
      <c r="G263" s="1">
        <f t="shared" si="313"/>
        <v>3.3113112148259116</v>
      </c>
      <c r="H263" s="1">
        <v>13.1</v>
      </c>
      <c r="I263" s="1">
        <v>2.93</v>
      </c>
      <c r="J263" s="1">
        <v>5.5</v>
      </c>
      <c r="L263" s="1">
        <v>-2.83</v>
      </c>
      <c r="M263" s="1">
        <f t="shared" si="314"/>
        <v>1.4791083881682066E-3</v>
      </c>
      <c r="N263" s="1">
        <f t="shared" si="308"/>
        <v>10.17</v>
      </c>
      <c r="O263" s="1">
        <f t="shared" si="315"/>
        <v>6.760829753462714E-11</v>
      </c>
      <c r="P263" s="1">
        <f t="shared" si="316"/>
        <v>-9.6500000000293635</v>
      </c>
      <c r="Q263" s="1">
        <f t="shared" si="317"/>
        <v>-2.8299999342962376</v>
      </c>
      <c r="R263" s="1">
        <v>-3.3</v>
      </c>
      <c r="S263" s="1">
        <f t="shared" si="318"/>
        <v>5.0118723362727209E-4</v>
      </c>
      <c r="T263" s="1">
        <f t="shared" si="319"/>
        <v>-3.3000001939629007</v>
      </c>
      <c r="U263" s="1">
        <f t="shared" si="320"/>
        <v>-0.4700001939629006</v>
      </c>
      <c r="V263" s="2">
        <f t="shared" si="321"/>
        <v>6.3500000000293637</v>
      </c>
      <c r="W263" s="2">
        <f t="shared" si="322"/>
        <v>0.47000006570376218</v>
      </c>
      <c r="X263" s="1">
        <f t="shared" si="323"/>
        <v>5.8799999343256015</v>
      </c>
      <c r="Y263" s="7">
        <f t="shared" si="329"/>
        <v>0</v>
      </c>
      <c r="Z263" s="7">
        <f t="shared" si="324"/>
        <v>0</v>
      </c>
      <c r="AA263" s="7">
        <f t="shared" si="325"/>
        <v>0</v>
      </c>
      <c r="AB263" s="1" t="str">
        <f t="shared" si="311"/>
        <v>YES</v>
      </c>
      <c r="AC263" s="1" t="str">
        <f t="shared" si="311"/>
        <v>NO</v>
      </c>
      <c r="AD263" s="1">
        <f t="shared" si="312"/>
        <v>288</v>
      </c>
      <c r="AE263" s="1">
        <f t="shared" si="312"/>
        <v>0</v>
      </c>
      <c r="AF263" s="7">
        <f t="shared" si="326"/>
        <v>-2.8299999342962376</v>
      </c>
      <c r="AG263" s="7">
        <f t="shared" si="327"/>
        <v>0.47000006570376218</v>
      </c>
      <c r="AH263" s="4" t="str">
        <f t="shared" si="328"/>
        <v>NO</v>
      </c>
      <c r="AI263" s="7">
        <f t="shared" si="310"/>
        <v>0</v>
      </c>
      <c r="AJ263">
        <v>3.0653999999999999</v>
      </c>
      <c r="AK263">
        <v>2.4733999999999998</v>
      </c>
      <c r="AL263">
        <v>2.6844000000000001</v>
      </c>
      <c r="AM263">
        <v>-1.1179254302103201</v>
      </c>
      <c r="AN263">
        <v>-14.301888145315401</v>
      </c>
      <c r="AO263">
        <v>-15.419813575525801</v>
      </c>
    </row>
    <row r="264" spans="1:41" ht="18" customHeight="1" x14ac:dyDescent="0.3">
      <c r="A264" s="1" t="s">
        <v>281</v>
      </c>
      <c r="B264" s="1">
        <v>289</v>
      </c>
      <c r="C264" s="1" t="s">
        <v>282</v>
      </c>
      <c r="D264" s="1" t="s">
        <v>37</v>
      </c>
      <c r="F264" s="1">
        <v>-0.59</v>
      </c>
      <c r="G264" s="1">
        <f t="shared" si="313"/>
        <v>0.25703957827688634</v>
      </c>
      <c r="H264" s="1">
        <v>1.2</v>
      </c>
      <c r="I264" s="1">
        <v>1.27</v>
      </c>
      <c r="J264" s="1">
        <v>4.2699999999999996</v>
      </c>
      <c r="L264" s="1">
        <v>-2.77</v>
      </c>
      <c r="M264" s="1">
        <f t="shared" si="314"/>
        <v>1.6982436524617425E-3</v>
      </c>
      <c r="N264" s="1">
        <f t="shared" si="308"/>
        <v>-7.0000000000000062E-2</v>
      </c>
      <c r="O264" s="1">
        <f t="shared" si="315"/>
        <v>0.54020822832374571</v>
      </c>
      <c r="P264" s="1">
        <f t="shared" si="316"/>
        <v>-0.85743880502753411</v>
      </c>
      <c r="Q264" s="1">
        <f t="shared" si="317"/>
        <v>-0.85500342884631753</v>
      </c>
      <c r="R264" s="1">
        <v>-0.87</v>
      </c>
      <c r="S264" s="1">
        <f t="shared" si="318"/>
        <v>0.13489628825916533</v>
      </c>
      <c r="T264" s="1" t="e">
        <f t="shared" si="319"/>
        <v>#NUM!</v>
      </c>
      <c r="U264" s="1" t="e">
        <f t="shared" si="320"/>
        <v>#NUM!</v>
      </c>
      <c r="V264" s="2">
        <f t="shared" si="321"/>
        <v>1.2561194972465883E-2</v>
      </c>
      <c r="W264" s="2">
        <f t="shared" si="322"/>
        <v>1.499657115368247E-2</v>
      </c>
      <c r="X264" s="1">
        <f t="shared" si="323"/>
        <v>-2.4353761812165864E-3</v>
      </c>
      <c r="Y264" s="7">
        <f t="shared" si="329"/>
        <v>1</v>
      </c>
      <c r="Z264" s="7">
        <f t="shared" si="324"/>
        <v>1</v>
      </c>
      <c r="AA264" s="7">
        <f t="shared" si="325"/>
        <v>1</v>
      </c>
      <c r="AB264" s="1" t="str">
        <f t="shared" ref="AB264:AC280" si="330">IF(V264&gt;1.5,"YES","NO")</f>
        <v>NO</v>
      </c>
      <c r="AC264" s="1" t="str">
        <f t="shared" si="330"/>
        <v>NO</v>
      </c>
      <c r="AD264" s="1">
        <f t="shared" si="312"/>
        <v>0</v>
      </c>
      <c r="AE264" s="1">
        <f t="shared" si="312"/>
        <v>0</v>
      </c>
      <c r="AF264" s="7">
        <f t="shared" si="326"/>
        <v>-0.85743880502753411</v>
      </c>
      <c r="AG264" s="7">
        <f t="shared" si="327"/>
        <v>1.2561194972465883E-2</v>
      </c>
      <c r="AH264" s="4" t="str">
        <f t="shared" si="328"/>
        <v>NO</v>
      </c>
      <c r="AI264" s="7">
        <f t="shared" si="310"/>
        <v>0</v>
      </c>
      <c r="AJ264">
        <v>0</v>
      </c>
      <c r="AK264">
        <v>3.0068000000000001</v>
      </c>
      <c r="AL264">
        <v>1.8496999999999999</v>
      </c>
      <c r="AM264">
        <v>0.25891491395793398</v>
      </c>
      <c r="AN264">
        <v>-9.6790630975143408</v>
      </c>
      <c r="AO264">
        <v>-8.9998087954110808</v>
      </c>
    </row>
    <row r="265" spans="1:41" ht="18" customHeight="1" x14ac:dyDescent="0.3">
      <c r="A265" s="1" t="s">
        <v>281</v>
      </c>
      <c r="B265" s="1">
        <v>290</v>
      </c>
      <c r="C265" s="1" t="s">
        <v>282</v>
      </c>
      <c r="D265" s="1" t="s">
        <v>37</v>
      </c>
      <c r="F265" s="1">
        <v>-0.59</v>
      </c>
      <c r="G265" s="1">
        <f t="shared" si="313"/>
        <v>0.25703957827688634</v>
      </c>
      <c r="H265" s="1">
        <v>4.2</v>
      </c>
      <c r="I265" s="1">
        <v>1.27</v>
      </c>
      <c r="J265" s="1">
        <v>4.2699999999999996</v>
      </c>
      <c r="L265" s="1">
        <v>-2.77</v>
      </c>
      <c r="M265" s="1">
        <f t="shared" si="314"/>
        <v>1.6982436524617425E-3</v>
      </c>
      <c r="N265" s="1">
        <f t="shared" si="308"/>
        <v>2.93</v>
      </c>
      <c r="O265" s="1">
        <f t="shared" si="315"/>
        <v>1.1735187905817979E-3</v>
      </c>
      <c r="P265" s="1">
        <f t="shared" si="316"/>
        <v>-3.5205099520128522</v>
      </c>
      <c r="Q265" s="1">
        <f t="shared" si="317"/>
        <v>-2.69942809936332</v>
      </c>
      <c r="R265" s="1">
        <v>-2.72</v>
      </c>
      <c r="S265" s="1">
        <f t="shared" si="318"/>
        <v>1.905460717963246E-3</v>
      </c>
      <c r="T265" s="1">
        <f t="shared" si="319"/>
        <v>-2.7943344385155582</v>
      </c>
      <c r="U265" s="1">
        <f t="shared" si="320"/>
        <v>-2.4334438515558166E-2</v>
      </c>
      <c r="V265" s="2">
        <f t="shared" si="321"/>
        <v>0.80050995201285202</v>
      </c>
      <c r="W265" s="2">
        <f t="shared" si="322"/>
        <v>2.057190063668024E-2</v>
      </c>
      <c r="X265" s="1">
        <f t="shared" si="323"/>
        <v>0.77993805137617178</v>
      </c>
      <c r="Y265" s="7">
        <f t="shared" si="329"/>
        <v>0</v>
      </c>
      <c r="Z265" s="7">
        <f t="shared" si="324"/>
        <v>0</v>
      </c>
      <c r="AA265" s="7">
        <f t="shared" si="325"/>
        <v>0</v>
      </c>
      <c r="AB265" s="1" t="str">
        <f t="shared" si="330"/>
        <v>NO</v>
      </c>
      <c r="AC265" s="1" t="str">
        <f t="shared" si="330"/>
        <v>NO</v>
      </c>
      <c r="AD265" s="1">
        <f t="shared" si="312"/>
        <v>0</v>
      </c>
      <c r="AE265" s="1">
        <f t="shared" si="312"/>
        <v>0</v>
      </c>
      <c r="AF265" s="7">
        <f t="shared" si="326"/>
        <v>-2.69942809936332</v>
      </c>
      <c r="AG265" s="7">
        <f t="shared" si="327"/>
        <v>2.057190063668024E-2</v>
      </c>
      <c r="AH265" s="4" t="str">
        <f t="shared" si="328"/>
        <v>NO</v>
      </c>
      <c r="AI265" s="7">
        <f t="shared" si="310"/>
        <v>0</v>
      </c>
      <c r="AJ265">
        <v>0</v>
      </c>
      <c r="AK265">
        <v>3.0068000000000001</v>
      </c>
      <c r="AL265">
        <v>1.8496999999999999</v>
      </c>
      <c r="AM265">
        <v>0.25891491395793398</v>
      </c>
      <c r="AN265">
        <v>-9.6790630975143408</v>
      </c>
      <c r="AO265">
        <v>-8.9998087954110808</v>
      </c>
    </row>
    <row r="266" spans="1:41" ht="18" customHeight="1" x14ac:dyDescent="0.3">
      <c r="A266" s="1" t="s">
        <v>281</v>
      </c>
      <c r="B266" s="1">
        <v>291</v>
      </c>
      <c r="C266" s="1" t="s">
        <v>282</v>
      </c>
      <c r="D266" s="1" t="s">
        <v>37</v>
      </c>
      <c r="F266" s="1">
        <v>-0.59</v>
      </c>
      <c r="G266" s="1">
        <f t="shared" si="313"/>
        <v>0.25703957827688634</v>
      </c>
      <c r="H266" s="1">
        <v>6.9</v>
      </c>
      <c r="I266" s="1">
        <v>1.27</v>
      </c>
      <c r="J266" s="1">
        <v>4.2699999999999996</v>
      </c>
      <c r="L266" s="1">
        <v>-2.77</v>
      </c>
      <c r="M266" s="1">
        <f t="shared" si="314"/>
        <v>1.6982436524617425E-3</v>
      </c>
      <c r="N266" s="1">
        <f t="shared" si="308"/>
        <v>5.6300000000000008</v>
      </c>
      <c r="O266" s="1">
        <f t="shared" si="315"/>
        <v>2.3442233199240587E-6</v>
      </c>
      <c r="P266" s="1">
        <f t="shared" si="316"/>
        <v>-6.2200010180844467</v>
      </c>
      <c r="Q266" s="1">
        <f t="shared" si="317"/>
        <v>-2.7698469519181499</v>
      </c>
      <c r="R266" s="1">
        <v>-2.77</v>
      </c>
      <c r="S266" s="1">
        <f t="shared" si="318"/>
        <v>1.6982436524617425E-3</v>
      </c>
      <c r="T266" s="1">
        <f t="shared" si="319"/>
        <v>-2.7701531023949326</v>
      </c>
      <c r="U266" s="1">
        <f t="shared" si="320"/>
        <v>-1.5310239493260269E-4</v>
      </c>
      <c r="V266" s="2">
        <f t="shared" si="321"/>
        <v>3.4500010180844467</v>
      </c>
      <c r="W266" s="2">
        <f t="shared" si="322"/>
        <v>1.5304808185012675E-4</v>
      </c>
      <c r="X266" s="1">
        <f t="shared" si="323"/>
        <v>3.4498479700025966</v>
      </c>
      <c r="Y266" s="7">
        <f t="shared" si="329"/>
        <v>0</v>
      </c>
      <c r="Z266" s="7">
        <f t="shared" si="324"/>
        <v>0</v>
      </c>
      <c r="AA266" s="7">
        <f t="shared" si="325"/>
        <v>0</v>
      </c>
      <c r="AB266" s="1" t="str">
        <f t="shared" si="330"/>
        <v>YES</v>
      </c>
      <c r="AC266" s="1" t="str">
        <f t="shared" si="330"/>
        <v>NO</v>
      </c>
      <c r="AD266" s="1">
        <f t="shared" si="312"/>
        <v>291</v>
      </c>
      <c r="AE266" s="1">
        <f t="shared" si="312"/>
        <v>0</v>
      </c>
      <c r="AF266" s="7">
        <f t="shared" si="326"/>
        <v>-2.7698469519181499</v>
      </c>
      <c r="AG266" s="7">
        <f t="shared" si="327"/>
        <v>1.5304808185012675E-4</v>
      </c>
      <c r="AH266" s="4" t="str">
        <f t="shared" si="328"/>
        <v>NO</v>
      </c>
      <c r="AI266" s="7">
        <f t="shared" si="310"/>
        <v>0</v>
      </c>
      <c r="AJ266">
        <v>0</v>
      </c>
      <c r="AK266">
        <v>3.0068000000000001</v>
      </c>
      <c r="AL266">
        <v>1.8496999999999999</v>
      </c>
      <c r="AM266">
        <v>0.25891491395793398</v>
      </c>
      <c r="AN266">
        <v>-9.6790630975143408</v>
      </c>
      <c r="AO266">
        <v>-8.9998087954110808</v>
      </c>
    </row>
    <row r="267" spans="1:41" ht="18" customHeight="1" x14ac:dyDescent="0.3">
      <c r="A267" s="1" t="s">
        <v>281</v>
      </c>
      <c r="B267" s="1">
        <v>292</v>
      </c>
      <c r="C267" s="1" t="s">
        <v>282</v>
      </c>
      <c r="D267" s="1" t="s">
        <v>37</v>
      </c>
      <c r="F267" s="1">
        <v>-0.59</v>
      </c>
      <c r="G267" s="1">
        <f t="shared" si="313"/>
        <v>0.25703957827688634</v>
      </c>
      <c r="H267" s="1">
        <v>8.9</v>
      </c>
      <c r="I267" s="1">
        <v>1.27</v>
      </c>
      <c r="J267" s="1">
        <v>4.2699999999999996</v>
      </c>
      <c r="L267" s="1">
        <v>-2.77</v>
      </c>
      <c r="M267" s="1">
        <f t="shared" si="314"/>
        <v>1.6982436524617425E-3</v>
      </c>
      <c r="N267" s="1">
        <f t="shared" si="308"/>
        <v>7.6300000000000008</v>
      </c>
      <c r="O267" s="1">
        <f t="shared" si="315"/>
        <v>2.344228760365832E-8</v>
      </c>
      <c r="P267" s="1">
        <f t="shared" si="316"/>
        <v>-8.2200000101808577</v>
      </c>
      <c r="Q267" s="1">
        <f t="shared" si="317"/>
        <v>-2.7699984692486197</v>
      </c>
      <c r="R267" s="1">
        <v>-2.77</v>
      </c>
      <c r="S267" s="1">
        <f t="shared" si="318"/>
        <v>1.6982436524617425E-3</v>
      </c>
      <c r="T267" s="1">
        <f t="shared" si="319"/>
        <v>-2.7700015307568124</v>
      </c>
      <c r="U267" s="1">
        <f t="shared" si="320"/>
        <v>-1.5307568124178772E-6</v>
      </c>
      <c r="V267" s="2">
        <f t="shared" si="321"/>
        <v>5.4500000101808581</v>
      </c>
      <c r="W267" s="2">
        <f t="shared" si="322"/>
        <v>1.5307513803186623E-6</v>
      </c>
      <c r="X267" s="1">
        <f t="shared" si="323"/>
        <v>5.4499984794294782</v>
      </c>
      <c r="Y267" s="7">
        <f t="shared" si="329"/>
        <v>0</v>
      </c>
      <c r="Z267" s="7">
        <f t="shared" si="324"/>
        <v>0</v>
      </c>
      <c r="AA267" s="7">
        <f t="shared" si="325"/>
        <v>0</v>
      </c>
      <c r="AB267" s="1" t="str">
        <f t="shared" si="330"/>
        <v>YES</v>
      </c>
      <c r="AC267" s="1" t="str">
        <f t="shared" si="330"/>
        <v>NO</v>
      </c>
      <c r="AD267" s="1">
        <f t="shared" si="312"/>
        <v>292</v>
      </c>
      <c r="AE267" s="1">
        <f t="shared" si="312"/>
        <v>0</v>
      </c>
      <c r="AF267" s="7">
        <f t="shared" si="326"/>
        <v>-2.7699984692486197</v>
      </c>
      <c r="AG267" s="7">
        <f t="shared" si="327"/>
        <v>1.5307513803186623E-6</v>
      </c>
      <c r="AH267" s="4" t="str">
        <f t="shared" si="328"/>
        <v>NO</v>
      </c>
      <c r="AI267" s="7">
        <f t="shared" si="310"/>
        <v>0</v>
      </c>
      <c r="AJ267">
        <v>0</v>
      </c>
      <c r="AK267">
        <v>3.0068000000000001</v>
      </c>
      <c r="AL267">
        <v>1.8496999999999999</v>
      </c>
      <c r="AM267">
        <v>0.25891491395793398</v>
      </c>
      <c r="AN267">
        <v>-9.6790630975143408</v>
      </c>
      <c r="AO267">
        <v>-8.9998087954110808</v>
      </c>
    </row>
    <row r="268" spans="1:41" ht="18" customHeight="1" x14ac:dyDescent="0.3">
      <c r="A268" s="1" t="s">
        <v>281</v>
      </c>
      <c r="B268" s="1">
        <v>293</v>
      </c>
      <c r="C268" s="1" t="s">
        <v>282</v>
      </c>
      <c r="D268" s="1" t="s">
        <v>37</v>
      </c>
      <c r="F268" s="1">
        <v>-0.59</v>
      </c>
      <c r="G268" s="1">
        <f t="shared" si="313"/>
        <v>0.25703957827688634</v>
      </c>
      <c r="H268" s="1">
        <v>12.7</v>
      </c>
      <c r="I268" s="1">
        <v>1.27</v>
      </c>
      <c r="J268" s="1">
        <v>4.2699999999999996</v>
      </c>
      <c r="L268" s="1">
        <v>-2.77</v>
      </c>
      <c r="M268" s="1">
        <f t="shared" si="314"/>
        <v>1.6982436524617425E-3</v>
      </c>
      <c r="N268" s="1">
        <f t="shared" si="308"/>
        <v>11.43</v>
      </c>
      <c r="O268" s="1">
        <f t="shared" si="315"/>
        <v>3.7153522909579183E-12</v>
      </c>
      <c r="P268" s="1">
        <f t="shared" si="316"/>
        <v>-12.020000000001614</v>
      </c>
      <c r="Q268" s="1">
        <f t="shared" si="317"/>
        <v>-2.7699999997573919</v>
      </c>
      <c r="R268" s="1">
        <v>-2.77</v>
      </c>
      <c r="S268" s="1">
        <f t="shared" si="318"/>
        <v>1.6982436524617425E-3</v>
      </c>
      <c r="T268" s="1">
        <f t="shared" si="319"/>
        <v>-2.7700000002426086</v>
      </c>
      <c r="U268" s="1">
        <f t="shared" si="320"/>
        <v>-2.4260859987634831E-10</v>
      </c>
      <c r="V268" s="2">
        <f t="shared" si="321"/>
        <v>9.2500000000016147</v>
      </c>
      <c r="W268" s="2">
        <f t="shared" si="322"/>
        <v>2.4260815578713846E-10</v>
      </c>
      <c r="X268" s="1">
        <f t="shared" si="323"/>
        <v>9.249999999759007</v>
      </c>
      <c r="Y268" s="7">
        <f t="shared" si="329"/>
        <v>0</v>
      </c>
      <c r="Z268" s="7">
        <f t="shared" si="324"/>
        <v>0</v>
      </c>
      <c r="AA268" s="7">
        <f t="shared" si="325"/>
        <v>0</v>
      </c>
      <c r="AB268" s="1" t="str">
        <f t="shared" si="330"/>
        <v>YES</v>
      </c>
      <c r="AC268" s="1" t="str">
        <f t="shared" si="330"/>
        <v>NO</v>
      </c>
      <c r="AD268" s="1">
        <f t="shared" si="312"/>
        <v>293</v>
      </c>
      <c r="AE268" s="1">
        <f t="shared" si="312"/>
        <v>0</v>
      </c>
      <c r="AF268" s="7">
        <f t="shared" si="326"/>
        <v>-2.7699999997573919</v>
      </c>
      <c r="AG268" s="7">
        <f t="shared" si="327"/>
        <v>2.4260815578713846E-10</v>
      </c>
      <c r="AH268" s="4" t="str">
        <f t="shared" si="328"/>
        <v>NO</v>
      </c>
      <c r="AI268" s="7">
        <f t="shared" si="310"/>
        <v>0</v>
      </c>
      <c r="AJ268">
        <v>0</v>
      </c>
      <c r="AK268">
        <v>3.0068000000000001</v>
      </c>
      <c r="AL268">
        <v>1.8496999999999999</v>
      </c>
      <c r="AM268">
        <v>0.25891491395793398</v>
      </c>
      <c r="AN268">
        <v>-9.6790630975143408</v>
      </c>
      <c r="AO268">
        <v>-8.9998087954110808</v>
      </c>
    </row>
    <row r="269" spans="1:41" ht="18" customHeight="1" x14ac:dyDescent="0.3">
      <c r="A269" s="1" t="s">
        <v>173</v>
      </c>
      <c r="B269" s="1">
        <v>294</v>
      </c>
      <c r="C269" s="1" t="s">
        <v>174</v>
      </c>
      <c r="D269" s="1" t="s">
        <v>37</v>
      </c>
      <c r="F269" s="1">
        <v>2.21</v>
      </c>
      <c r="G269" s="1">
        <f t="shared" si="313"/>
        <v>162.18100973589304</v>
      </c>
      <c r="H269" s="1">
        <v>1.2</v>
      </c>
      <c r="I269" s="1">
        <v>2.98</v>
      </c>
      <c r="J269" s="1">
        <v>13.6</v>
      </c>
      <c r="L269" s="1">
        <v>-1.38</v>
      </c>
      <c r="M269" s="1">
        <f t="shared" si="314"/>
        <v>4.1686938347033534E-2</v>
      </c>
      <c r="N269" s="1">
        <f t="shared" si="308"/>
        <v>-1.78</v>
      </c>
      <c r="O269" s="1">
        <f t="shared" si="315"/>
        <v>0.9836750575334462</v>
      </c>
      <c r="P269" s="1">
        <f t="shared" si="316"/>
        <v>2.2028516593803631</v>
      </c>
      <c r="Q269" s="1">
        <f t="shared" si="317"/>
        <v>2.2028535119877231</v>
      </c>
      <c r="R269" s="1">
        <v>2.19</v>
      </c>
      <c r="S269" s="1">
        <f t="shared" si="318"/>
        <v>154.8816618912482</v>
      </c>
      <c r="T269" s="1" t="e">
        <f t="shared" si="319"/>
        <v>#NUM!</v>
      </c>
      <c r="U269" s="1" t="e">
        <f t="shared" si="320"/>
        <v>#NUM!</v>
      </c>
      <c r="V269" s="2">
        <f t="shared" si="321"/>
        <v>1.2851659380363145E-2</v>
      </c>
      <c r="W269" s="2">
        <f t="shared" si="322"/>
        <v>1.285351198772311E-2</v>
      </c>
      <c r="X269" s="1">
        <f t="shared" si="323"/>
        <v>-1.8526073599645088E-6</v>
      </c>
      <c r="Y269" s="7">
        <f t="shared" si="329"/>
        <v>1</v>
      </c>
      <c r="Z269" s="7">
        <f t="shared" si="324"/>
        <v>1</v>
      </c>
      <c r="AA269" s="7">
        <f t="shared" si="325"/>
        <v>1</v>
      </c>
      <c r="AB269" s="1" t="str">
        <f t="shared" si="330"/>
        <v>NO</v>
      </c>
      <c r="AC269" s="1" t="str">
        <f t="shared" si="330"/>
        <v>NO</v>
      </c>
      <c r="AD269" s="1">
        <f t="shared" si="312"/>
        <v>0</v>
      </c>
      <c r="AE269" s="1">
        <f t="shared" si="312"/>
        <v>0</v>
      </c>
      <c r="AF269" s="7">
        <f t="shared" si="326"/>
        <v>2.2028516593803631</v>
      </c>
      <c r="AG269" s="7">
        <f t="shared" si="327"/>
        <v>1.2851659380363145E-2</v>
      </c>
      <c r="AH269" s="4" t="str">
        <f t="shared" si="328"/>
        <v>NO</v>
      </c>
      <c r="AI269" s="7">
        <f t="shared" si="310"/>
        <v>0</v>
      </c>
      <c r="AJ269">
        <v>2.8784999999999998</v>
      </c>
      <c r="AK269">
        <v>2.4575999999999998</v>
      </c>
      <c r="AL269">
        <v>2.2915999999999999</v>
      </c>
      <c r="AM269">
        <v>-0.98372370936902398</v>
      </c>
      <c r="AN269">
        <v>-12.341037284894799</v>
      </c>
      <c r="AO269">
        <v>-13.3247609942638</v>
      </c>
    </row>
    <row r="270" spans="1:41" ht="18" customHeight="1" x14ac:dyDescent="0.3">
      <c r="A270" s="1" t="s">
        <v>173</v>
      </c>
      <c r="B270" s="1">
        <v>295</v>
      </c>
      <c r="C270" s="1" t="s">
        <v>174</v>
      </c>
      <c r="D270" s="1" t="s">
        <v>37</v>
      </c>
      <c r="F270" s="1">
        <v>2.21</v>
      </c>
      <c r="G270" s="1">
        <f t="shared" si="313"/>
        <v>162.18100973589304</v>
      </c>
      <c r="H270" s="1">
        <v>4.2</v>
      </c>
      <c r="I270" s="1">
        <v>2.98</v>
      </c>
      <c r="J270" s="1">
        <v>13.6</v>
      </c>
      <c r="L270" s="1">
        <v>-1.38</v>
      </c>
      <c r="M270" s="1">
        <f t="shared" si="314"/>
        <v>4.1686938347033534E-2</v>
      </c>
      <c r="N270" s="1">
        <f t="shared" si="308"/>
        <v>1.2200000000000002</v>
      </c>
      <c r="O270" s="1">
        <f t="shared" si="315"/>
        <v>5.6831520840097204E-2</v>
      </c>
      <c r="P270" s="1">
        <f t="shared" si="316"/>
        <v>0.96458927813912476</v>
      </c>
      <c r="Q270" s="1">
        <f t="shared" si="317"/>
        <v>0.96643794922149961</v>
      </c>
      <c r="R270" s="1">
        <v>0.92</v>
      </c>
      <c r="S270" s="1">
        <f t="shared" si="318"/>
        <v>8.3176377110267108</v>
      </c>
      <c r="T270" s="1" t="e">
        <f t="shared" si="319"/>
        <v>#NUM!</v>
      </c>
      <c r="U270" s="1" t="e">
        <f t="shared" si="320"/>
        <v>#NUM!</v>
      </c>
      <c r="V270" s="2">
        <f t="shared" si="321"/>
        <v>4.4589278139124722E-2</v>
      </c>
      <c r="W270" s="2">
        <f t="shared" si="322"/>
        <v>4.6437949221499575E-2</v>
      </c>
      <c r="X270" s="1">
        <f t="shared" si="323"/>
        <v>-1.8486710823748531E-3</v>
      </c>
      <c r="Y270" s="7">
        <f t="shared" si="329"/>
        <v>1</v>
      </c>
      <c r="Z270" s="7">
        <f t="shared" si="324"/>
        <v>1</v>
      </c>
      <c r="AA270" s="7">
        <f t="shared" si="325"/>
        <v>1</v>
      </c>
      <c r="AB270" s="1" t="str">
        <f t="shared" si="330"/>
        <v>NO</v>
      </c>
      <c r="AC270" s="1" t="str">
        <f t="shared" si="330"/>
        <v>NO</v>
      </c>
      <c r="AD270" s="1">
        <f t="shared" si="312"/>
        <v>0</v>
      </c>
      <c r="AE270" s="1">
        <f t="shared" si="312"/>
        <v>0</v>
      </c>
      <c r="AF270" s="7">
        <f t="shared" si="326"/>
        <v>0.96458927813912476</v>
      </c>
      <c r="AG270" s="7">
        <f t="shared" si="327"/>
        <v>4.4589278139124722E-2</v>
      </c>
      <c r="AH270" s="4" t="str">
        <f t="shared" si="328"/>
        <v>NO</v>
      </c>
      <c r="AI270" s="7">
        <f t="shared" si="310"/>
        <v>0</v>
      </c>
      <c r="AJ270">
        <v>2.8784999999999998</v>
      </c>
      <c r="AK270">
        <v>2.4575999999999998</v>
      </c>
      <c r="AL270">
        <v>2.2915999999999999</v>
      </c>
      <c r="AM270">
        <v>-0.98372370936902398</v>
      </c>
      <c r="AN270">
        <v>-12.341037284894799</v>
      </c>
      <c r="AO270">
        <v>-13.3247609942638</v>
      </c>
    </row>
    <row r="271" spans="1:41" ht="18" customHeight="1" x14ac:dyDescent="0.3">
      <c r="A271" s="1" t="s">
        <v>173</v>
      </c>
      <c r="B271" s="1">
        <v>296</v>
      </c>
      <c r="C271" s="1" t="s">
        <v>174</v>
      </c>
      <c r="D271" s="1" t="s">
        <v>37</v>
      </c>
      <c r="F271" s="1">
        <v>2.21</v>
      </c>
      <c r="G271" s="1">
        <f t="shared" si="313"/>
        <v>162.18100973589304</v>
      </c>
      <c r="H271" s="1">
        <v>7</v>
      </c>
      <c r="I271" s="1">
        <v>2.98</v>
      </c>
      <c r="J271" s="1">
        <v>13.6</v>
      </c>
      <c r="L271" s="1">
        <v>-1.38</v>
      </c>
      <c r="M271" s="1">
        <f t="shared" si="314"/>
        <v>4.1686938347033534E-2</v>
      </c>
      <c r="N271" s="1">
        <f t="shared" si="308"/>
        <v>4.0199999999999996</v>
      </c>
      <c r="O271" s="1">
        <f t="shared" si="315"/>
        <v>9.5490139364630386E-5</v>
      </c>
      <c r="P271" s="1">
        <f t="shared" si="316"/>
        <v>-1.8100414728207568</v>
      </c>
      <c r="Q271" s="1">
        <f t="shared" si="317"/>
        <v>-1.2428345054985033</v>
      </c>
      <c r="R271" s="1">
        <v>-1.1499999999999999</v>
      </c>
      <c r="S271" s="1">
        <f t="shared" si="318"/>
        <v>7.0794578438413788E-2</v>
      </c>
      <c r="T271" s="1">
        <f t="shared" si="319"/>
        <v>-1.2571714272080754</v>
      </c>
      <c r="U271" s="1">
        <f t="shared" si="320"/>
        <v>0.1228285727919245</v>
      </c>
      <c r="V271" s="2">
        <f t="shared" si="321"/>
        <v>0.66004147282075687</v>
      </c>
      <c r="W271" s="2">
        <f t="shared" si="322"/>
        <v>9.2834505498503361E-2</v>
      </c>
      <c r="X271" s="1">
        <f t="shared" si="323"/>
        <v>0.56720696732225351</v>
      </c>
      <c r="Y271" s="7">
        <f t="shared" si="329"/>
        <v>0</v>
      </c>
      <c r="Z271" s="7">
        <f t="shared" si="324"/>
        <v>0</v>
      </c>
      <c r="AA271" s="7">
        <f t="shared" si="325"/>
        <v>0</v>
      </c>
      <c r="AB271" s="1" t="str">
        <f t="shared" si="330"/>
        <v>NO</v>
      </c>
      <c r="AC271" s="1" t="str">
        <f t="shared" si="330"/>
        <v>NO</v>
      </c>
      <c r="AD271" s="1">
        <f t="shared" si="312"/>
        <v>0</v>
      </c>
      <c r="AE271" s="1">
        <f t="shared" si="312"/>
        <v>0</v>
      </c>
      <c r="AF271" s="7">
        <f t="shared" si="326"/>
        <v>-1.2428345054985033</v>
      </c>
      <c r="AG271" s="7">
        <f t="shared" si="327"/>
        <v>9.2834505498503361E-2</v>
      </c>
      <c r="AH271" s="4" t="str">
        <f t="shared" si="328"/>
        <v>NO</v>
      </c>
      <c r="AI271" s="7">
        <f t="shared" si="310"/>
        <v>0</v>
      </c>
      <c r="AJ271">
        <v>2.8784999999999998</v>
      </c>
      <c r="AK271">
        <v>2.4575999999999998</v>
      </c>
      <c r="AL271">
        <v>2.2915999999999999</v>
      </c>
      <c r="AM271">
        <v>-0.98372370936902398</v>
      </c>
      <c r="AN271">
        <v>-12.341037284894799</v>
      </c>
      <c r="AO271">
        <v>-13.3247609942638</v>
      </c>
    </row>
    <row r="272" spans="1:41" ht="18" customHeight="1" x14ac:dyDescent="0.3">
      <c r="A272" s="1" t="s">
        <v>173</v>
      </c>
      <c r="B272" s="1">
        <v>297</v>
      </c>
      <c r="C272" s="1" t="s">
        <v>174</v>
      </c>
      <c r="D272" s="1" t="s">
        <v>37</v>
      </c>
      <c r="F272" s="1">
        <v>2.21</v>
      </c>
      <c r="G272" s="1">
        <f t="shared" si="313"/>
        <v>162.18100973589304</v>
      </c>
      <c r="H272" s="1">
        <v>9</v>
      </c>
      <c r="I272" s="1">
        <v>2.98</v>
      </c>
      <c r="J272" s="1">
        <v>13.6</v>
      </c>
      <c r="L272" s="1">
        <v>-1.38</v>
      </c>
      <c r="M272" s="1">
        <f t="shared" si="314"/>
        <v>4.1686938347033534E-2</v>
      </c>
      <c r="N272" s="1">
        <f t="shared" si="308"/>
        <v>6.02</v>
      </c>
      <c r="O272" s="1">
        <f t="shared" si="315"/>
        <v>9.5499167401146654E-7</v>
      </c>
      <c r="P272" s="1">
        <f t="shared" si="316"/>
        <v>-3.8100004147478126</v>
      </c>
      <c r="Q272" s="1">
        <f t="shared" si="317"/>
        <v>-1.37838984781206</v>
      </c>
      <c r="R272" s="1">
        <v>-1.38</v>
      </c>
      <c r="S272" s="1">
        <f t="shared" si="318"/>
        <v>4.1686938347033534E-2</v>
      </c>
      <c r="T272" s="1">
        <f t="shared" si="319"/>
        <v>-1.3816161456153275</v>
      </c>
      <c r="U272" s="1">
        <f t="shared" si="320"/>
        <v>-1.6161456153276355E-3</v>
      </c>
      <c r="V272" s="2">
        <f t="shared" si="321"/>
        <v>2.4300004147478127</v>
      </c>
      <c r="W272" s="2">
        <f t="shared" si="322"/>
        <v>1.6101521879399172E-3</v>
      </c>
      <c r="X272" s="1">
        <f t="shared" si="323"/>
        <v>2.4283902625598728</v>
      </c>
      <c r="Y272" s="7">
        <f t="shared" si="329"/>
        <v>0</v>
      </c>
      <c r="Z272" s="7">
        <f t="shared" si="324"/>
        <v>0</v>
      </c>
      <c r="AA272" s="7">
        <f t="shared" si="325"/>
        <v>0</v>
      </c>
      <c r="AB272" s="1" t="str">
        <f t="shared" si="330"/>
        <v>YES</v>
      </c>
      <c r="AC272" s="1" t="str">
        <f t="shared" si="330"/>
        <v>NO</v>
      </c>
      <c r="AD272" s="1">
        <f t="shared" si="312"/>
        <v>297</v>
      </c>
      <c r="AE272" s="1">
        <f t="shared" si="312"/>
        <v>0</v>
      </c>
      <c r="AF272" s="7">
        <f t="shared" si="326"/>
        <v>-1.37838984781206</v>
      </c>
      <c r="AG272" s="7">
        <f t="shared" si="327"/>
        <v>1.6101521879399172E-3</v>
      </c>
      <c r="AH272" s="4" t="str">
        <f t="shared" si="328"/>
        <v>NO</v>
      </c>
      <c r="AI272" s="7">
        <f t="shared" si="310"/>
        <v>0</v>
      </c>
      <c r="AJ272">
        <v>2.8784999999999998</v>
      </c>
      <c r="AK272">
        <v>2.4575999999999998</v>
      </c>
      <c r="AL272">
        <v>2.2915999999999999</v>
      </c>
      <c r="AM272">
        <v>-0.98372370936902398</v>
      </c>
      <c r="AN272">
        <v>-12.341037284894799</v>
      </c>
      <c r="AO272">
        <v>-13.3247609942638</v>
      </c>
    </row>
    <row r="273" spans="1:41" ht="18" customHeight="1" x14ac:dyDescent="0.3">
      <c r="A273" s="1" t="s">
        <v>173</v>
      </c>
      <c r="B273" s="1">
        <v>298</v>
      </c>
      <c r="C273" s="1" t="s">
        <v>174</v>
      </c>
      <c r="D273" s="1" t="s">
        <v>37</v>
      </c>
      <c r="F273" s="1">
        <v>2.21</v>
      </c>
      <c r="G273" s="1">
        <f t="shared" si="313"/>
        <v>162.18100973589304</v>
      </c>
      <c r="H273" s="1">
        <v>13.2</v>
      </c>
      <c r="I273" s="1">
        <v>2.98</v>
      </c>
      <c r="J273" s="1">
        <v>13.6</v>
      </c>
      <c r="L273" s="1">
        <v>-1.38</v>
      </c>
      <c r="M273" s="1">
        <f t="shared" si="314"/>
        <v>4.1686938347033534E-2</v>
      </c>
      <c r="N273" s="1">
        <f t="shared" si="308"/>
        <v>10.219999999999999</v>
      </c>
      <c r="O273" s="1">
        <f t="shared" si="315"/>
        <v>6.0255958603805102E-11</v>
      </c>
      <c r="P273" s="1">
        <f t="shared" si="316"/>
        <v>-8.0100000000261673</v>
      </c>
      <c r="Q273" s="1">
        <f t="shared" si="317"/>
        <v>-1.3799998982176174</v>
      </c>
      <c r="R273" s="1">
        <v>-1.8</v>
      </c>
      <c r="S273" s="1">
        <f t="shared" si="318"/>
        <v>1.5848931924611124E-2</v>
      </c>
      <c r="T273" s="1">
        <f t="shared" si="319"/>
        <v>-1.8000002677577209</v>
      </c>
      <c r="U273" s="1">
        <f t="shared" si="320"/>
        <v>-0.42000026775772104</v>
      </c>
      <c r="V273" s="2">
        <f t="shared" si="321"/>
        <v>6.2100000000261675</v>
      </c>
      <c r="W273" s="2">
        <f t="shared" si="322"/>
        <v>0.42000010178238267</v>
      </c>
      <c r="X273" s="1">
        <f t="shared" si="323"/>
        <v>5.789999898243785</v>
      </c>
      <c r="Y273" s="7">
        <f t="shared" si="329"/>
        <v>0</v>
      </c>
      <c r="Z273" s="7">
        <f t="shared" si="324"/>
        <v>0</v>
      </c>
      <c r="AA273" s="7">
        <f t="shared" si="325"/>
        <v>0</v>
      </c>
      <c r="AB273" s="1" t="str">
        <f t="shared" si="330"/>
        <v>YES</v>
      </c>
      <c r="AC273" s="1" t="str">
        <f t="shared" si="330"/>
        <v>NO</v>
      </c>
      <c r="AD273" s="1">
        <f t="shared" si="312"/>
        <v>298</v>
      </c>
      <c r="AE273" s="1">
        <f t="shared" si="312"/>
        <v>0</v>
      </c>
      <c r="AF273" s="7">
        <f t="shared" si="326"/>
        <v>-1.3799998982176174</v>
      </c>
      <c r="AG273" s="7">
        <f t="shared" si="327"/>
        <v>0.42000010178238267</v>
      </c>
      <c r="AH273" s="4" t="str">
        <f t="shared" si="328"/>
        <v>NO</v>
      </c>
      <c r="AI273" s="7">
        <f t="shared" si="310"/>
        <v>0</v>
      </c>
      <c r="AJ273">
        <v>2.8784999999999998</v>
      </c>
      <c r="AK273">
        <v>2.4575999999999998</v>
      </c>
      <c r="AL273">
        <v>2.2915999999999999</v>
      </c>
      <c r="AM273">
        <v>-0.98372370936902398</v>
      </c>
      <c r="AN273">
        <v>-12.341037284894799</v>
      </c>
      <c r="AO273">
        <v>-13.3247609942638</v>
      </c>
    </row>
    <row r="274" spans="1:41" ht="18" customHeight="1" x14ac:dyDescent="0.3">
      <c r="A274" s="1" t="s">
        <v>283</v>
      </c>
      <c r="B274" s="1">
        <v>299</v>
      </c>
      <c r="C274" s="1" t="s">
        <v>284</v>
      </c>
      <c r="D274" s="1" t="s">
        <v>37</v>
      </c>
      <c r="F274" s="1">
        <v>0.01</v>
      </c>
      <c r="G274" s="1">
        <f t="shared" si="313"/>
        <v>1.0232929922807541</v>
      </c>
      <c r="H274" s="1">
        <v>0.56000000000000005</v>
      </c>
      <c r="I274" s="1">
        <v>8.8000000000000007</v>
      </c>
      <c r="J274" s="1">
        <v>0.54</v>
      </c>
      <c r="L274" s="1">
        <v>-2.4700000000000002</v>
      </c>
      <c r="M274" s="1">
        <f t="shared" si="314"/>
        <v>3.3884415613920213E-3</v>
      </c>
      <c r="N274" s="1">
        <f t="shared" si="308"/>
        <v>-8.24</v>
      </c>
      <c r="O274" s="1">
        <f t="shared" si="315"/>
        <v>0.9999999942456006</v>
      </c>
      <c r="P274" s="1">
        <f t="shared" si="316"/>
        <v>9.9999975008961007E-3</v>
      </c>
      <c r="Q274" s="1">
        <f t="shared" si="317"/>
        <v>9.9999975091713787E-3</v>
      </c>
      <c r="R274" s="1">
        <v>-0.45</v>
      </c>
      <c r="S274" s="1">
        <f t="shared" si="318"/>
        <v>0.35481338923357542</v>
      </c>
      <c r="T274" s="1" t="e">
        <f t="shared" si="319"/>
        <v>#NUM!</v>
      </c>
      <c r="U274" s="1" t="e">
        <f t="shared" si="320"/>
        <v>#NUM!</v>
      </c>
      <c r="V274" s="2">
        <f t="shared" si="321"/>
        <v>0.4599999975008961</v>
      </c>
      <c r="W274" s="2">
        <f t="shared" si="322"/>
        <v>0.45999999750917137</v>
      </c>
      <c r="X274" s="1">
        <f t="shared" si="323"/>
        <v>-8.2752693586485293E-12</v>
      </c>
      <c r="Y274" s="7">
        <f t="shared" si="329"/>
        <v>1</v>
      </c>
      <c r="Z274" s="7">
        <f t="shared" si="324"/>
        <v>1</v>
      </c>
      <c r="AA274" s="7">
        <f t="shared" si="325"/>
        <v>1</v>
      </c>
      <c r="AB274" s="1" t="str">
        <f t="shared" si="330"/>
        <v>NO</v>
      </c>
      <c r="AC274" s="1" t="str">
        <f t="shared" si="330"/>
        <v>NO</v>
      </c>
      <c r="AD274" s="1">
        <f t="shared" si="312"/>
        <v>0</v>
      </c>
      <c r="AE274" s="1">
        <f t="shared" si="312"/>
        <v>0</v>
      </c>
      <c r="AF274" s="7">
        <f t="shared" si="326"/>
        <v>9.9999975008961007E-3</v>
      </c>
      <c r="AG274" s="7">
        <f t="shared" si="327"/>
        <v>0.4599999975008961</v>
      </c>
      <c r="AH274" s="4" t="str">
        <f t="shared" si="328"/>
        <v>NO</v>
      </c>
      <c r="AI274" s="7">
        <f t="shared" si="310"/>
        <v>0</v>
      </c>
      <c r="AJ274">
        <v>5.6626000000000003</v>
      </c>
      <c r="AK274">
        <v>1.0253000000000001</v>
      </c>
      <c r="AL274">
        <v>3.9441999999999999</v>
      </c>
      <c r="AM274">
        <v>-1.6698613766730399</v>
      </c>
      <c r="AN274">
        <v>-17.758508604206501</v>
      </c>
      <c r="AO274">
        <v>-14.2683078393881</v>
      </c>
    </row>
    <row r="275" spans="1:41" ht="18" customHeight="1" x14ac:dyDescent="0.3">
      <c r="A275" s="1" t="s">
        <v>283</v>
      </c>
      <c r="B275" s="1">
        <v>300</v>
      </c>
      <c r="C275" s="1" t="s">
        <v>284</v>
      </c>
      <c r="D275" s="1" t="s">
        <v>37</v>
      </c>
      <c r="F275" s="1">
        <v>0.01</v>
      </c>
      <c r="G275" s="1">
        <f t="shared" si="313"/>
        <v>1.0232929922807541</v>
      </c>
      <c r="H275" s="1">
        <v>2.2000000000000002</v>
      </c>
      <c r="I275" s="1">
        <v>8.8000000000000007</v>
      </c>
      <c r="J275" s="1">
        <v>0.54</v>
      </c>
      <c r="L275" s="1">
        <v>-2.4700000000000002</v>
      </c>
      <c r="M275" s="1">
        <f t="shared" si="314"/>
        <v>3.3884415613920213E-3</v>
      </c>
      <c r="N275" s="1">
        <f t="shared" si="308"/>
        <v>-6.6000000000000005</v>
      </c>
      <c r="O275" s="1">
        <f t="shared" si="315"/>
        <v>0.99999974881141984</v>
      </c>
      <c r="P275" s="1">
        <f t="shared" si="316"/>
        <v>9.9998909101720341E-3</v>
      </c>
      <c r="Q275" s="1">
        <f t="shared" si="317"/>
        <v>9.9998912714024408E-3</v>
      </c>
      <c r="R275" s="1">
        <v>-6.7000000000000004E-2</v>
      </c>
      <c r="S275" s="1">
        <f t="shared" si="318"/>
        <v>0.85703784523036952</v>
      </c>
      <c r="T275" s="1" t="e">
        <f t="shared" si="319"/>
        <v>#NUM!</v>
      </c>
      <c r="U275" s="1" t="e">
        <f t="shared" si="320"/>
        <v>#NUM!</v>
      </c>
      <c r="V275" s="2">
        <f t="shared" si="321"/>
        <v>7.6999890910172036E-2</v>
      </c>
      <c r="W275" s="2">
        <f t="shared" si="322"/>
        <v>7.6999891271402443E-2</v>
      </c>
      <c r="X275" s="1">
        <f t="shared" si="323"/>
        <v>-3.6123040669799877E-10</v>
      </c>
      <c r="Y275" s="7">
        <f t="shared" si="329"/>
        <v>1</v>
      </c>
      <c r="Z275" s="7">
        <f t="shared" si="324"/>
        <v>1</v>
      </c>
      <c r="AA275" s="7">
        <f t="shared" si="325"/>
        <v>1</v>
      </c>
      <c r="AB275" s="1" t="str">
        <f t="shared" si="330"/>
        <v>NO</v>
      </c>
      <c r="AC275" s="1" t="str">
        <f t="shared" si="330"/>
        <v>NO</v>
      </c>
      <c r="AD275" s="1">
        <f t="shared" si="312"/>
        <v>0</v>
      </c>
      <c r="AE275" s="1">
        <f t="shared" si="312"/>
        <v>0</v>
      </c>
      <c r="AF275" s="7">
        <f t="shared" si="326"/>
        <v>9.9998909101720341E-3</v>
      </c>
      <c r="AG275" s="7">
        <f t="shared" si="327"/>
        <v>7.6999890910172036E-2</v>
      </c>
      <c r="AH275" s="4" t="str">
        <f t="shared" si="328"/>
        <v>NO</v>
      </c>
      <c r="AI275" s="7">
        <f t="shared" si="310"/>
        <v>0</v>
      </c>
      <c r="AJ275">
        <v>5.6626000000000003</v>
      </c>
      <c r="AK275">
        <v>1.0253000000000001</v>
      </c>
      <c r="AL275">
        <v>3.9441999999999999</v>
      </c>
      <c r="AM275">
        <v>-1.6698613766730399</v>
      </c>
      <c r="AN275">
        <v>-17.758508604206501</v>
      </c>
      <c r="AO275">
        <v>-14.2683078393881</v>
      </c>
    </row>
    <row r="276" spans="1:41" ht="18" customHeight="1" x14ac:dyDescent="0.3">
      <c r="A276" s="1" t="s">
        <v>283</v>
      </c>
      <c r="B276" s="1">
        <v>301</v>
      </c>
      <c r="C276" s="1" t="s">
        <v>284</v>
      </c>
      <c r="D276" s="1" t="s">
        <v>37</v>
      </c>
      <c r="F276" s="1">
        <v>0.01</v>
      </c>
      <c r="G276" s="1">
        <f t="shared" si="313"/>
        <v>1.0232929922807541</v>
      </c>
      <c r="H276" s="1">
        <v>7.4</v>
      </c>
      <c r="I276" s="1">
        <v>8.8000000000000007</v>
      </c>
      <c r="J276" s="1">
        <v>0.54</v>
      </c>
      <c r="L276" s="1">
        <v>-2.4700000000000002</v>
      </c>
      <c r="M276" s="1">
        <f t="shared" si="314"/>
        <v>3.3884415613920213E-3</v>
      </c>
      <c r="N276" s="1">
        <f t="shared" si="308"/>
        <v>-1.4000000000000004</v>
      </c>
      <c r="O276" s="1">
        <f t="shared" si="315"/>
        <v>0.96171349611774537</v>
      </c>
      <c r="P276" s="1">
        <f t="shared" si="316"/>
        <v>-6.9542892795330397E-3</v>
      </c>
      <c r="Q276" s="1">
        <f t="shared" si="317"/>
        <v>-6.8970418900592863E-3</v>
      </c>
      <c r="R276" s="1">
        <v>-6.0999999999999999E-2</v>
      </c>
      <c r="S276" s="1">
        <f t="shared" si="318"/>
        <v>0.86896042928630179</v>
      </c>
      <c r="T276" s="1" t="e">
        <f t="shared" si="319"/>
        <v>#NUM!</v>
      </c>
      <c r="U276" s="1" t="e">
        <f t="shared" si="320"/>
        <v>#NUM!</v>
      </c>
      <c r="V276" s="2">
        <f t="shared" si="321"/>
        <v>5.4045710720466961E-2</v>
      </c>
      <c r="W276" s="2">
        <f t="shared" si="322"/>
        <v>5.4102958109940716E-2</v>
      </c>
      <c r="X276" s="1">
        <f t="shared" si="323"/>
        <v>-5.7247389473755184E-5</v>
      </c>
      <c r="Y276" s="7">
        <f t="shared" si="329"/>
        <v>1</v>
      </c>
      <c r="Z276" s="7">
        <f t="shared" si="324"/>
        <v>1</v>
      </c>
      <c r="AA276" s="7">
        <f t="shared" si="325"/>
        <v>1</v>
      </c>
      <c r="AB276" s="1" t="str">
        <f t="shared" si="330"/>
        <v>NO</v>
      </c>
      <c r="AC276" s="1" t="str">
        <f t="shared" si="330"/>
        <v>NO</v>
      </c>
      <c r="AD276" s="1">
        <f t="shared" si="312"/>
        <v>0</v>
      </c>
      <c r="AE276" s="1">
        <f t="shared" si="312"/>
        <v>0</v>
      </c>
      <c r="AF276" s="7">
        <f t="shared" si="326"/>
        <v>-6.9542892795330397E-3</v>
      </c>
      <c r="AG276" s="7">
        <f t="shared" si="327"/>
        <v>5.4045710720466961E-2</v>
      </c>
      <c r="AH276" s="4" t="str">
        <f t="shared" si="328"/>
        <v>NO</v>
      </c>
      <c r="AI276" s="7">
        <f t="shared" si="310"/>
        <v>0</v>
      </c>
      <c r="AJ276">
        <v>5.6626000000000003</v>
      </c>
      <c r="AK276">
        <v>1.0253000000000001</v>
      </c>
      <c r="AL276">
        <v>3.9441999999999999</v>
      </c>
      <c r="AM276">
        <v>-1.6698613766730399</v>
      </c>
      <c r="AN276">
        <v>-17.758508604206501</v>
      </c>
      <c r="AO276">
        <v>-14.2683078393881</v>
      </c>
    </row>
    <row r="277" spans="1:41" ht="18" customHeight="1" x14ac:dyDescent="0.3">
      <c r="A277" s="1" t="s">
        <v>283</v>
      </c>
      <c r="B277" s="1">
        <v>302</v>
      </c>
      <c r="C277" s="1" t="s">
        <v>284</v>
      </c>
      <c r="D277" s="1" t="s">
        <v>37</v>
      </c>
      <c r="F277" s="1">
        <v>0.01</v>
      </c>
      <c r="G277" s="1">
        <f t="shared" si="313"/>
        <v>1.0232929922807541</v>
      </c>
      <c r="H277" s="1">
        <v>9</v>
      </c>
      <c r="I277" s="1">
        <v>8.8000000000000007</v>
      </c>
      <c r="J277" s="1">
        <v>0.54</v>
      </c>
      <c r="L277" s="1">
        <v>-2.4700000000000002</v>
      </c>
      <c r="M277" s="1">
        <f t="shared" si="314"/>
        <v>3.3884415613920213E-3</v>
      </c>
      <c r="N277" s="1">
        <f t="shared" si="308"/>
        <v>0.19999999999999929</v>
      </c>
      <c r="O277" s="1">
        <f t="shared" si="315"/>
        <v>0.38686317984685731</v>
      </c>
      <c r="P277" s="1">
        <f t="shared" si="316"/>
        <v>-0.4024426027943393</v>
      </c>
      <c r="Q277" s="1">
        <f t="shared" si="317"/>
        <v>-0.40016935284263011</v>
      </c>
      <c r="R277" s="1">
        <v>-0.5</v>
      </c>
      <c r="S277" s="1">
        <f t="shared" si="318"/>
        <v>0.31622776601683794</v>
      </c>
      <c r="T277" s="1" t="e">
        <f t="shared" si="319"/>
        <v>#NUM!</v>
      </c>
      <c r="U277" s="1" t="e">
        <f t="shared" si="320"/>
        <v>#NUM!</v>
      </c>
      <c r="V277" s="2">
        <f t="shared" si="321"/>
        <v>9.7557397205660701E-2</v>
      </c>
      <c r="W277" s="2">
        <f t="shared" si="322"/>
        <v>9.9830647157369889E-2</v>
      </c>
      <c r="X277" s="1">
        <f t="shared" si="323"/>
        <v>-2.2732499517091886E-3</v>
      </c>
      <c r="Y277" s="7">
        <f t="shared" si="329"/>
        <v>1</v>
      </c>
      <c r="Z277" s="7">
        <f t="shared" si="324"/>
        <v>1</v>
      </c>
      <c r="AA277" s="7">
        <f t="shared" si="325"/>
        <v>1</v>
      </c>
      <c r="AB277" s="1" t="str">
        <f t="shared" si="330"/>
        <v>NO</v>
      </c>
      <c r="AC277" s="1" t="str">
        <f t="shared" si="330"/>
        <v>NO</v>
      </c>
      <c r="AD277" s="1">
        <f t="shared" si="312"/>
        <v>0</v>
      </c>
      <c r="AE277" s="1">
        <f t="shared" si="312"/>
        <v>0</v>
      </c>
      <c r="AF277" s="7">
        <f t="shared" si="326"/>
        <v>-0.4024426027943393</v>
      </c>
      <c r="AG277" s="7">
        <f t="shared" si="327"/>
        <v>9.7557397205660701E-2</v>
      </c>
      <c r="AH277" s="4" t="str">
        <f t="shared" si="328"/>
        <v>NO</v>
      </c>
      <c r="AI277" s="7">
        <f t="shared" si="310"/>
        <v>0</v>
      </c>
      <c r="AJ277">
        <v>5.6626000000000003</v>
      </c>
      <c r="AK277">
        <v>1.0253000000000001</v>
      </c>
      <c r="AL277">
        <v>3.9441999999999999</v>
      </c>
      <c r="AM277">
        <v>-1.6698613766730399</v>
      </c>
      <c r="AN277">
        <v>-17.758508604206501</v>
      </c>
      <c r="AO277">
        <v>-14.2683078393881</v>
      </c>
    </row>
    <row r="278" spans="1:41" ht="18" customHeight="1" x14ac:dyDescent="0.3">
      <c r="A278" s="1" t="s">
        <v>283</v>
      </c>
      <c r="B278" s="1">
        <v>303</v>
      </c>
      <c r="C278" s="1" t="s">
        <v>284</v>
      </c>
      <c r="D278" s="1" t="s">
        <v>37</v>
      </c>
      <c r="F278" s="1">
        <v>0.01</v>
      </c>
      <c r="G278" s="1">
        <f t="shared" si="313"/>
        <v>1.0232929922807541</v>
      </c>
      <c r="H278" s="1">
        <v>10.6</v>
      </c>
      <c r="I278" s="1">
        <v>8.8000000000000007</v>
      </c>
      <c r="J278" s="1">
        <v>0.54</v>
      </c>
      <c r="L278" s="1">
        <v>-2.4700000000000002</v>
      </c>
      <c r="M278" s="1">
        <f t="shared" si="314"/>
        <v>3.3884415613920213E-3</v>
      </c>
      <c r="N278" s="1">
        <f t="shared" si="308"/>
        <v>1.7999999999999989</v>
      </c>
      <c r="O278" s="1">
        <f t="shared" si="315"/>
        <v>1.5601662241829635E-2</v>
      </c>
      <c r="P278" s="1">
        <f t="shared" si="316"/>
        <v>-1.796829128312452</v>
      </c>
      <c r="Q278" s="1">
        <f t="shared" si="317"/>
        <v>-1.7144281124297462</v>
      </c>
      <c r="R278" s="1">
        <v>-1.66</v>
      </c>
      <c r="S278" s="1">
        <f t="shared" si="318"/>
        <v>2.1877616239495523E-2</v>
      </c>
      <c r="T278" s="1">
        <f t="shared" si="319"/>
        <v>-2.2213964419596577</v>
      </c>
      <c r="U278" s="1">
        <f t="shared" si="320"/>
        <v>0.24860355804034251</v>
      </c>
      <c r="V278" s="2">
        <f t="shared" si="321"/>
        <v>0.13682912831245209</v>
      </c>
      <c r="W278" s="2">
        <f t="shared" si="322"/>
        <v>5.4428112429746323E-2</v>
      </c>
      <c r="X278" s="1">
        <f t="shared" si="323"/>
        <v>8.2401015882705764E-2</v>
      </c>
      <c r="Y278" s="7">
        <f t="shared" si="329"/>
        <v>1</v>
      </c>
      <c r="Z278" s="7">
        <f t="shared" si="324"/>
        <v>1</v>
      </c>
      <c r="AA278" s="7">
        <f t="shared" si="325"/>
        <v>0</v>
      </c>
      <c r="AB278" s="1" t="str">
        <f t="shared" si="330"/>
        <v>NO</v>
      </c>
      <c r="AC278" s="1" t="str">
        <f t="shared" si="330"/>
        <v>NO</v>
      </c>
      <c r="AD278" s="1">
        <f t="shared" si="312"/>
        <v>0</v>
      </c>
      <c r="AE278" s="1">
        <f t="shared" si="312"/>
        <v>0</v>
      </c>
      <c r="AF278" s="7">
        <f t="shared" si="326"/>
        <v>-1.7144281124297462</v>
      </c>
      <c r="AG278" s="7">
        <f t="shared" si="327"/>
        <v>5.4428112429746323E-2</v>
      </c>
      <c r="AH278" s="4" t="str">
        <f t="shared" si="328"/>
        <v>NO</v>
      </c>
      <c r="AI278" s="7">
        <f t="shared" si="310"/>
        <v>0</v>
      </c>
      <c r="AJ278">
        <v>5.6626000000000003</v>
      </c>
      <c r="AK278">
        <v>1.0253000000000001</v>
      </c>
      <c r="AL278">
        <v>3.9441999999999999</v>
      </c>
      <c r="AM278">
        <v>-1.6698613766730399</v>
      </c>
      <c r="AN278">
        <v>-17.758508604206501</v>
      </c>
      <c r="AO278">
        <v>-14.2683078393881</v>
      </c>
    </row>
    <row r="279" spans="1:41" ht="18" customHeight="1" x14ac:dyDescent="0.3">
      <c r="A279" s="1" t="s">
        <v>283</v>
      </c>
      <c r="B279" s="1">
        <v>304</v>
      </c>
      <c r="C279" s="1" t="s">
        <v>284</v>
      </c>
      <c r="D279" s="1" t="s">
        <v>37</v>
      </c>
      <c r="F279" s="1">
        <v>0.01</v>
      </c>
      <c r="G279" s="1">
        <f t="shared" si="313"/>
        <v>1.0232929922807541</v>
      </c>
      <c r="H279" s="1">
        <v>11.2</v>
      </c>
      <c r="I279" s="1">
        <v>8.8000000000000007</v>
      </c>
      <c r="J279" s="1">
        <v>0.54</v>
      </c>
      <c r="L279" s="1">
        <v>-2.4700000000000002</v>
      </c>
      <c r="M279" s="1">
        <f t="shared" si="314"/>
        <v>3.3884415613920213E-3</v>
      </c>
      <c r="N279" s="1">
        <f t="shared" si="308"/>
        <v>2.3999999999999986</v>
      </c>
      <c r="O279" s="1">
        <f t="shared" si="315"/>
        <v>3.9652856191522111E-3</v>
      </c>
      <c r="P279" s="1">
        <f t="shared" si="316"/>
        <v>-2.3917255250287921</v>
      </c>
      <c r="Q279" s="1">
        <f t="shared" si="317"/>
        <v>-2.1288560598026445</v>
      </c>
      <c r="R279" s="1">
        <v>-2.1</v>
      </c>
      <c r="S279" s="1">
        <f t="shared" si="318"/>
        <v>7.9432823472428121E-3</v>
      </c>
      <c r="T279" s="1">
        <f t="shared" si="319"/>
        <v>-2.4088126557803422</v>
      </c>
      <c r="U279" s="1">
        <f t="shared" si="320"/>
        <v>6.1187344219657991E-2</v>
      </c>
      <c r="V279" s="2">
        <f t="shared" si="321"/>
        <v>0.29172552502879201</v>
      </c>
      <c r="W279" s="2">
        <f t="shared" si="322"/>
        <v>2.8856059802644385E-2</v>
      </c>
      <c r="X279" s="1">
        <f t="shared" si="323"/>
        <v>0.26286946522614763</v>
      </c>
      <c r="Y279" s="7">
        <f t="shared" si="329"/>
        <v>0</v>
      </c>
      <c r="Z279" s="7">
        <f t="shared" si="324"/>
        <v>0</v>
      </c>
      <c r="AA279" s="7">
        <f t="shared" si="325"/>
        <v>0</v>
      </c>
      <c r="AB279" s="1" t="str">
        <f t="shared" si="330"/>
        <v>NO</v>
      </c>
      <c r="AC279" s="1" t="str">
        <f t="shared" si="330"/>
        <v>NO</v>
      </c>
      <c r="AD279" s="1">
        <f t="shared" si="312"/>
        <v>0</v>
      </c>
      <c r="AE279" s="1">
        <f t="shared" si="312"/>
        <v>0</v>
      </c>
      <c r="AF279" s="7">
        <f t="shared" si="326"/>
        <v>-2.1288560598026445</v>
      </c>
      <c r="AG279" s="7">
        <f t="shared" si="327"/>
        <v>2.8856059802644385E-2</v>
      </c>
      <c r="AH279" s="4" t="str">
        <f t="shared" si="328"/>
        <v>NO</v>
      </c>
      <c r="AI279" s="7">
        <f t="shared" si="310"/>
        <v>0</v>
      </c>
      <c r="AJ279">
        <v>5.6626000000000003</v>
      </c>
      <c r="AK279">
        <v>1.0253000000000001</v>
      </c>
      <c r="AL279">
        <v>3.9441999999999999</v>
      </c>
      <c r="AM279">
        <v>-1.6698613766730399</v>
      </c>
      <c r="AN279">
        <v>-17.758508604206501</v>
      </c>
      <c r="AO279">
        <v>-14.2683078393881</v>
      </c>
    </row>
    <row r="280" spans="1:41" ht="18" customHeight="1" x14ac:dyDescent="0.3">
      <c r="A280" s="1" t="s">
        <v>283</v>
      </c>
      <c r="B280" s="1">
        <v>305</v>
      </c>
      <c r="C280" s="1" t="s">
        <v>284</v>
      </c>
      <c r="D280" s="1" t="s">
        <v>37</v>
      </c>
      <c r="F280" s="1">
        <v>0.01</v>
      </c>
      <c r="G280" s="1">
        <f t="shared" si="313"/>
        <v>1.0232929922807541</v>
      </c>
      <c r="H280" s="1">
        <v>13.2</v>
      </c>
      <c r="I280" s="1">
        <v>8.8000000000000007</v>
      </c>
      <c r="J280" s="1">
        <v>0.54</v>
      </c>
      <c r="L280" s="1">
        <v>-2.4700000000000002</v>
      </c>
      <c r="M280" s="1">
        <f t="shared" si="314"/>
        <v>3.3884415613920213E-3</v>
      </c>
      <c r="N280" s="1">
        <f t="shared" si="308"/>
        <v>4.3999999999999986</v>
      </c>
      <c r="O280" s="1">
        <f t="shared" si="315"/>
        <v>3.9809132225250603E-5</v>
      </c>
      <c r="P280" s="1">
        <f t="shared" si="316"/>
        <v>-4.3900172892305909</v>
      </c>
      <c r="Q280" s="1">
        <f t="shared" si="317"/>
        <v>-2.4648270591333676</v>
      </c>
      <c r="R280" s="1">
        <v>-2.4700000000000002</v>
      </c>
      <c r="S280" s="1">
        <f t="shared" si="318"/>
        <v>3.3884415613920213E-3</v>
      </c>
      <c r="T280" s="1">
        <f t="shared" si="319"/>
        <v>-2.4752355096680589</v>
      </c>
      <c r="U280" s="1">
        <f t="shared" si="320"/>
        <v>-5.2355096680587465E-3</v>
      </c>
      <c r="V280" s="2">
        <f t="shared" si="321"/>
        <v>1.9200172892305907</v>
      </c>
      <c r="W280" s="2">
        <f t="shared" si="322"/>
        <v>5.1729408666325583E-3</v>
      </c>
      <c r="X280" s="1">
        <f t="shared" si="323"/>
        <v>1.9148443483639581</v>
      </c>
      <c r="Y280" s="7">
        <f t="shared" si="329"/>
        <v>0</v>
      </c>
      <c r="Z280" s="7">
        <f t="shared" si="324"/>
        <v>0</v>
      </c>
      <c r="AA280" s="7">
        <f t="shared" si="325"/>
        <v>0</v>
      </c>
      <c r="AB280" s="1" t="str">
        <f t="shared" si="330"/>
        <v>YES</v>
      </c>
      <c r="AC280" s="1" t="str">
        <f t="shared" si="330"/>
        <v>NO</v>
      </c>
      <c r="AD280" s="1">
        <f t="shared" si="312"/>
        <v>305</v>
      </c>
      <c r="AE280" s="1">
        <f t="shared" si="312"/>
        <v>0</v>
      </c>
      <c r="AF280" s="7">
        <f t="shared" si="326"/>
        <v>-2.4648270591333676</v>
      </c>
      <c r="AG280" s="7">
        <f t="shared" si="327"/>
        <v>5.1729408666325583E-3</v>
      </c>
      <c r="AH280" s="4" t="str">
        <f t="shared" si="328"/>
        <v>NO</v>
      </c>
      <c r="AI280" s="7">
        <f t="shared" si="310"/>
        <v>0</v>
      </c>
      <c r="AJ280">
        <v>5.6626000000000003</v>
      </c>
      <c r="AK280">
        <v>1.0253000000000001</v>
      </c>
      <c r="AL280">
        <v>3.9441999999999999</v>
      </c>
      <c r="AM280">
        <v>-1.6698613766730399</v>
      </c>
      <c r="AN280">
        <v>-17.758508604206501</v>
      </c>
      <c r="AO280">
        <v>-14.2683078393881</v>
      </c>
    </row>
    <row r="281" spans="1:41" ht="18" customHeight="1" x14ac:dyDescent="0.3">
      <c r="A281" s="1" t="s">
        <v>285</v>
      </c>
      <c r="B281" s="1"/>
      <c r="C281" s="1" t="s">
        <v>286</v>
      </c>
      <c r="D281" s="1" t="s">
        <v>37</v>
      </c>
      <c r="F281" s="1">
        <v>-2.02</v>
      </c>
      <c r="G281" s="1">
        <f t="shared" si="313"/>
        <v>9.5499258602143571E-3</v>
      </c>
      <c r="H281" s="1">
        <v>1.5</v>
      </c>
      <c r="I281" s="1">
        <v>10.3</v>
      </c>
      <c r="L281" s="1">
        <v>-2.68</v>
      </c>
      <c r="M281" s="1">
        <f t="shared" si="314"/>
        <v>2.0892961308540373E-3</v>
      </c>
      <c r="N281" s="1">
        <f t="shared" si="308"/>
        <v>-8.8000000000000007</v>
      </c>
      <c r="O281" s="1">
        <f t="shared" si="315"/>
        <v>0.99999999841510689</v>
      </c>
      <c r="P281" s="1">
        <f t="shared" si="316"/>
        <v>-2.0200000006883103</v>
      </c>
      <c r="Q281" s="1">
        <f t="shared" si="317"/>
        <v>-2.0200000005377245</v>
      </c>
      <c r="R281" s="1">
        <v>-2.23</v>
      </c>
      <c r="S281" s="1">
        <f t="shared" si="318"/>
        <v>5.8884365535558899E-3</v>
      </c>
      <c r="T281" s="1" t="e">
        <f t="shared" si="319"/>
        <v>#NUM!</v>
      </c>
      <c r="U281" s="1" t="e">
        <f t="shared" si="320"/>
        <v>#NUM!</v>
      </c>
      <c r="V281" s="2">
        <f t="shared" si="321"/>
        <v>0.20999999931168967</v>
      </c>
      <c r="W281" s="2">
        <f t="shared" si="322"/>
        <v>0.20999999946227543</v>
      </c>
      <c r="X281" s="1">
        <f t="shared" si="323"/>
        <v>-1.5058576607884788E-10</v>
      </c>
      <c r="Y281" s="7">
        <f t="shared" si="329"/>
        <v>1</v>
      </c>
      <c r="Z281" s="7">
        <f t="shared" si="324"/>
        <v>1</v>
      </c>
      <c r="AA281" s="7">
        <f t="shared" si="325"/>
        <v>1</v>
      </c>
      <c r="AB281" s="1" t="str">
        <f t="shared" ref="AB281:AC297" si="331">IF(V281&gt;1.5,"YES","NO")</f>
        <v>NO</v>
      </c>
      <c r="AC281" s="1" t="str">
        <f t="shared" si="331"/>
        <v>NO</v>
      </c>
      <c r="AD281" s="1">
        <f t="shared" ref="AD281:AE297" si="332">IF(AB281="YES",$B281, )</f>
        <v>0</v>
      </c>
      <c r="AE281" s="1">
        <f t="shared" si="332"/>
        <v>0</v>
      </c>
      <c r="AF281" s="7">
        <f t="shared" si="326"/>
        <v>-2.0200000006883103</v>
      </c>
      <c r="AG281" s="7">
        <f t="shared" si="327"/>
        <v>0.20999999931168967</v>
      </c>
      <c r="AH281" s="4" t="str">
        <f t="shared" si="328"/>
        <v>NO</v>
      </c>
      <c r="AI281" s="7">
        <f t="shared" si="310"/>
        <v>0</v>
      </c>
      <c r="AJ281">
        <v>7.3959999999999999</v>
      </c>
      <c r="AK281">
        <v>2.4775999999999998</v>
      </c>
      <c r="AL281">
        <v>4.1970999999999998</v>
      </c>
      <c r="AM281">
        <v>-0.106763862332695</v>
      </c>
      <c r="AN281">
        <v>-20.545028680688301</v>
      </c>
      <c r="AO281">
        <v>-20.651792543020999</v>
      </c>
    </row>
    <row r="282" spans="1:41" ht="18" customHeight="1" x14ac:dyDescent="0.3">
      <c r="A282" s="1" t="s">
        <v>285</v>
      </c>
      <c r="B282" s="1"/>
      <c r="C282" s="1" t="s">
        <v>286</v>
      </c>
      <c r="D282" s="1" t="s">
        <v>37</v>
      </c>
      <c r="F282" s="1">
        <v>-2.02</v>
      </c>
      <c r="G282" s="1">
        <f t="shared" si="313"/>
        <v>9.5499258602143571E-3</v>
      </c>
      <c r="H282" s="1">
        <v>3.2</v>
      </c>
      <c r="I282" s="1">
        <v>10.3</v>
      </c>
      <c r="L282" s="1">
        <v>-2.68</v>
      </c>
      <c r="M282" s="1">
        <f t="shared" si="314"/>
        <v>2.0892961308540373E-3</v>
      </c>
      <c r="N282" s="1">
        <f t="shared" si="308"/>
        <v>-7.1000000000000005</v>
      </c>
      <c r="O282" s="1">
        <f t="shared" si="315"/>
        <v>0.9999999205671829</v>
      </c>
      <c r="P282" s="1">
        <f t="shared" si="316"/>
        <v>-2.0200000344972358</v>
      </c>
      <c r="Q282" s="1">
        <f t="shared" si="317"/>
        <v>-2.0200000269500626</v>
      </c>
      <c r="R282" s="1">
        <v>-2.06</v>
      </c>
      <c r="S282" s="1">
        <f t="shared" si="318"/>
        <v>8.7096358995608011E-3</v>
      </c>
      <c r="T282" s="1" t="e">
        <f>LOG10((S282*(1+10^N282)-G282)/10^N282)</f>
        <v>#NUM!</v>
      </c>
      <c r="U282" s="1" t="e">
        <f t="shared" si="320"/>
        <v>#NUM!</v>
      </c>
      <c r="V282" s="2">
        <f t="shared" si="321"/>
        <v>3.9999965502764301E-2</v>
      </c>
      <c r="W282" s="2">
        <f t="shared" si="322"/>
        <v>3.999997304993741E-2</v>
      </c>
      <c r="X282" s="1">
        <f t="shared" si="323"/>
        <v>-7.5471731086906857E-9</v>
      </c>
      <c r="Y282" s="7">
        <f t="shared" si="329"/>
        <v>1</v>
      </c>
      <c r="Z282" s="7">
        <f t="shared" si="324"/>
        <v>1</v>
      </c>
      <c r="AA282" s="7">
        <f t="shared" si="325"/>
        <v>1</v>
      </c>
      <c r="AB282" s="1" t="str">
        <f t="shared" si="331"/>
        <v>NO</v>
      </c>
      <c r="AC282" s="1" t="str">
        <f t="shared" si="331"/>
        <v>NO</v>
      </c>
      <c r="AD282" s="1">
        <f t="shared" si="332"/>
        <v>0</v>
      </c>
      <c r="AE282" s="1">
        <f t="shared" si="332"/>
        <v>0</v>
      </c>
      <c r="AF282" s="7">
        <f t="shared" si="326"/>
        <v>-2.0200000344972358</v>
      </c>
      <c r="AG282" s="7">
        <f t="shared" si="327"/>
        <v>3.9999965502764301E-2</v>
      </c>
      <c r="AH282" s="4" t="str">
        <f t="shared" si="328"/>
        <v>NO</v>
      </c>
      <c r="AI282" s="7">
        <f t="shared" si="310"/>
        <v>0</v>
      </c>
      <c r="AJ282">
        <v>7.3959999999999999</v>
      </c>
      <c r="AK282">
        <v>2.4775999999999998</v>
      </c>
      <c r="AL282">
        <v>4.1970999999999998</v>
      </c>
      <c r="AM282">
        <v>-0.106763862332695</v>
      </c>
      <c r="AN282">
        <v>-20.545028680688301</v>
      </c>
      <c r="AO282">
        <v>-20.651792543020999</v>
      </c>
    </row>
    <row r="283" spans="1:41" ht="18" customHeight="1" x14ac:dyDescent="0.3">
      <c r="A283" s="1" t="s">
        <v>285</v>
      </c>
      <c r="B283" s="1"/>
      <c r="C283" s="1" t="s">
        <v>286</v>
      </c>
      <c r="D283" s="1" t="s">
        <v>37</v>
      </c>
      <c r="F283" s="1">
        <v>-2.02</v>
      </c>
      <c r="G283" s="1">
        <f t="shared" si="313"/>
        <v>9.5499258602143571E-3</v>
      </c>
      <c r="H283" s="1">
        <v>4.2</v>
      </c>
      <c r="I283" s="1">
        <v>10.3</v>
      </c>
      <c r="L283" s="1">
        <v>-2.68</v>
      </c>
      <c r="M283" s="1">
        <f t="shared" si="314"/>
        <v>2.0892961308540373E-3</v>
      </c>
      <c r="N283" s="1">
        <f t="shared" si="308"/>
        <v>-6.1000000000000005</v>
      </c>
      <c r="O283" s="1">
        <f t="shared" si="315"/>
        <v>0.9999992056723962</v>
      </c>
      <c r="P283" s="1">
        <f t="shared" si="316"/>
        <v>-2.0200003449722321</v>
      </c>
      <c r="Q283" s="1">
        <f t="shared" si="317"/>
        <v>-2.0200002695005077</v>
      </c>
      <c r="R283" s="1">
        <v>-2.0499999999999998</v>
      </c>
      <c r="S283" s="1">
        <f t="shared" si="318"/>
        <v>8.9125093813374554E-3</v>
      </c>
      <c r="T283" s="1" t="e">
        <f t="shared" si="319"/>
        <v>#NUM!</v>
      </c>
      <c r="U283" s="1" t="e">
        <f t="shared" si="320"/>
        <v>#NUM!</v>
      </c>
      <c r="V283" s="2">
        <f t="shared" si="321"/>
        <v>2.9999655027767691E-2</v>
      </c>
      <c r="W283" s="2">
        <f t="shared" si="322"/>
        <v>2.9999730499492117E-2</v>
      </c>
      <c r="X283" s="1">
        <f t="shared" si="323"/>
        <v>-7.5471724425568709E-8</v>
      </c>
      <c r="Y283" s="7">
        <f t="shared" si="329"/>
        <v>1</v>
      </c>
      <c r="Z283" s="7">
        <f t="shared" si="324"/>
        <v>1</v>
      </c>
      <c r="AA283" s="7">
        <f t="shared" si="325"/>
        <v>1</v>
      </c>
      <c r="AB283" s="1" t="str">
        <f t="shared" si="331"/>
        <v>NO</v>
      </c>
      <c r="AC283" s="1" t="str">
        <f t="shared" si="331"/>
        <v>NO</v>
      </c>
      <c r="AD283" s="1">
        <f t="shared" si="332"/>
        <v>0</v>
      </c>
      <c r="AE283" s="1">
        <f t="shared" si="332"/>
        <v>0</v>
      </c>
      <c r="AF283" s="7">
        <f t="shared" si="326"/>
        <v>-2.0200003449722321</v>
      </c>
      <c r="AG283" s="7">
        <f t="shared" si="327"/>
        <v>2.9999655027767691E-2</v>
      </c>
      <c r="AH283" s="4" t="str">
        <f t="shared" si="328"/>
        <v>NO</v>
      </c>
      <c r="AI283" s="7">
        <f t="shared" si="310"/>
        <v>0</v>
      </c>
      <c r="AJ283">
        <v>7.3959999999999999</v>
      </c>
      <c r="AK283">
        <v>2.4775999999999998</v>
      </c>
      <c r="AL283">
        <v>4.1970999999999998</v>
      </c>
      <c r="AM283">
        <v>-0.106763862332695</v>
      </c>
      <c r="AN283">
        <v>-20.545028680688301</v>
      </c>
      <c r="AO283">
        <v>-20.651792543020999</v>
      </c>
    </row>
    <row r="284" spans="1:41" ht="18" customHeight="1" x14ac:dyDescent="0.3">
      <c r="A284" s="1" t="s">
        <v>285</v>
      </c>
      <c r="B284" s="1"/>
      <c r="C284" s="1" t="s">
        <v>286</v>
      </c>
      <c r="D284" s="1" t="s">
        <v>37</v>
      </c>
      <c r="F284" s="1">
        <v>-2.02</v>
      </c>
      <c r="G284" s="1">
        <f t="shared" si="313"/>
        <v>9.5499258602143571E-3</v>
      </c>
      <c r="H284" s="1">
        <v>5.3</v>
      </c>
      <c r="I284" s="1">
        <v>10.3</v>
      </c>
      <c r="L284" s="1">
        <v>-2.68</v>
      </c>
      <c r="M284" s="1">
        <f t="shared" si="314"/>
        <v>2.0892961308540373E-3</v>
      </c>
      <c r="N284" s="1">
        <f t="shared" si="308"/>
        <v>-5.0000000000000009</v>
      </c>
      <c r="O284" s="1">
        <f t="shared" si="315"/>
        <v>0.99999000009999894</v>
      </c>
      <c r="P284" s="1">
        <f t="shared" si="316"/>
        <v>-2.0200043429231047</v>
      </c>
      <c r="Q284" s="1">
        <f t="shared" si="317"/>
        <v>-2.020003392791343</v>
      </c>
      <c r="R284" s="1">
        <v>-2.02</v>
      </c>
      <c r="S284" s="1">
        <f t="shared" si="318"/>
        <v>9.5499258602143571E-3</v>
      </c>
      <c r="T284" s="1">
        <f t="shared" si="319"/>
        <v>-2.019999999993773</v>
      </c>
      <c r="U284" s="1">
        <f t="shared" si="320"/>
        <v>0.66000000000622716</v>
      </c>
      <c r="V284" s="2">
        <f t="shared" si="321"/>
        <v>4.3429231046943073E-6</v>
      </c>
      <c r="W284" s="2">
        <f t="shared" si="322"/>
        <v>3.3927913429820933E-6</v>
      </c>
      <c r="X284" s="1">
        <f t="shared" si="323"/>
        <v>9.5013176171221403E-7</v>
      </c>
      <c r="Y284" s="7">
        <f t="shared" si="329"/>
        <v>1</v>
      </c>
      <c r="Z284" s="7">
        <f t="shared" si="324"/>
        <v>1</v>
      </c>
      <c r="AA284" s="7">
        <f t="shared" si="325"/>
        <v>0</v>
      </c>
      <c r="AB284" s="1" t="str">
        <f t="shared" si="331"/>
        <v>NO</v>
      </c>
      <c r="AC284" s="1" t="str">
        <f t="shared" si="331"/>
        <v>NO</v>
      </c>
      <c r="AD284" s="1">
        <f t="shared" si="332"/>
        <v>0</v>
      </c>
      <c r="AE284" s="1">
        <f t="shared" si="332"/>
        <v>0</v>
      </c>
      <c r="AF284" s="7">
        <f t="shared" si="326"/>
        <v>-2.020003392791343</v>
      </c>
      <c r="AG284" s="7">
        <f t="shared" si="327"/>
        <v>3.3927913429820933E-6</v>
      </c>
      <c r="AH284" s="4" t="str">
        <f t="shared" si="328"/>
        <v>NO</v>
      </c>
      <c r="AI284" s="7">
        <f t="shared" si="310"/>
        <v>0</v>
      </c>
      <c r="AJ284">
        <v>7.3959999999999999</v>
      </c>
      <c r="AK284">
        <v>2.4775999999999998</v>
      </c>
      <c r="AL284">
        <v>4.1970999999999998</v>
      </c>
      <c r="AM284">
        <v>-0.106763862332695</v>
      </c>
      <c r="AN284">
        <v>-20.545028680688301</v>
      </c>
      <c r="AO284">
        <v>-20.651792543020999</v>
      </c>
    </row>
    <row r="285" spans="1:41" ht="18" customHeight="1" x14ac:dyDescent="0.3">
      <c r="A285" s="1" t="s">
        <v>285</v>
      </c>
      <c r="B285" s="1"/>
      <c r="C285" s="1" t="s">
        <v>286</v>
      </c>
      <c r="D285" s="1" t="s">
        <v>37</v>
      </c>
      <c r="F285" s="1">
        <v>-2.02</v>
      </c>
      <c r="G285" s="1">
        <f t="shared" si="313"/>
        <v>9.5499258602143571E-3</v>
      </c>
      <c r="H285" s="1">
        <v>6.4</v>
      </c>
      <c r="I285" s="1">
        <v>10.3</v>
      </c>
      <c r="L285" s="1">
        <v>-2.68</v>
      </c>
      <c r="M285" s="1">
        <f t="shared" si="314"/>
        <v>2.0892961308540373E-3</v>
      </c>
      <c r="N285" s="1">
        <f t="shared" si="308"/>
        <v>-3.9000000000000004</v>
      </c>
      <c r="O285" s="1">
        <f t="shared" si="315"/>
        <v>0.99987412330575753</v>
      </c>
      <c r="P285" s="1">
        <f t="shared" si="316"/>
        <v>-2.0200546709946838</v>
      </c>
      <c r="Q285" s="1">
        <f t="shared" si="317"/>
        <v>-2.0200427096961264</v>
      </c>
      <c r="R285" s="1">
        <v>-2.0499999999999998</v>
      </c>
      <c r="S285" s="1">
        <f t="shared" si="318"/>
        <v>8.9125093813374554E-3</v>
      </c>
      <c r="T285" s="1" t="e">
        <f t="shared" si="319"/>
        <v>#NUM!</v>
      </c>
      <c r="U285" s="1" t="e">
        <f t="shared" si="320"/>
        <v>#NUM!</v>
      </c>
      <c r="V285" s="2">
        <f t="shared" si="321"/>
        <v>2.994532900531599E-2</v>
      </c>
      <c r="W285" s="2">
        <f t="shared" si="322"/>
        <v>2.9957290303873396E-2</v>
      </c>
      <c r="X285" s="1">
        <f t="shared" si="323"/>
        <v>-1.1961298557405797E-5</v>
      </c>
      <c r="Y285" s="7">
        <f t="shared" si="329"/>
        <v>1</v>
      </c>
      <c r="Z285" s="7">
        <f t="shared" si="324"/>
        <v>1</v>
      </c>
      <c r="AA285" s="7">
        <f t="shared" si="325"/>
        <v>1</v>
      </c>
      <c r="AB285" s="1" t="str">
        <f t="shared" si="331"/>
        <v>NO</v>
      </c>
      <c r="AC285" s="1" t="str">
        <f t="shared" si="331"/>
        <v>NO</v>
      </c>
      <c r="AD285" s="1">
        <f t="shared" si="332"/>
        <v>0</v>
      </c>
      <c r="AE285" s="1">
        <f t="shared" si="332"/>
        <v>0</v>
      </c>
      <c r="AF285" s="7">
        <f t="shared" si="326"/>
        <v>-2.0200546709946838</v>
      </c>
      <c r="AG285" s="7">
        <f t="shared" si="327"/>
        <v>2.994532900531599E-2</v>
      </c>
      <c r="AH285" s="4" t="str">
        <f t="shared" si="328"/>
        <v>NO</v>
      </c>
      <c r="AI285" s="7">
        <f t="shared" si="310"/>
        <v>0</v>
      </c>
      <c r="AJ285">
        <v>7.3959999999999999</v>
      </c>
      <c r="AK285">
        <v>2.4775999999999998</v>
      </c>
      <c r="AL285">
        <v>4.1970999999999998</v>
      </c>
      <c r="AM285">
        <v>-0.106763862332695</v>
      </c>
      <c r="AN285">
        <v>-20.545028680688301</v>
      </c>
      <c r="AO285">
        <v>-20.651792543020999</v>
      </c>
    </row>
    <row r="286" spans="1:41" ht="18" customHeight="1" x14ac:dyDescent="0.3">
      <c r="A286" s="1" t="s">
        <v>285</v>
      </c>
      <c r="B286" s="1"/>
      <c r="C286" s="1" t="s">
        <v>286</v>
      </c>
      <c r="D286" s="1" t="s">
        <v>37</v>
      </c>
      <c r="F286" s="1">
        <v>-2.02</v>
      </c>
      <c r="G286" s="1">
        <f t="shared" si="313"/>
        <v>9.5499258602143571E-3</v>
      </c>
      <c r="H286" s="1">
        <v>7</v>
      </c>
      <c r="I286" s="1">
        <v>10.3</v>
      </c>
      <c r="L286" s="1">
        <v>-2.68</v>
      </c>
      <c r="M286" s="1">
        <f t="shared" si="314"/>
        <v>2.0892961308540373E-3</v>
      </c>
      <c r="N286" s="1">
        <f t="shared" si="308"/>
        <v>-3.3000000000000007</v>
      </c>
      <c r="O286" s="1">
        <f t="shared" si="315"/>
        <v>0.9994990638291863</v>
      </c>
      <c r="P286" s="1">
        <f t="shared" si="316"/>
        <v>-2.0202176083232617</v>
      </c>
      <c r="Q286" s="1">
        <f t="shared" si="317"/>
        <v>-2.0201699914907438</v>
      </c>
      <c r="R286" s="1">
        <v>-2.0299999999999998</v>
      </c>
      <c r="S286" s="1">
        <f t="shared" si="318"/>
        <v>9.3325430079699099E-3</v>
      </c>
      <c r="T286" s="1" t="e">
        <f t="shared" si="319"/>
        <v>#NUM!</v>
      </c>
      <c r="U286" s="1" t="e">
        <f t="shared" si="320"/>
        <v>#NUM!</v>
      </c>
      <c r="V286" s="2">
        <f t="shared" si="321"/>
        <v>9.7823916767381114E-3</v>
      </c>
      <c r="W286" s="2">
        <f t="shared" si="322"/>
        <v>9.8300085092559719E-3</v>
      </c>
      <c r="X286" s="1">
        <f t="shared" si="323"/>
        <v>-4.761683251786053E-5</v>
      </c>
      <c r="Y286" s="7">
        <f t="shared" si="329"/>
        <v>1</v>
      </c>
      <c r="Z286" s="7">
        <f t="shared" si="324"/>
        <v>1</v>
      </c>
      <c r="AA286" s="7">
        <f t="shared" si="325"/>
        <v>1</v>
      </c>
      <c r="AB286" s="1" t="str">
        <f t="shared" si="331"/>
        <v>NO</v>
      </c>
      <c r="AC286" s="1" t="str">
        <f t="shared" si="331"/>
        <v>NO</v>
      </c>
      <c r="AD286" s="1">
        <f t="shared" si="332"/>
        <v>0</v>
      </c>
      <c r="AE286" s="1">
        <f t="shared" si="332"/>
        <v>0</v>
      </c>
      <c r="AF286" s="7">
        <f t="shared" si="326"/>
        <v>-2.0202176083232617</v>
      </c>
      <c r="AG286" s="7">
        <f t="shared" si="327"/>
        <v>9.7823916767381114E-3</v>
      </c>
      <c r="AH286" s="4" t="str">
        <f t="shared" si="328"/>
        <v>NO</v>
      </c>
      <c r="AI286" s="7">
        <f t="shared" si="310"/>
        <v>0</v>
      </c>
      <c r="AJ286">
        <v>7.3959999999999999</v>
      </c>
      <c r="AK286">
        <v>2.4775999999999998</v>
      </c>
      <c r="AL286">
        <v>4.1970999999999998</v>
      </c>
      <c r="AM286">
        <v>-0.106763862332695</v>
      </c>
      <c r="AN286">
        <v>-20.545028680688301</v>
      </c>
      <c r="AO286">
        <v>-20.651792543020999</v>
      </c>
    </row>
    <row r="287" spans="1:41" ht="18" customHeight="1" x14ac:dyDescent="0.3">
      <c r="A287" s="1" t="s">
        <v>285</v>
      </c>
      <c r="B287" s="1"/>
      <c r="C287" s="1" t="s">
        <v>286</v>
      </c>
      <c r="D287" s="1" t="s">
        <v>37</v>
      </c>
      <c r="F287" s="1">
        <v>-2.02</v>
      </c>
      <c r="G287" s="1">
        <f t="shared" si="313"/>
        <v>9.5499258602143571E-3</v>
      </c>
      <c r="H287" s="1">
        <v>9</v>
      </c>
      <c r="I287" s="1">
        <v>10.3</v>
      </c>
      <c r="L287" s="1">
        <v>-2.68</v>
      </c>
      <c r="M287" s="1">
        <f t="shared" si="314"/>
        <v>2.0892961308540373E-3</v>
      </c>
      <c r="N287" s="1">
        <f t="shared" si="308"/>
        <v>-1.3000000000000007</v>
      </c>
      <c r="O287" s="1">
        <f t="shared" si="315"/>
        <v>0.95227327896579617</v>
      </c>
      <c r="P287" s="1">
        <f t="shared" si="316"/>
        <v>-2.0412384019142551</v>
      </c>
      <c r="Q287" s="1">
        <f t="shared" si="317"/>
        <v>-2.0365023751721356</v>
      </c>
      <c r="R287" s="1">
        <v>-2.08</v>
      </c>
      <c r="S287" s="1">
        <f t="shared" si="318"/>
        <v>8.3176377110267055E-3</v>
      </c>
      <c r="T287" s="1" t="e">
        <f t="shared" si="319"/>
        <v>#NUM!</v>
      </c>
      <c r="U287" s="1" t="e">
        <f t="shared" si="320"/>
        <v>#NUM!</v>
      </c>
      <c r="V287" s="2">
        <f t="shared" si="321"/>
        <v>3.8761598085744975E-2</v>
      </c>
      <c r="W287" s="2">
        <f t="shared" si="322"/>
        <v>4.3497624827864456E-2</v>
      </c>
      <c r="X287" s="1">
        <f t="shared" si="323"/>
        <v>-4.7360267421194813E-3</v>
      </c>
      <c r="Y287" s="7">
        <f t="shared" si="329"/>
        <v>1</v>
      </c>
      <c r="Z287" s="7">
        <f t="shared" si="324"/>
        <v>1</v>
      </c>
      <c r="AA287" s="7">
        <f t="shared" si="325"/>
        <v>1</v>
      </c>
      <c r="AB287" s="1" t="str">
        <f t="shared" si="331"/>
        <v>NO</v>
      </c>
      <c r="AC287" s="1" t="str">
        <f t="shared" si="331"/>
        <v>NO</v>
      </c>
      <c r="AD287" s="1">
        <f t="shared" si="332"/>
        <v>0</v>
      </c>
      <c r="AE287" s="1">
        <f t="shared" si="332"/>
        <v>0</v>
      </c>
      <c r="AF287" s="7">
        <f t="shared" si="326"/>
        <v>-2.0412384019142551</v>
      </c>
      <c r="AG287" s="7">
        <f t="shared" si="327"/>
        <v>3.8761598085744975E-2</v>
      </c>
      <c r="AH287" s="4" t="str">
        <f t="shared" si="328"/>
        <v>NO</v>
      </c>
      <c r="AI287" s="7">
        <f t="shared" si="310"/>
        <v>0</v>
      </c>
      <c r="AJ287">
        <v>7.3959999999999999</v>
      </c>
      <c r="AK287">
        <v>2.4775999999999998</v>
      </c>
      <c r="AL287">
        <v>4.1970999999999998</v>
      </c>
      <c r="AM287">
        <v>-0.106763862332695</v>
      </c>
      <c r="AN287">
        <v>-20.545028680688301</v>
      </c>
      <c r="AO287">
        <v>-20.651792543020999</v>
      </c>
    </row>
    <row r="288" spans="1:41" ht="18" customHeight="1" x14ac:dyDescent="0.3">
      <c r="A288" s="1" t="s">
        <v>285</v>
      </c>
      <c r="B288" s="1"/>
      <c r="C288" s="1" t="s">
        <v>286</v>
      </c>
      <c r="D288" s="1" t="s">
        <v>37</v>
      </c>
      <c r="F288" s="1">
        <v>-2.02</v>
      </c>
      <c r="G288" s="1">
        <f t="shared" si="313"/>
        <v>9.5499258602143571E-3</v>
      </c>
      <c r="H288" s="1">
        <v>9.6</v>
      </c>
      <c r="I288" s="1">
        <v>10.3</v>
      </c>
      <c r="L288" s="1">
        <v>-2.68</v>
      </c>
      <c r="M288" s="1">
        <f t="shared" si="314"/>
        <v>2.0892961308540373E-3</v>
      </c>
      <c r="N288" s="1">
        <f t="shared" si="308"/>
        <v>-0.70000000000000107</v>
      </c>
      <c r="O288" s="1">
        <f t="shared" si="315"/>
        <v>0.83366246918343845</v>
      </c>
      <c r="P288" s="1">
        <f t="shared" si="316"/>
        <v>-2.0990097496525664</v>
      </c>
      <c r="Q288" s="1">
        <f t="shared" si="317"/>
        <v>-2.0804542133793134</v>
      </c>
      <c r="R288" s="1">
        <v>-2.38</v>
      </c>
      <c r="S288" s="1">
        <f t="shared" si="318"/>
        <v>4.1686938347033527E-3</v>
      </c>
      <c r="T288" s="1" t="e">
        <f t="shared" si="319"/>
        <v>#NUM!</v>
      </c>
      <c r="U288" s="1" t="e">
        <f t="shared" si="320"/>
        <v>#NUM!</v>
      </c>
      <c r="V288" s="2">
        <f t="shared" si="321"/>
        <v>0.28099025034743352</v>
      </c>
      <c r="W288" s="2">
        <f t="shared" si="322"/>
        <v>0.29954578662068654</v>
      </c>
      <c r="X288" s="1">
        <f t="shared" si="323"/>
        <v>-1.8555536273253015E-2</v>
      </c>
      <c r="Y288" s="7">
        <f t="shared" si="329"/>
        <v>1</v>
      </c>
      <c r="Z288" s="7">
        <f t="shared" si="324"/>
        <v>1</v>
      </c>
      <c r="AA288" s="7">
        <f t="shared" si="325"/>
        <v>1</v>
      </c>
      <c r="AB288" s="1" t="str">
        <f t="shared" si="331"/>
        <v>NO</v>
      </c>
      <c r="AC288" s="1" t="str">
        <f t="shared" si="331"/>
        <v>NO</v>
      </c>
      <c r="AD288" s="1">
        <f t="shared" si="332"/>
        <v>0</v>
      </c>
      <c r="AE288" s="1">
        <f t="shared" si="332"/>
        <v>0</v>
      </c>
      <c r="AF288" s="7">
        <f t="shared" si="326"/>
        <v>-2.0990097496525664</v>
      </c>
      <c r="AG288" s="7">
        <f t="shared" si="327"/>
        <v>0.28099025034743352</v>
      </c>
      <c r="AH288" s="4" t="str">
        <f t="shared" si="328"/>
        <v>NO</v>
      </c>
      <c r="AI288" s="7">
        <f t="shared" si="310"/>
        <v>0</v>
      </c>
      <c r="AJ288">
        <v>7.3959999999999999</v>
      </c>
      <c r="AK288">
        <v>2.4775999999999998</v>
      </c>
      <c r="AL288">
        <v>4.1970999999999998</v>
      </c>
      <c r="AM288">
        <v>-0.106763862332695</v>
      </c>
      <c r="AN288">
        <v>-20.545028680688301</v>
      </c>
      <c r="AO288">
        <v>-20.651792543020999</v>
      </c>
    </row>
    <row r="289" spans="1:41" ht="18" customHeight="1" x14ac:dyDescent="0.3">
      <c r="A289" s="1" t="s">
        <v>285</v>
      </c>
      <c r="B289" s="1"/>
      <c r="C289" s="1" t="s">
        <v>286</v>
      </c>
      <c r="D289" s="1" t="s">
        <v>37</v>
      </c>
      <c r="F289" s="1">
        <v>-2.02</v>
      </c>
      <c r="G289" s="1">
        <f t="shared" si="313"/>
        <v>9.5499258602143571E-3</v>
      </c>
      <c r="H289" s="1">
        <v>11</v>
      </c>
      <c r="I289" s="1">
        <v>10.3</v>
      </c>
      <c r="L289" s="1">
        <v>-2.68</v>
      </c>
      <c r="M289" s="1">
        <f t="shared" si="314"/>
        <v>2.0892961308540373E-3</v>
      </c>
      <c r="N289" s="1">
        <f t="shared" si="308"/>
        <v>0.69999999999999929</v>
      </c>
      <c r="O289" s="1">
        <f t="shared" si="315"/>
        <v>0.16633753081656211</v>
      </c>
      <c r="P289" s="1">
        <f t="shared" si="316"/>
        <v>-2.7990097496525661</v>
      </c>
      <c r="Q289" s="1">
        <f t="shared" si="317"/>
        <v>-2.4775193996522784</v>
      </c>
      <c r="R289" s="1">
        <v>-2.63</v>
      </c>
      <c r="S289" s="1">
        <f t="shared" si="318"/>
        <v>2.3442288153199204E-3</v>
      </c>
      <c r="T289" s="1">
        <f t="shared" si="319"/>
        <v>-3.0426306399715077</v>
      </c>
      <c r="U289" s="1">
        <f t="shared" si="320"/>
        <v>-0.36263063997150757</v>
      </c>
      <c r="V289" s="2">
        <f t="shared" si="321"/>
        <v>0.16900974965256621</v>
      </c>
      <c r="W289" s="2">
        <f t="shared" si="322"/>
        <v>0.15248060034772148</v>
      </c>
      <c r="X289" s="1">
        <f t="shared" si="323"/>
        <v>1.6529149304844726E-2</v>
      </c>
      <c r="Y289" s="7">
        <f t="shared" si="329"/>
        <v>1</v>
      </c>
      <c r="Z289" s="7">
        <f t="shared" si="324"/>
        <v>1</v>
      </c>
      <c r="AA289" s="7">
        <f t="shared" si="325"/>
        <v>0</v>
      </c>
      <c r="AB289" s="1" t="str">
        <f t="shared" si="331"/>
        <v>NO</v>
      </c>
      <c r="AC289" s="1" t="str">
        <f t="shared" si="331"/>
        <v>NO</v>
      </c>
      <c r="AD289" s="1">
        <f t="shared" si="332"/>
        <v>0</v>
      </c>
      <c r="AE289" s="1">
        <f t="shared" si="332"/>
        <v>0</v>
      </c>
      <c r="AF289" s="7">
        <f t="shared" si="326"/>
        <v>-2.4775193996522784</v>
      </c>
      <c r="AG289" s="7">
        <f t="shared" si="327"/>
        <v>0.15248060034772148</v>
      </c>
      <c r="AH289" s="4" t="str">
        <f t="shared" si="328"/>
        <v>NO</v>
      </c>
      <c r="AI289" s="7">
        <f t="shared" si="310"/>
        <v>0</v>
      </c>
      <c r="AJ289">
        <v>7.3959999999999999</v>
      </c>
      <c r="AK289">
        <v>2.4775999999999998</v>
      </c>
      <c r="AL289">
        <v>4.1970999999999998</v>
      </c>
      <c r="AM289">
        <v>-0.106763862332695</v>
      </c>
      <c r="AN289">
        <v>-20.545028680688301</v>
      </c>
      <c r="AO289">
        <v>-20.651792543020999</v>
      </c>
    </row>
    <row r="290" spans="1:41" ht="18" customHeight="1" x14ac:dyDescent="0.3">
      <c r="A290" s="1" t="s">
        <v>285</v>
      </c>
      <c r="B290" s="1"/>
      <c r="C290" s="1" t="s">
        <v>286</v>
      </c>
      <c r="D290" s="1" t="s">
        <v>37</v>
      </c>
      <c r="F290" s="1">
        <v>-2.02</v>
      </c>
      <c r="G290" s="1">
        <f t="shared" si="313"/>
        <v>9.5499258602143571E-3</v>
      </c>
      <c r="H290" s="1">
        <v>12.6</v>
      </c>
      <c r="I290" s="1">
        <v>10.3</v>
      </c>
      <c r="L290" s="1">
        <v>-2.68</v>
      </c>
      <c r="M290" s="1">
        <f t="shared" si="314"/>
        <v>2.0892961308540373E-3</v>
      </c>
      <c r="N290" s="1">
        <f t="shared" si="308"/>
        <v>2.2999999999999989</v>
      </c>
      <c r="O290" s="1">
        <f t="shared" si="315"/>
        <v>4.9868787366879773E-3</v>
      </c>
      <c r="P290" s="1">
        <f t="shared" si="316"/>
        <v>-4.322171192164145</v>
      </c>
      <c r="Q290" s="1">
        <f t="shared" si="317"/>
        <v>-2.6723343297623368</v>
      </c>
      <c r="R290" s="1">
        <v>-2.68</v>
      </c>
      <c r="S290" s="1">
        <f t="shared" si="318"/>
        <v>2.0892961308540373E-3</v>
      </c>
      <c r="T290" s="1">
        <f t="shared" si="319"/>
        <v>-2.6878428757410311</v>
      </c>
      <c r="U290" s="1">
        <f t="shared" si="320"/>
        <v>-7.8428757410309302E-3</v>
      </c>
      <c r="V290" s="2">
        <f t="shared" si="321"/>
        <v>1.6421711921641449</v>
      </c>
      <c r="W290" s="2">
        <f t="shared" si="322"/>
        <v>7.6656702376634023E-3</v>
      </c>
      <c r="X290" s="1">
        <f t="shared" si="323"/>
        <v>1.6345055219264815</v>
      </c>
      <c r="Y290" s="7">
        <f t="shared" si="329"/>
        <v>0</v>
      </c>
      <c r="Z290" s="7">
        <f t="shared" si="324"/>
        <v>0</v>
      </c>
      <c r="AA290" s="7">
        <f t="shared" si="325"/>
        <v>0</v>
      </c>
      <c r="AB290" s="1" t="str">
        <f t="shared" si="331"/>
        <v>YES</v>
      </c>
      <c r="AC290" s="1" t="str">
        <f t="shared" si="331"/>
        <v>NO</v>
      </c>
      <c r="AD290" s="1">
        <f t="shared" si="332"/>
        <v>0</v>
      </c>
      <c r="AE290" s="1">
        <f t="shared" si="332"/>
        <v>0</v>
      </c>
      <c r="AF290" s="7">
        <f t="shared" si="326"/>
        <v>-2.6723343297623368</v>
      </c>
      <c r="AG290" s="7">
        <f t="shared" si="327"/>
        <v>7.6656702376634023E-3</v>
      </c>
      <c r="AH290" s="4" t="str">
        <f t="shared" si="328"/>
        <v>NO</v>
      </c>
      <c r="AI290" s="7">
        <f t="shared" si="310"/>
        <v>0</v>
      </c>
      <c r="AJ290">
        <v>7.3959999999999999</v>
      </c>
      <c r="AK290">
        <v>2.4775999999999998</v>
      </c>
      <c r="AL290">
        <v>4.1970999999999998</v>
      </c>
      <c r="AM290">
        <v>-0.106763862332695</v>
      </c>
      <c r="AN290">
        <v>-20.545028680688301</v>
      </c>
      <c r="AO290">
        <v>-20.651792543020999</v>
      </c>
    </row>
    <row r="291" spans="1:41" ht="18" customHeight="1" x14ac:dyDescent="0.3">
      <c r="A291" s="1" t="s">
        <v>287</v>
      </c>
      <c r="B291" s="1"/>
      <c r="C291" s="1" t="s">
        <v>288</v>
      </c>
      <c r="D291" s="1" t="s">
        <v>42</v>
      </c>
      <c r="F291" s="1">
        <v>-2.93</v>
      </c>
      <c r="G291" s="1">
        <f t="shared" si="313"/>
        <v>1.174897554939528E-3</v>
      </c>
      <c r="H291" s="1">
        <v>1.1000000000000001</v>
      </c>
      <c r="I291" s="1">
        <v>6.6</v>
      </c>
      <c r="L291" s="1">
        <v>-3.41</v>
      </c>
      <c r="M291" s="1">
        <f t="shared" si="314"/>
        <v>3.8904514499428012E-4</v>
      </c>
      <c r="N291" s="1">
        <f t="shared" ref="N291:N298" si="333">IF(D291="Acid",H291-I291,I291-H291)</f>
        <v>5.5</v>
      </c>
      <c r="O291" s="1">
        <f t="shared" si="315"/>
        <v>3.1622676601999995E-6</v>
      </c>
      <c r="P291" s="1">
        <f t="shared" si="316"/>
        <v>-8.4300013733575678</v>
      </c>
      <c r="Q291" s="1">
        <f t="shared" si="317"/>
        <v>-3.4099972258972677</v>
      </c>
      <c r="R291" s="1">
        <v>-3.41</v>
      </c>
      <c r="S291" s="1">
        <f t="shared" si="318"/>
        <v>3.8904514499428012E-4</v>
      </c>
      <c r="T291" s="1">
        <f t="shared" si="319"/>
        <v>-3.4100027741292265</v>
      </c>
      <c r="U291" s="1">
        <f t="shared" si="320"/>
        <v>-2.7741292263350203E-6</v>
      </c>
      <c r="V291" s="2">
        <f t="shared" si="321"/>
        <v>5.0200013733575677</v>
      </c>
      <c r="W291" s="2">
        <f t="shared" si="322"/>
        <v>2.7741027324168499E-6</v>
      </c>
      <c r="X291" s="1">
        <f t="shared" si="323"/>
        <v>5.0199985992548353</v>
      </c>
      <c r="Y291" s="7">
        <f t="shared" si="329"/>
        <v>0</v>
      </c>
      <c r="Z291" s="7">
        <f t="shared" si="324"/>
        <v>0</v>
      </c>
      <c r="AA291" s="7">
        <f t="shared" si="325"/>
        <v>0</v>
      </c>
      <c r="AB291" s="1" t="str">
        <f t="shared" si="331"/>
        <v>YES</v>
      </c>
      <c r="AC291" s="1" t="str">
        <f t="shared" si="331"/>
        <v>NO</v>
      </c>
      <c r="AD291" s="1">
        <f t="shared" si="332"/>
        <v>0</v>
      </c>
      <c r="AE291" s="1">
        <f t="shared" si="332"/>
        <v>0</v>
      </c>
      <c r="AF291" s="7">
        <f t="shared" si="326"/>
        <v>-3.4099972258972677</v>
      </c>
      <c r="AG291" s="7">
        <f t="shared" si="327"/>
        <v>2.7741027324168499E-6</v>
      </c>
      <c r="AH291" s="4" t="str">
        <f t="shared" si="328"/>
        <v>NO</v>
      </c>
      <c r="AI291" s="7">
        <f t="shared" ref="AI291:AI298" si="334">IF(AG291&gt;1.5,B291, )</f>
        <v>0</v>
      </c>
      <c r="AJ291">
        <v>6.7316000000000003</v>
      </c>
      <c r="AK291">
        <v>2.6328</v>
      </c>
      <c r="AL291">
        <v>4.8781999999999996</v>
      </c>
      <c r="AM291">
        <v>-1.3623326959846999E-3</v>
      </c>
      <c r="AN291">
        <v>-22.123064053537199</v>
      </c>
      <c r="AO291">
        <v>-22.1244263862332</v>
      </c>
    </row>
    <row r="292" spans="1:41" ht="18" customHeight="1" x14ac:dyDescent="0.3">
      <c r="A292" s="1" t="s">
        <v>287</v>
      </c>
      <c r="B292" s="1"/>
      <c r="C292" s="1" t="s">
        <v>288</v>
      </c>
      <c r="D292" s="1" t="s">
        <v>42</v>
      </c>
      <c r="F292" s="1">
        <v>-2.93</v>
      </c>
      <c r="G292" s="1">
        <f t="shared" si="313"/>
        <v>1.174897554939528E-3</v>
      </c>
      <c r="H292" s="1">
        <v>1.7</v>
      </c>
      <c r="I292" s="1">
        <v>6.6</v>
      </c>
      <c r="L292" s="1">
        <v>-3.41</v>
      </c>
      <c r="M292" s="1">
        <f t="shared" si="314"/>
        <v>3.8904514499428012E-4</v>
      </c>
      <c r="N292" s="1">
        <f t="shared" si="333"/>
        <v>4.8999999999999995</v>
      </c>
      <c r="O292" s="1">
        <f t="shared" si="315"/>
        <v>1.258909563061767E-5</v>
      </c>
      <c r="P292" s="1">
        <f t="shared" si="316"/>
        <v>-7.8300054674091797</v>
      </c>
      <c r="Q292" s="1">
        <f t="shared" si="317"/>
        <v>-3.4099889563073553</v>
      </c>
      <c r="R292" s="1">
        <v>-3.4</v>
      </c>
      <c r="S292" s="1">
        <f t="shared" si="318"/>
        <v>3.9810717055349708E-4</v>
      </c>
      <c r="T292" s="1">
        <f t="shared" si="319"/>
        <v>-3.4000106682574178</v>
      </c>
      <c r="U292" s="1">
        <f t="shared" si="320"/>
        <v>9.9893317425823192E-3</v>
      </c>
      <c r="V292" s="2">
        <f t="shared" si="321"/>
        <v>4.4300054674091793</v>
      </c>
      <c r="W292" s="2">
        <f t="shared" si="322"/>
        <v>9.9889563073554122E-3</v>
      </c>
      <c r="X292" s="1">
        <f t="shared" si="323"/>
        <v>4.4200165111018244</v>
      </c>
      <c r="Y292" s="7">
        <f t="shared" si="329"/>
        <v>0</v>
      </c>
      <c r="Z292" s="7">
        <f t="shared" si="324"/>
        <v>0</v>
      </c>
      <c r="AA292" s="7">
        <f t="shared" si="325"/>
        <v>0</v>
      </c>
      <c r="AB292" s="1" t="str">
        <f t="shared" si="331"/>
        <v>YES</v>
      </c>
      <c r="AC292" s="1" t="str">
        <f t="shared" si="331"/>
        <v>NO</v>
      </c>
      <c r="AD292" s="1">
        <f t="shared" si="332"/>
        <v>0</v>
      </c>
      <c r="AE292" s="1">
        <f t="shared" si="332"/>
        <v>0</v>
      </c>
      <c r="AF292" s="7">
        <f t="shared" si="326"/>
        <v>-3.4099889563073553</v>
      </c>
      <c r="AG292" s="7">
        <f t="shared" si="327"/>
        <v>9.9889563073554122E-3</v>
      </c>
      <c r="AH292" s="4" t="str">
        <f t="shared" si="328"/>
        <v>NO</v>
      </c>
      <c r="AI292" s="7">
        <f t="shared" si="334"/>
        <v>0</v>
      </c>
      <c r="AJ292">
        <v>6.7316000000000003</v>
      </c>
      <c r="AK292">
        <v>2.6328</v>
      </c>
      <c r="AL292">
        <v>4.8781999999999996</v>
      </c>
      <c r="AM292">
        <v>-1.3623326959846999E-3</v>
      </c>
      <c r="AN292">
        <v>-22.123064053537199</v>
      </c>
      <c r="AO292">
        <v>-22.1244263862332</v>
      </c>
    </row>
    <row r="293" spans="1:41" ht="18" customHeight="1" x14ac:dyDescent="0.3">
      <c r="A293" s="1" t="s">
        <v>287</v>
      </c>
      <c r="B293" s="1"/>
      <c r="C293" s="1" t="s">
        <v>288</v>
      </c>
      <c r="D293" s="1" t="s">
        <v>42</v>
      </c>
      <c r="F293" s="1">
        <v>-2.93</v>
      </c>
      <c r="G293" s="1">
        <f t="shared" si="313"/>
        <v>1.174897554939528E-3</v>
      </c>
      <c r="H293" s="1">
        <v>3.4</v>
      </c>
      <c r="I293" s="1">
        <v>6.6</v>
      </c>
      <c r="L293" s="1">
        <v>-3.41</v>
      </c>
      <c r="M293" s="1">
        <f t="shared" si="314"/>
        <v>3.8904514499428012E-4</v>
      </c>
      <c r="N293" s="1">
        <f t="shared" si="333"/>
        <v>3.1999999999999997</v>
      </c>
      <c r="O293" s="1">
        <f t="shared" si="315"/>
        <v>6.305594883398932E-4</v>
      </c>
      <c r="P293" s="1">
        <f t="shared" si="316"/>
        <v>-6.1302739348814974</v>
      </c>
      <c r="Q293" s="1">
        <f t="shared" si="317"/>
        <v>-3.4094471912200821</v>
      </c>
      <c r="R293" s="1">
        <v>-3.24</v>
      </c>
      <c r="S293" s="1">
        <f t="shared" si="318"/>
        <v>5.7543993733715632E-4</v>
      </c>
      <c r="T293" s="1">
        <f t="shared" si="319"/>
        <v>-3.2402855522345044</v>
      </c>
      <c r="U293" s="1">
        <f t="shared" si="320"/>
        <v>0.16971444776549571</v>
      </c>
      <c r="V293" s="2">
        <f t="shared" si="321"/>
        <v>2.8902739348814972</v>
      </c>
      <c r="W293" s="2">
        <f t="shared" si="322"/>
        <v>0.16944719122008189</v>
      </c>
      <c r="X293" s="1">
        <f t="shared" si="323"/>
        <v>2.7208267436614153</v>
      </c>
      <c r="Y293" s="7">
        <f t="shared" si="329"/>
        <v>0</v>
      </c>
      <c r="Z293" s="7">
        <f t="shared" si="324"/>
        <v>0</v>
      </c>
      <c r="AA293" s="7">
        <f t="shared" si="325"/>
        <v>0</v>
      </c>
      <c r="AB293" s="1" t="str">
        <f t="shared" si="331"/>
        <v>YES</v>
      </c>
      <c r="AC293" s="1" t="str">
        <f t="shared" si="331"/>
        <v>NO</v>
      </c>
      <c r="AD293" s="1">
        <f t="shared" si="332"/>
        <v>0</v>
      </c>
      <c r="AE293" s="1">
        <f t="shared" si="332"/>
        <v>0</v>
      </c>
      <c r="AF293" s="7">
        <f t="shared" si="326"/>
        <v>-3.4094471912200821</v>
      </c>
      <c r="AG293" s="7">
        <f t="shared" si="327"/>
        <v>0.16944719122008189</v>
      </c>
      <c r="AH293" s="4" t="str">
        <f t="shared" si="328"/>
        <v>NO</v>
      </c>
      <c r="AI293" s="7">
        <f t="shared" si="334"/>
        <v>0</v>
      </c>
      <c r="AJ293">
        <v>6.7316000000000003</v>
      </c>
      <c r="AK293">
        <v>2.6328</v>
      </c>
      <c r="AL293">
        <v>4.8781999999999996</v>
      </c>
      <c r="AM293">
        <v>-1.3623326959846999E-3</v>
      </c>
      <c r="AN293">
        <v>-22.123064053537199</v>
      </c>
      <c r="AO293">
        <v>-22.1244263862332</v>
      </c>
    </row>
    <row r="294" spans="1:41" ht="18" customHeight="1" x14ac:dyDescent="0.3">
      <c r="A294" s="1" t="s">
        <v>287</v>
      </c>
      <c r="B294" s="1"/>
      <c r="C294" s="1" t="s">
        <v>288</v>
      </c>
      <c r="D294" s="1" t="s">
        <v>42</v>
      </c>
      <c r="F294" s="1">
        <v>-2.93</v>
      </c>
      <c r="G294" s="1">
        <f t="shared" si="313"/>
        <v>1.174897554939528E-3</v>
      </c>
      <c r="H294" s="1">
        <v>5.3</v>
      </c>
      <c r="I294" s="1">
        <v>6.6</v>
      </c>
      <c r="L294" s="1">
        <v>-3.41</v>
      </c>
      <c r="M294" s="1">
        <f t="shared" si="314"/>
        <v>3.8904514499428012E-4</v>
      </c>
      <c r="N294" s="1">
        <f t="shared" si="333"/>
        <v>1.2999999999999998</v>
      </c>
      <c r="O294" s="1">
        <f t="shared" si="315"/>
        <v>4.7726721034203903E-2</v>
      </c>
      <c r="P294" s="1">
        <f t="shared" si="316"/>
        <v>-4.2512384019142555</v>
      </c>
      <c r="Q294" s="1">
        <f t="shared" si="317"/>
        <v>-3.3700287263012783</v>
      </c>
      <c r="R294" s="1">
        <v>-3.13</v>
      </c>
      <c r="S294" s="1">
        <f t="shared" si="318"/>
        <v>7.4131024130091731E-4</v>
      </c>
      <c r="T294" s="1">
        <f t="shared" si="319"/>
        <v>-3.1429212788587386</v>
      </c>
      <c r="U294" s="1">
        <f t="shared" si="320"/>
        <v>0.26707872114126152</v>
      </c>
      <c r="V294" s="2">
        <f t="shared" si="321"/>
        <v>1.1212384019142556</v>
      </c>
      <c r="W294" s="2">
        <f t="shared" si="322"/>
        <v>0.24002872630127836</v>
      </c>
      <c r="X294" s="1">
        <f t="shared" si="323"/>
        <v>0.88120967561297725</v>
      </c>
      <c r="Y294" s="7">
        <f t="shared" si="329"/>
        <v>0</v>
      </c>
      <c r="Z294" s="7">
        <f t="shared" si="324"/>
        <v>0</v>
      </c>
      <c r="AA294" s="7">
        <f t="shared" si="325"/>
        <v>0</v>
      </c>
      <c r="AB294" s="1" t="str">
        <f t="shared" si="331"/>
        <v>NO</v>
      </c>
      <c r="AC294" s="1" t="str">
        <f t="shared" si="331"/>
        <v>NO</v>
      </c>
      <c r="AD294" s="1">
        <f t="shared" si="332"/>
        <v>0</v>
      </c>
      <c r="AE294" s="1">
        <f t="shared" si="332"/>
        <v>0</v>
      </c>
      <c r="AF294" s="7">
        <f t="shared" si="326"/>
        <v>-3.3700287263012783</v>
      </c>
      <c r="AG294" s="7">
        <f t="shared" si="327"/>
        <v>0.24002872630127836</v>
      </c>
      <c r="AH294" s="4" t="str">
        <f t="shared" si="328"/>
        <v>NO</v>
      </c>
      <c r="AI294" s="7">
        <f t="shared" si="334"/>
        <v>0</v>
      </c>
      <c r="AJ294">
        <v>6.7316000000000003</v>
      </c>
      <c r="AK294">
        <v>2.6328</v>
      </c>
      <c r="AL294">
        <v>4.8781999999999996</v>
      </c>
      <c r="AM294">
        <v>-1.3623326959846999E-3</v>
      </c>
      <c r="AN294">
        <v>-22.123064053537199</v>
      </c>
      <c r="AO294">
        <v>-22.1244263862332</v>
      </c>
    </row>
    <row r="295" spans="1:41" ht="18" customHeight="1" x14ac:dyDescent="0.3">
      <c r="A295" s="1" t="s">
        <v>287</v>
      </c>
      <c r="B295" s="1"/>
      <c r="C295" s="1" t="s">
        <v>288</v>
      </c>
      <c r="D295" s="1" t="s">
        <v>42</v>
      </c>
      <c r="F295" s="1">
        <v>-2.93</v>
      </c>
      <c r="G295" s="1">
        <f t="shared" si="313"/>
        <v>1.174897554939528E-3</v>
      </c>
      <c r="H295" s="1">
        <v>6.6</v>
      </c>
      <c r="I295" s="1">
        <v>6.6</v>
      </c>
      <c r="L295" s="1">
        <v>-3.41</v>
      </c>
      <c r="M295" s="1">
        <f t="shared" si="314"/>
        <v>3.8904514499428012E-4</v>
      </c>
      <c r="N295" s="1">
        <f t="shared" si="333"/>
        <v>0</v>
      </c>
      <c r="O295" s="1">
        <f t="shared" si="315"/>
        <v>0.5</v>
      </c>
      <c r="P295" s="1">
        <f t="shared" si="316"/>
        <v>-3.2310299956639814</v>
      </c>
      <c r="Q295" s="1">
        <f t="shared" si="317"/>
        <v>-3.1068091584225224</v>
      </c>
      <c r="R295" s="1">
        <v>-2.94</v>
      </c>
      <c r="S295" s="1">
        <f t="shared" si="318"/>
        <v>1.1481536214968825E-3</v>
      </c>
      <c r="T295" s="1">
        <f t="shared" si="319"/>
        <v>-2.9502356962754046</v>
      </c>
      <c r="U295" s="1">
        <f t="shared" si="320"/>
        <v>0.45976430372459554</v>
      </c>
      <c r="V295" s="2">
        <f t="shared" si="321"/>
        <v>0.29102999566398147</v>
      </c>
      <c r="W295" s="2">
        <f t="shared" si="322"/>
        <v>0.16680915842252242</v>
      </c>
      <c r="X295" s="1">
        <f t="shared" si="323"/>
        <v>0.12422083724145905</v>
      </c>
      <c r="Y295" s="7">
        <f t="shared" si="329"/>
        <v>1</v>
      </c>
      <c r="Z295" s="7">
        <f t="shared" si="324"/>
        <v>1</v>
      </c>
      <c r="AA295" s="7">
        <f t="shared" si="325"/>
        <v>0</v>
      </c>
      <c r="AB295" s="1" t="str">
        <f t="shared" si="331"/>
        <v>NO</v>
      </c>
      <c r="AC295" s="1" t="str">
        <f t="shared" si="331"/>
        <v>NO</v>
      </c>
      <c r="AD295" s="1">
        <f t="shared" si="332"/>
        <v>0</v>
      </c>
      <c r="AE295" s="1">
        <f t="shared" si="332"/>
        <v>0</v>
      </c>
      <c r="AF295" s="7">
        <f t="shared" si="326"/>
        <v>-3.1068091584225224</v>
      </c>
      <c r="AG295" s="7">
        <f t="shared" si="327"/>
        <v>0.16680915842252242</v>
      </c>
      <c r="AH295" s="4" t="str">
        <f t="shared" si="328"/>
        <v>NO</v>
      </c>
      <c r="AI295" s="7">
        <f t="shared" si="334"/>
        <v>0</v>
      </c>
      <c r="AJ295">
        <v>6.7316000000000003</v>
      </c>
      <c r="AK295">
        <v>2.6328</v>
      </c>
      <c r="AL295">
        <v>4.8781999999999996</v>
      </c>
      <c r="AM295">
        <v>-1.3623326959846999E-3</v>
      </c>
      <c r="AN295">
        <v>-22.123064053537199</v>
      </c>
      <c r="AO295">
        <v>-22.1244263862332</v>
      </c>
    </row>
    <row r="296" spans="1:41" ht="15" customHeight="1" x14ac:dyDescent="0.3">
      <c r="A296" s="1" t="s">
        <v>287</v>
      </c>
      <c r="B296" s="1"/>
      <c r="C296" s="1" t="s">
        <v>288</v>
      </c>
      <c r="D296" s="1" t="s">
        <v>42</v>
      </c>
      <c r="F296" s="1">
        <v>-2.93</v>
      </c>
      <c r="G296" s="1">
        <f t="shared" si="313"/>
        <v>1.174897554939528E-3</v>
      </c>
      <c r="H296" s="1">
        <v>7.4</v>
      </c>
      <c r="I296" s="1">
        <v>6.6</v>
      </c>
      <c r="L296" s="1">
        <v>-3.41</v>
      </c>
      <c r="M296" s="1">
        <f t="shared" si="314"/>
        <v>3.8904514499428012E-4</v>
      </c>
      <c r="N296" s="1">
        <f t="shared" si="333"/>
        <v>-0.80000000000000071</v>
      </c>
      <c r="O296" s="1">
        <f t="shared" si="315"/>
        <v>0.86319311139679022</v>
      </c>
      <c r="P296" s="1">
        <f t="shared" si="316"/>
        <v>-2.9938920341433795</v>
      </c>
      <c r="Q296" s="1">
        <f t="shared" si="317"/>
        <v>-2.9716778745017951</v>
      </c>
      <c r="R296" s="1">
        <v>-2.93</v>
      </c>
      <c r="S296" s="1">
        <f t="shared" si="318"/>
        <v>1.174897554939528E-3</v>
      </c>
      <c r="T296" s="1">
        <f t="shared" si="319"/>
        <v>-2.930000000000001</v>
      </c>
      <c r="U296" s="1">
        <f t="shared" si="320"/>
        <v>0.47999999999999909</v>
      </c>
      <c r="V296" s="2">
        <f t="shared" si="321"/>
        <v>6.3892034143379295E-2</v>
      </c>
      <c r="W296" s="2">
        <f t="shared" si="322"/>
        <v>4.1677874501794943E-2</v>
      </c>
      <c r="X296" s="1">
        <f t="shared" si="323"/>
        <v>2.2214159641584352E-2</v>
      </c>
      <c r="Y296" s="7">
        <f t="shared" si="329"/>
        <v>1</v>
      </c>
      <c r="Z296" s="7">
        <f t="shared" si="324"/>
        <v>1</v>
      </c>
      <c r="AA296" s="7">
        <f t="shared" si="325"/>
        <v>0</v>
      </c>
      <c r="AB296" s="1" t="str">
        <f t="shared" si="331"/>
        <v>NO</v>
      </c>
      <c r="AC296" s="1" t="str">
        <f t="shared" si="331"/>
        <v>NO</v>
      </c>
      <c r="AD296" s="1">
        <f t="shared" si="332"/>
        <v>0</v>
      </c>
      <c r="AE296" s="1">
        <f t="shared" si="332"/>
        <v>0</v>
      </c>
      <c r="AF296" s="7">
        <f t="shared" si="326"/>
        <v>-2.9716778745017951</v>
      </c>
      <c r="AG296" s="7">
        <f t="shared" si="327"/>
        <v>4.1677874501794943E-2</v>
      </c>
      <c r="AH296" s="4" t="str">
        <f t="shared" si="328"/>
        <v>NO</v>
      </c>
      <c r="AI296" s="7">
        <f t="shared" si="334"/>
        <v>0</v>
      </c>
      <c r="AJ296">
        <v>6.7316000000000003</v>
      </c>
      <c r="AK296">
        <v>2.6328</v>
      </c>
      <c r="AL296">
        <v>4.8781999999999996</v>
      </c>
      <c r="AM296">
        <v>-1.3623326959846999E-3</v>
      </c>
      <c r="AN296">
        <v>-22.123064053537199</v>
      </c>
      <c r="AO296">
        <v>-22.1244263862332</v>
      </c>
    </row>
    <row r="297" spans="1:41" ht="15" customHeight="1" x14ac:dyDescent="0.3">
      <c r="A297" s="1" t="s">
        <v>287</v>
      </c>
      <c r="B297" s="1"/>
      <c r="C297" s="1" t="s">
        <v>288</v>
      </c>
      <c r="D297" s="1" t="s">
        <v>42</v>
      </c>
      <c r="F297" s="1">
        <v>-2.93</v>
      </c>
      <c r="G297" s="1">
        <f t="shared" si="313"/>
        <v>1.174897554939528E-3</v>
      </c>
      <c r="H297" s="1">
        <v>9.5</v>
      </c>
      <c r="I297" s="1">
        <v>6.6</v>
      </c>
      <c r="L297" s="1">
        <v>-3.41</v>
      </c>
      <c r="M297" s="1">
        <f t="shared" si="314"/>
        <v>3.8904514499428012E-4</v>
      </c>
      <c r="N297" s="1">
        <f t="shared" si="333"/>
        <v>-2.9000000000000004</v>
      </c>
      <c r="O297" s="1">
        <f t="shared" si="315"/>
        <v>0.99874265748864477</v>
      </c>
      <c r="P297" s="1">
        <f t="shared" si="316"/>
        <v>-2.9305464004928576</v>
      </c>
      <c r="Q297" s="1">
        <f t="shared" si="317"/>
        <v>-2.930365394145324</v>
      </c>
      <c r="R297" s="1">
        <v>-3.06</v>
      </c>
      <c r="S297" s="1">
        <f t="shared" si="318"/>
        <v>8.7096358995607975E-4</v>
      </c>
      <c r="T297" s="1" t="e">
        <f t="shared" si="319"/>
        <v>#NUM!</v>
      </c>
      <c r="U297" s="1" t="e">
        <f t="shared" si="320"/>
        <v>#NUM!</v>
      </c>
      <c r="V297" s="2">
        <f t="shared" si="321"/>
        <v>0.12945359950714241</v>
      </c>
      <c r="W297" s="2">
        <f t="shared" si="322"/>
        <v>0.12963460585467601</v>
      </c>
      <c r="X297" s="1">
        <f t="shared" si="323"/>
        <v>-1.8100634753359657E-4</v>
      </c>
      <c r="Y297" s="7">
        <f t="shared" si="329"/>
        <v>1</v>
      </c>
      <c r="Z297" s="7">
        <f t="shared" si="324"/>
        <v>1</v>
      </c>
      <c r="AA297" s="7">
        <f t="shared" si="325"/>
        <v>1</v>
      </c>
      <c r="AB297" s="1" t="str">
        <f t="shared" si="331"/>
        <v>NO</v>
      </c>
      <c r="AC297" s="1" t="str">
        <f t="shared" si="331"/>
        <v>NO</v>
      </c>
      <c r="AD297" s="1">
        <f t="shared" si="332"/>
        <v>0</v>
      </c>
      <c r="AE297" s="1">
        <f t="shared" si="332"/>
        <v>0</v>
      </c>
      <c r="AF297" s="7">
        <f t="shared" si="326"/>
        <v>-2.9305464004928576</v>
      </c>
      <c r="AG297" s="7">
        <f t="shared" si="327"/>
        <v>0.12945359950714241</v>
      </c>
      <c r="AH297" s="4" t="str">
        <f t="shared" si="328"/>
        <v>NO</v>
      </c>
      <c r="AI297" s="7">
        <f t="shared" si="334"/>
        <v>0</v>
      </c>
      <c r="AJ297">
        <v>6.7316000000000003</v>
      </c>
      <c r="AK297">
        <v>2.6328</v>
      </c>
      <c r="AL297">
        <v>4.8781999999999996</v>
      </c>
      <c r="AM297">
        <v>-1.3623326959846999E-3</v>
      </c>
      <c r="AN297">
        <v>-22.123064053537199</v>
      </c>
      <c r="AO297">
        <v>-22.1244263862332</v>
      </c>
    </row>
    <row r="298" spans="1:41" ht="15" customHeight="1" x14ac:dyDescent="0.3">
      <c r="A298" s="1" t="s">
        <v>287</v>
      </c>
      <c r="B298" s="1"/>
      <c r="C298" s="1" t="s">
        <v>288</v>
      </c>
      <c r="D298" s="1" t="s">
        <v>42</v>
      </c>
      <c r="F298" s="1">
        <v>-2.93</v>
      </c>
      <c r="G298" s="1">
        <f t="shared" si="313"/>
        <v>1.174897554939528E-3</v>
      </c>
      <c r="H298" s="1">
        <v>12.4</v>
      </c>
      <c r="I298" s="1">
        <v>6.6</v>
      </c>
      <c r="L298" s="1">
        <v>-3.41</v>
      </c>
      <c r="M298" s="1">
        <f t="shared" si="314"/>
        <v>3.8904514499428012E-4</v>
      </c>
      <c r="N298" s="1">
        <f t="shared" si="333"/>
        <v>-5.8000000000000007</v>
      </c>
      <c r="O298" s="1">
        <f t="shared" si="315"/>
        <v>0.99999841510931942</v>
      </c>
      <c r="P298" s="1">
        <f t="shared" si="316"/>
        <v>-2.9300006883098226</v>
      </c>
      <c r="Q298" s="1">
        <f t="shared" si="317"/>
        <v>-2.9300004603888987</v>
      </c>
      <c r="R298" s="1">
        <v>-3.11</v>
      </c>
      <c r="S298" s="1">
        <f t="shared" si="318"/>
        <v>7.7624711662869128E-4</v>
      </c>
      <c r="T298" s="1" t="e">
        <f t="shared" si="319"/>
        <v>#NUM!</v>
      </c>
      <c r="U298" s="1" t="e">
        <f t="shared" si="320"/>
        <v>#NUM!</v>
      </c>
      <c r="V298" s="2">
        <f t="shared" si="321"/>
        <v>0.17999931169017724</v>
      </c>
      <c r="W298" s="2">
        <f t="shared" si="322"/>
        <v>0.17999953961110116</v>
      </c>
      <c r="X298" s="1">
        <f t="shared" si="323"/>
        <v>-2.2792092391199503E-7</v>
      </c>
      <c r="Y298" s="7">
        <f>IF(X298&gt;=0.2,0,1)</f>
        <v>1</v>
      </c>
      <c r="Z298" s="7">
        <f t="shared" si="324"/>
        <v>1</v>
      </c>
      <c r="AA298" s="7">
        <f t="shared" si="325"/>
        <v>1</v>
      </c>
      <c r="AB298" s="1" t="str">
        <f t="shared" ref="AB298:AC298" si="335">IF(V298&gt;1.5,"YES","NO")</f>
        <v>NO</v>
      </c>
      <c r="AC298" s="1" t="str">
        <f t="shared" si="335"/>
        <v>NO</v>
      </c>
      <c r="AD298" s="1">
        <f t="shared" ref="AD298:AE298" si="336">IF(AB298="YES",$B298, )</f>
        <v>0</v>
      </c>
      <c r="AE298" s="1">
        <f t="shared" si="336"/>
        <v>0</v>
      </c>
      <c r="AF298" s="7">
        <f t="shared" si="326"/>
        <v>-2.9300006883098226</v>
      </c>
      <c r="AG298" s="7">
        <f t="shared" si="327"/>
        <v>0.17999931169017724</v>
      </c>
      <c r="AH298" s="4" t="str">
        <f t="shared" si="328"/>
        <v>NO</v>
      </c>
      <c r="AI298" s="7">
        <f t="shared" si="334"/>
        <v>0</v>
      </c>
      <c r="AJ298">
        <v>6.7316000000000003</v>
      </c>
      <c r="AK298">
        <v>2.6328</v>
      </c>
      <c r="AL298">
        <v>4.8781999999999996</v>
      </c>
      <c r="AM298">
        <v>-1.3623326959846999E-3</v>
      </c>
      <c r="AN298">
        <v>-22.123064053537199</v>
      </c>
      <c r="AO298">
        <v>-22.1244263862332</v>
      </c>
    </row>
  </sheetData>
  <phoneticPr fontId="6" type="noConversion"/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CA3F3-7E9B-4293-92BB-8F282CA5C862}">
  <dimension ref="A1:A118"/>
  <sheetViews>
    <sheetView topLeftCell="A105" workbookViewId="0">
      <selection activeCell="C134" sqref="C134"/>
    </sheetView>
  </sheetViews>
  <sheetFormatPr defaultRowHeight="18.75" x14ac:dyDescent="0.3"/>
  <cols>
    <col min="1" max="1" width="16.19921875" customWidth="1"/>
  </cols>
  <sheetData>
    <row r="1" spans="1:1" x14ac:dyDescent="0.3">
      <c r="A1" s="10" t="s">
        <v>187</v>
      </c>
    </row>
    <row r="2" spans="1:1" x14ac:dyDescent="0.3">
      <c r="A2" s="10" t="s">
        <v>189</v>
      </c>
    </row>
    <row r="3" spans="1:1" x14ac:dyDescent="0.3">
      <c r="A3" s="10" t="s">
        <v>191</v>
      </c>
    </row>
    <row r="4" spans="1:1" x14ac:dyDescent="0.3">
      <c r="A4" s="1" t="s">
        <v>35</v>
      </c>
    </row>
    <row r="5" spans="1:1" x14ac:dyDescent="0.3">
      <c r="A5" s="10" t="s">
        <v>193</v>
      </c>
    </row>
    <row r="6" spans="1:1" x14ac:dyDescent="0.3">
      <c r="A6" s="1" t="s">
        <v>40</v>
      </c>
    </row>
    <row r="7" spans="1:1" x14ac:dyDescent="0.3">
      <c r="A7" s="1" t="s">
        <v>44</v>
      </c>
    </row>
    <row r="8" spans="1:1" x14ac:dyDescent="0.3">
      <c r="A8" s="1" t="s">
        <v>46</v>
      </c>
    </row>
    <row r="9" spans="1:1" x14ac:dyDescent="0.3">
      <c r="A9" t="s">
        <v>207</v>
      </c>
    </row>
    <row r="10" spans="1:1" x14ac:dyDescent="0.3">
      <c r="A10" t="s">
        <v>209</v>
      </c>
    </row>
    <row r="11" spans="1:1" x14ac:dyDescent="0.3">
      <c r="A11" s="10" t="s">
        <v>195</v>
      </c>
    </row>
    <row r="12" spans="1:1" x14ac:dyDescent="0.3">
      <c r="A12" s="10" t="s">
        <v>197</v>
      </c>
    </row>
    <row r="13" spans="1:1" x14ac:dyDescent="0.3">
      <c r="A13" s="10" t="s">
        <v>199</v>
      </c>
    </row>
    <row r="14" spans="1:1" x14ac:dyDescent="0.3">
      <c r="A14" s="1" t="s">
        <v>48</v>
      </c>
    </row>
    <row r="15" spans="1:1" x14ac:dyDescent="0.3">
      <c r="A15" s="1" t="s">
        <v>201</v>
      </c>
    </row>
    <row r="16" spans="1:1" x14ac:dyDescent="0.3">
      <c r="A16" t="s">
        <v>247</v>
      </c>
    </row>
    <row r="17" spans="1:1" x14ac:dyDescent="0.3">
      <c r="A17" t="s">
        <v>255</v>
      </c>
    </row>
    <row r="18" spans="1:1" x14ac:dyDescent="0.3">
      <c r="A18" t="s">
        <v>256</v>
      </c>
    </row>
    <row r="19" spans="1:1" x14ac:dyDescent="0.3">
      <c r="A19" s="1" t="s">
        <v>50</v>
      </c>
    </row>
    <row r="20" spans="1:1" x14ac:dyDescent="0.3">
      <c r="A20" s="1" t="s">
        <v>52</v>
      </c>
    </row>
    <row r="21" spans="1:1" x14ac:dyDescent="0.3">
      <c r="A21" t="s">
        <v>257</v>
      </c>
    </row>
    <row r="22" spans="1:1" x14ac:dyDescent="0.3">
      <c r="A22" s="1" t="s">
        <v>54</v>
      </c>
    </row>
    <row r="23" spans="1:1" x14ac:dyDescent="0.3">
      <c r="A23" s="1" t="s">
        <v>56</v>
      </c>
    </row>
    <row r="24" spans="1:1" x14ac:dyDescent="0.3">
      <c r="A24" t="s">
        <v>219</v>
      </c>
    </row>
    <row r="25" spans="1:1" x14ac:dyDescent="0.3">
      <c r="A25" t="s">
        <v>239</v>
      </c>
    </row>
    <row r="26" spans="1:1" x14ac:dyDescent="0.3">
      <c r="A26" s="1" t="s">
        <v>58</v>
      </c>
    </row>
    <row r="27" spans="1:1" x14ac:dyDescent="0.3">
      <c r="A27" t="s">
        <v>203</v>
      </c>
    </row>
    <row r="28" spans="1:1" x14ac:dyDescent="0.3">
      <c r="A28" t="s">
        <v>205</v>
      </c>
    </row>
    <row r="29" spans="1:1" x14ac:dyDescent="0.3">
      <c r="A29" t="s">
        <v>253</v>
      </c>
    </row>
    <row r="30" spans="1:1" x14ac:dyDescent="0.3">
      <c r="A30" t="s">
        <v>238</v>
      </c>
    </row>
    <row r="31" spans="1:1" x14ac:dyDescent="0.3">
      <c r="A31" t="s">
        <v>237</v>
      </c>
    </row>
    <row r="32" spans="1:1" x14ac:dyDescent="0.3">
      <c r="A32" s="1" t="s">
        <v>60</v>
      </c>
    </row>
    <row r="33" spans="1:1" x14ac:dyDescent="0.3">
      <c r="A33" s="1" t="s">
        <v>62</v>
      </c>
    </row>
    <row r="34" spans="1:1" x14ac:dyDescent="0.3">
      <c r="A34" t="s">
        <v>236</v>
      </c>
    </row>
    <row r="35" spans="1:1" x14ac:dyDescent="0.3">
      <c r="A35" s="1" t="s">
        <v>64</v>
      </c>
    </row>
    <row r="36" spans="1:1" x14ac:dyDescent="0.3">
      <c r="A36" t="s">
        <v>213</v>
      </c>
    </row>
    <row r="37" spans="1:1" x14ac:dyDescent="0.3">
      <c r="A37" s="1" t="s">
        <v>66</v>
      </c>
    </row>
    <row r="38" spans="1:1" x14ac:dyDescent="0.3">
      <c r="A38" s="1" t="s">
        <v>68</v>
      </c>
    </row>
    <row r="39" spans="1:1" x14ac:dyDescent="0.3">
      <c r="A39" s="1" t="s">
        <v>71</v>
      </c>
    </row>
    <row r="40" spans="1:1" x14ac:dyDescent="0.3">
      <c r="A40" s="1" t="s">
        <v>73</v>
      </c>
    </row>
    <row r="41" spans="1:1" x14ac:dyDescent="0.3">
      <c r="A41" s="1" t="s">
        <v>75</v>
      </c>
    </row>
    <row r="42" spans="1:1" x14ac:dyDescent="0.3">
      <c r="A42" s="1" t="s">
        <v>77</v>
      </c>
    </row>
    <row r="43" spans="1:1" x14ac:dyDescent="0.3">
      <c r="A43" s="1" t="s">
        <v>175</v>
      </c>
    </row>
    <row r="44" spans="1:1" x14ac:dyDescent="0.3">
      <c r="A44" s="1" t="s">
        <v>79</v>
      </c>
    </row>
    <row r="45" spans="1:1" x14ac:dyDescent="0.3">
      <c r="A45" t="s">
        <v>231</v>
      </c>
    </row>
    <row r="46" spans="1:1" x14ac:dyDescent="0.3">
      <c r="A46" s="1" t="s">
        <v>81</v>
      </c>
    </row>
    <row r="47" spans="1:1" x14ac:dyDescent="0.3">
      <c r="A47" s="1" t="s">
        <v>83</v>
      </c>
    </row>
    <row r="48" spans="1:1" x14ac:dyDescent="0.3">
      <c r="A48" s="1" t="s">
        <v>85</v>
      </c>
    </row>
    <row r="49" spans="1:1" x14ac:dyDescent="0.3">
      <c r="A49" s="1" t="s">
        <v>87</v>
      </c>
    </row>
    <row r="50" spans="1:1" x14ac:dyDescent="0.3">
      <c r="A50" t="s">
        <v>230</v>
      </c>
    </row>
    <row r="51" spans="1:1" x14ac:dyDescent="0.3">
      <c r="A51" s="1" t="s">
        <v>89</v>
      </c>
    </row>
    <row r="52" spans="1:1" x14ac:dyDescent="0.3">
      <c r="A52" t="s">
        <v>221</v>
      </c>
    </row>
    <row r="53" spans="1:1" x14ac:dyDescent="0.3">
      <c r="A53" s="1" t="s">
        <v>91</v>
      </c>
    </row>
    <row r="54" spans="1:1" x14ac:dyDescent="0.3">
      <c r="A54" s="1" t="s">
        <v>183</v>
      </c>
    </row>
    <row r="55" spans="1:1" x14ac:dyDescent="0.3">
      <c r="A55" t="s">
        <v>249</v>
      </c>
    </row>
    <row r="56" spans="1:1" x14ac:dyDescent="0.3">
      <c r="A56" s="1" t="s">
        <v>93</v>
      </c>
    </row>
    <row r="57" spans="1:1" x14ac:dyDescent="0.3">
      <c r="A57" s="1" t="s">
        <v>95</v>
      </c>
    </row>
    <row r="58" spans="1:1" x14ac:dyDescent="0.3">
      <c r="A58" s="1" t="s">
        <v>97</v>
      </c>
    </row>
    <row r="59" spans="1:1" x14ac:dyDescent="0.3">
      <c r="A59" s="1" t="s">
        <v>99</v>
      </c>
    </row>
    <row r="60" spans="1:1" x14ac:dyDescent="0.3">
      <c r="A60" s="1" t="s">
        <v>101</v>
      </c>
    </row>
    <row r="61" spans="1:1" x14ac:dyDescent="0.3">
      <c r="A61" t="s">
        <v>228</v>
      </c>
    </row>
    <row r="62" spans="1:1" x14ac:dyDescent="0.3">
      <c r="A62" s="1" t="s">
        <v>103</v>
      </c>
    </row>
    <row r="63" spans="1:1" x14ac:dyDescent="0.3">
      <c r="A63" s="1" t="s">
        <v>184</v>
      </c>
    </row>
    <row r="64" spans="1:1" x14ac:dyDescent="0.3">
      <c r="A64" s="1" t="s">
        <v>105</v>
      </c>
    </row>
    <row r="65" spans="1:1" x14ac:dyDescent="0.3">
      <c r="A65" t="s">
        <v>245</v>
      </c>
    </row>
    <row r="66" spans="1:1" x14ac:dyDescent="0.3">
      <c r="A66" s="1" t="s">
        <v>107</v>
      </c>
    </row>
    <row r="67" spans="1:1" x14ac:dyDescent="0.3">
      <c r="A67" s="1" t="s">
        <v>179</v>
      </c>
    </row>
    <row r="68" spans="1:1" x14ac:dyDescent="0.3">
      <c r="A68" s="1" t="s">
        <v>109</v>
      </c>
    </row>
    <row r="69" spans="1:1" x14ac:dyDescent="0.3">
      <c r="A69" s="1" t="s">
        <v>111</v>
      </c>
    </row>
    <row r="70" spans="1:1" x14ac:dyDescent="0.3">
      <c r="A70" t="s">
        <v>254</v>
      </c>
    </row>
    <row r="71" spans="1:1" x14ac:dyDescent="0.3">
      <c r="A71" s="1" t="s">
        <v>113</v>
      </c>
    </row>
    <row r="72" spans="1:1" x14ac:dyDescent="0.3">
      <c r="A72" t="s">
        <v>233</v>
      </c>
    </row>
    <row r="73" spans="1:1" x14ac:dyDescent="0.3">
      <c r="A73" s="1" t="s">
        <v>115</v>
      </c>
    </row>
    <row r="74" spans="1:1" x14ac:dyDescent="0.3">
      <c r="A74" s="1" t="s">
        <v>117</v>
      </c>
    </row>
    <row r="75" spans="1:1" x14ac:dyDescent="0.3">
      <c r="A75" t="s">
        <v>235</v>
      </c>
    </row>
    <row r="76" spans="1:1" x14ac:dyDescent="0.3">
      <c r="A76" t="s">
        <v>211</v>
      </c>
    </row>
    <row r="77" spans="1:1" x14ac:dyDescent="0.3">
      <c r="A77" t="s">
        <v>215</v>
      </c>
    </row>
    <row r="78" spans="1:1" x14ac:dyDescent="0.3">
      <c r="A78" s="1" t="s">
        <v>119</v>
      </c>
    </row>
    <row r="79" spans="1:1" x14ac:dyDescent="0.3">
      <c r="A79" s="1" t="s">
        <v>121</v>
      </c>
    </row>
    <row r="80" spans="1:1" x14ac:dyDescent="0.3">
      <c r="A80" s="1" t="s">
        <v>123</v>
      </c>
    </row>
    <row r="81" spans="1:1" x14ac:dyDescent="0.3">
      <c r="A81" s="1" t="s">
        <v>125</v>
      </c>
    </row>
    <row r="82" spans="1:1" x14ac:dyDescent="0.3">
      <c r="A82" s="1" t="s">
        <v>127</v>
      </c>
    </row>
    <row r="83" spans="1:1" x14ac:dyDescent="0.3">
      <c r="A83" t="s">
        <v>250</v>
      </c>
    </row>
    <row r="84" spans="1:1" x14ac:dyDescent="0.3">
      <c r="A84" s="1" t="s">
        <v>129</v>
      </c>
    </row>
    <row r="85" spans="1:1" x14ac:dyDescent="0.3">
      <c r="A85" s="1" t="s">
        <v>131</v>
      </c>
    </row>
    <row r="86" spans="1:1" x14ac:dyDescent="0.3">
      <c r="A86" s="1" t="s">
        <v>133</v>
      </c>
    </row>
    <row r="87" spans="1:1" x14ac:dyDescent="0.3">
      <c r="A87" s="1" t="s">
        <v>135</v>
      </c>
    </row>
    <row r="88" spans="1:1" x14ac:dyDescent="0.3">
      <c r="A88" s="1" t="s">
        <v>137</v>
      </c>
    </row>
    <row r="89" spans="1:1" x14ac:dyDescent="0.3">
      <c r="A89" s="1" t="s">
        <v>139</v>
      </c>
    </row>
    <row r="90" spans="1:1" x14ac:dyDescent="0.3">
      <c r="A90" t="s">
        <v>217</v>
      </c>
    </row>
    <row r="91" spans="1:1" x14ac:dyDescent="0.3">
      <c r="A91" t="s">
        <v>223</v>
      </c>
    </row>
    <row r="92" spans="1:1" x14ac:dyDescent="0.3">
      <c r="A92" s="1" t="s">
        <v>141</v>
      </c>
    </row>
    <row r="93" spans="1:1" x14ac:dyDescent="0.3">
      <c r="A93" s="1" t="s">
        <v>143</v>
      </c>
    </row>
    <row r="94" spans="1:1" x14ac:dyDescent="0.3">
      <c r="A94" s="1" t="s">
        <v>145</v>
      </c>
    </row>
    <row r="95" spans="1:1" x14ac:dyDescent="0.3">
      <c r="A95" s="1" t="s">
        <v>147</v>
      </c>
    </row>
    <row r="96" spans="1:1" x14ac:dyDescent="0.3">
      <c r="A96" t="s">
        <v>226</v>
      </c>
    </row>
    <row r="97" spans="1:1" x14ac:dyDescent="0.3">
      <c r="A97" t="s">
        <v>225</v>
      </c>
    </row>
    <row r="98" spans="1:1" x14ac:dyDescent="0.3">
      <c r="A98" s="1" t="s">
        <v>149</v>
      </c>
    </row>
    <row r="99" spans="1:1" x14ac:dyDescent="0.3">
      <c r="A99" s="1" t="s">
        <v>151</v>
      </c>
    </row>
    <row r="100" spans="1:1" x14ac:dyDescent="0.3">
      <c r="A100" s="1" t="s">
        <v>173</v>
      </c>
    </row>
    <row r="101" spans="1:1" x14ac:dyDescent="0.3">
      <c r="A101" s="1" t="s">
        <v>153</v>
      </c>
    </row>
    <row r="102" spans="1:1" x14ac:dyDescent="0.3">
      <c r="A102" s="1" t="s">
        <v>155</v>
      </c>
    </row>
    <row r="103" spans="1:1" x14ac:dyDescent="0.3">
      <c r="A103" s="1" t="s">
        <v>157</v>
      </c>
    </row>
    <row r="104" spans="1:1" x14ac:dyDescent="0.3">
      <c r="A104" s="1" t="s">
        <v>181</v>
      </c>
    </row>
    <row r="105" spans="1:1" x14ac:dyDescent="0.3">
      <c r="A105" t="s">
        <v>261</v>
      </c>
    </row>
    <row r="106" spans="1:1" x14ac:dyDescent="0.3">
      <c r="A106" t="s">
        <v>259</v>
      </c>
    </row>
    <row r="107" spans="1:1" x14ac:dyDescent="0.3">
      <c r="A107" s="1" t="s">
        <v>159</v>
      </c>
    </row>
    <row r="108" spans="1:1" x14ac:dyDescent="0.3">
      <c r="A108" s="1" t="s">
        <v>161</v>
      </c>
    </row>
    <row r="109" spans="1:1" x14ac:dyDescent="0.3">
      <c r="A109" t="s">
        <v>243</v>
      </c>
    </row>
    <row r="110" spans="1:1" x14ac:dyDescent="0.3">
      <c r="A110" t="s">
        <v>241</v>
      </c>
    </row>
    <row r="111" spans="1:1" x14ac:dyDescent="0.3">
      <c r="A111" t="s">
        <v>260</v>
      </c>
    </row>
    <row r="112" spans="1:1" x14ac:dyDescent="0.3">
      <c r="A112" s="1" t="s">
        <v>163</v>
      </c>
    </row>
    <row r="113" spans="1:1" x14ac:dyDescent="0.3">
      <c r="A113" s="1" t="s">
        <v>177</v>
      </c>
    </row>
    <row r="114" spans="1:1" x14ac:dyDescent="0.3">
      <c r="A114" s="1" t="s">
        <v>165</v>
      </c>
    </row>
    <row r="115" spans="1:1" x14ac:dyDescent="0.3">
      <c r="A115" s="1" t="s">
        <v>167</v>
      </c>
    </row>
    <row r="116" spans="1:1" x14ac:dyDescent="0.3">
      <c r="A116" t="s">
        <v>258</v>
      </c>
    </row>
    <row r="117" spans="1:1" x14ac:dyDescent="0.3">
      <c r="A117" s="1" t="s">
        <v>169</v>
      </c>
    </row>
    <row r="118" spans="1:1" x14ac:dyDescent="0.3">
      <c r="A118" s="1" t="s">
        <v>171</v>
      </c>
    </row>
  </sheetData>
  <sortState xmlns:xlrd2="http://schemas.microsoft.com/office/spreadsheetml/2017/richdata2" ref="A1:A188">
    <sortCondition ref="A1:A1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logD_final</vt:lpstr>
      <vt:lpstr>moléculas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Esteban Bertsch-Aguilar</dc:creator>
  <cp:keywords/>
  <dc:description/>
  <cp:lastModifiedBy>Esteban Bertsch Aguilar</cp:lastModifiedBy>
  <cp:revision/>
  <dcterms:created xsi:type="dcterms:W3CDTF">2022-02-19T00:02:16Z</dcterms:created>
  <dcterms:modified xsi:type="dcterms:W3CDTF">2024-08-01T16:20:08Z</dcterms:modified>
  <cp:category/>
  <cp:contentStatus/>
</cp:coreProperties>
</file>