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11"/>
  <workbookPr/>
  <mc:AlternateContent xmlns:mc="http://schemas.openxmlformats.org/markup-compatibility/2006">
    <mc:Choice Requires="x15">
      <x15ac:absPath xmlns:x15ac="http://schemas.microsoft.com/office/spreadsheetml/2010/11/ac" url="C:\Users\unkno\Desktop\"/>
    </mc:Choice>
  </mc:AlternateContent>
  <xr:revisionPtr revIDLastSave="0" documentId="8_{028C8D86-3CE1-4674-B5F2-5E8F829BC603}" xr6:coauthVersionLast="20" xr6:coauthVersionMax="20" xr10:uidLastSave="{00000000-0000-0000-0000-000000000000}"/>
  <bookViews>
    <workbookView xWindow="0" yWindow="0" windowWidth="38400" windowHeight="18420" xr2:uid="{00000000-000D-0000-FFFF-FFFF00000000}"/>
  </bookViews>
  <sheets>
    <sheet name="Counter PLL Calc" sheetId="1" r:id="rId1"/>
    <sheet name="REF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B3" i="2"/>
  <c r="B2" i="2"/>
  <c r="C3" i="2"/>
  <c r="C2" i="2"/>
  <c r="C8" i="1"/>
  <c r="C3" i="1"/>
  <c r="D2" i="2"/>
  <c r="E2" i="2"/>
  <c r="F3" i="1"/>
  <c r="F2" i="2"/>
  <c r="G2" i="2"/>
  <c r="H2" i="2"/>
  <c r="I2" i="2"/>
  <c r="D3" i="2"/>
  <c r="E3" i="2"/>
  <c r="F3" i="2"/>
  <c r="G3" i="2"/>
  <c r="H3" i="2"/>
  <c r="I3" i="2"/>
  <c r="C7" i="1"/>
  <c r="D4" i="1"/>
  <c r="B4" i="1"/>
  <c r="D3" i="1"/>
  <c r="B3" i="1"/>
  <c r="J3" i="1"/>
  <c r="E4" i="1"/>
  <c r="F4" i="1"/>
  <c r="G4" i="1"/>
  <c r="H4" i="1"/>
  <c r="I4" i="1"/>
  <c r="J4" i="1"/>
  <c r="C4" i="1"/>
  <c r="E3" i="1"/>
  <c r="G3" i="1"/>
  <c r="H3" i="1"/>
  <c r="I3" i="1"/>
  <c r="C11" i="1"/>
  <c r="C12" i="1"/>
  <c r="A4" i="2"/>
  <c r="C13" i="1"/>
</calcChain>
</file>

<file path=xl/sharedStrings.xml><?xml version="1.0" encoding="utf-8"?>
<sst xmlns="http://schemas.openxmlformats.org/spreadsheetml/2006/main" count="29" uniqueCount="24">
  <si>
    <t>PLLDIV dividers</t>
  </si>
  <si>
    <t>VCO/1</t>
  </si>
  <si>
    <t>VCO/2</t>
  </si>
  <si>
    <t>VCO/4</t>
  </si>
  <si>
    <t>VCO/8</t>
  </si>
  <si>
    <t>VCO/16</t>
  </si>
  <si>
    <t>VCO/32</t>
  </si>
  <si>
    <t>VCO/64</t>
  </si>
  <si>
    <t>VCO/128</t>
  </si>
  <si>
    <t>min/max PLL_in</t>
  </si>
  <si>
    <t>Enter desired counter output frequency</t>
  </si>
  <si>
    <t>PLL_out =</t>
  </si>
  <si>
    <t>Hz</t>
  </si>
  <si>
    <t>Enter system clock frequency</t>
  </si>
  <si>
    <t>CLK_FREQ =</t>
  </si>
  <si>
    <t>RESULTS</t>
  </si>
  <si>
    <t>PLLDIV =</t>
  </si>
  <si>
    <t>x VCO</t>
  </si>
  <si>
    <t>=</t>
  </si>
  <si>
    <t>(binary)</t>
  </si>
  <si>
    <t>(dec/hex)</t>
  </si>
  <si>
    <t>FRQX =</t>
  </si>
  <si>
    <t>(decimal)</t>
  </si>
  <si>
    <t>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</si>
</sst>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b/>
      <sz val="11"/>
      <color rgb="FF333333"/>
      <name val="Segoe U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7E3B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right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0" fontId="0" fillId="4" borderId="12" xfId="0" applyFill="1" applyBorder="1" applyAlignment="1">
      <alignment horizontal="right" vertical="center"/>
    </xf>
    <xf numFmtId="0" fontId="0" fillId="4" borderId="5" xfId="0" applyFill="1" applyBorder="1" applyAlignment="1">
      <alignment horizontal="lef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left" vertical="center"/>
    </xf>
    <xf numFmtId="0" fontId="0" fillId="5" borderId="17" xfId="0" applyFill="1" applyBorder="1" applyAlignment="1">
      <alignment horizontal="right"/>
    </xf>
    <xf numFmtId="0" fontId="0" fillId="5" borderId="19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right" vertical="center" wrapText="1"/>
    </xf>
    <xf numFmtId="0" fontId="0" fillId="5" borderId="2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1" fillId="0" borderId="0" xfId="0" applyFont="1" applyBorder="1" applyAlignment="1">
      <alignment horizontal="right" vertical="center" textRotation="90"/>
    </xf>
    <xf numFmtId="0" fontId="1" fillId="0" borderId="0" xfId="0" applyFont="1" applyBorder="1" applyAlignment="1">
      <alignment horizontal="center"/>
    </xf>
    <xf numFmtId="164" fontId="0" fillId="5" borderId="8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1" fillId="7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left"/>
    </xf>
    <xf numFmtId="164" fontId="0" fillId="5" borderId="0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0" fontId="0" fillId="4" borderId="1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 xr3:uid="{AEA406A1-0E4B-5B11-9CD5-51D6E497D94C}">
      <selection activeCell="C7" sqref="C7:D7"/>
    </sheetView>
  </sheetViews>
  <sheetFormatPr defaultRowHeight="15"/>
  <cols>
    <col min="1" max="1" width="15.28515625" bestFit="1" customWidth="1"/>
    <col min="2" max="2" width="11.28515625" bestFit="1" customWidth="1"/>
    <col min="3" max="3" width="11.140625" bestFit="1" customWidth="1"/>
    <col min="4" max="4" width="12" bestFit="1" customWidth="1"/>
    <col min="5" max="6" width="9.85546875" bestFit="1" customWidth="1"/>
    <col min="7" max="9" width="8.7109375" bestFit="1" customWidth="1"/>
    <col min="10" max="10" width="10.42578125" bestFit="1" customWidth="1"/>
    <col min="13" max="13" width="9.5703125" bestFit="1" customWidth="1"/>
    <col min="14" max="14" width="11" bestFit="1" customWidth="1"/>
    <col min="15" max="17" width="9.85546875" bestFit="1" customWidth="1"/>
    <col min="18" max="18" width="8.7109375" bestFit="1" customWidth="1"/>
    <col min="20" max="20" width="8.7109375" bestFit="1" customWidth="1"/>
    <col min="21" max="21" width="10.42578125" bestFit="1" customWidth="1"/>
  </cols>
  <sheetData>
    <row r="1" spans="1:11">
      <c r="B1" s="1"/>
      <c r="C1" s="21" t="s">
        <v>0</v>
      </c>
      <c r="D1" s="21"/>
      <c r="E1" s="21"/>
      <c r="F1" s="21"/>
      <c r="G1" s="21"/>
      <c r="H1" s="21"/>
      <c r="I1" s="21"/>
      <c r="J1" s="21"/>
      <c r="K1" s="1"/>
    </row>
    <row r="2" spans="1:11">
      <c r="A2" s="1"/>
      <c r="C2" s="15" t="s">
        <v>1</v>
      </c>
      <c r="D2" s="16" t="s">
        <v>2</v>
      </c>
      <c r="E2" s="15" t="s">
        <v>3</v>
      </c>
      <c r="F2" s="16" t="s">
        <v>4</v>
      </c>
      <c r="G2" s="15" t="s">
        <v>5</v>
      </c>
      <c r="H2" s="16" t="s">
        <v>6</v>
      </c>
      <c r="I2" s="15" t="s">
        <v>7</v>
      </c>
      <c r="J2" s="15" t="s">
        <v>8</v>
      </c>
    </row>
    <row r="3" spans="1:11" ht="43.5" customHeight="1">
      <c r="A3" s="20" t="s">
        <v>9</v>
      </c>
      <c r="B3" s="4" t="str">
        <f>IF(REF!A2&gt;=10^6,TEXT(REF!A2/10^6,"0.0#")&amp;" MHz",IF(REF!A2&gt;=10^3,TEXT(REF!A2/10^3,"0.0#")&amp;" KHz",TEXT(REF!A2,"0.0#")&amp;" Hz"))</f>
        <v>4.0 MHz</v>
      </c>
      <c r="C3" s="2" t="str">
        <f>IF(REF!B2&gt;=10^6,TEXT(REF!B2/10^6,"0.0#")&amp;" MHz",IF(REF!B2&gt;=10^3,TEXT(REF!B2/10^3,"0.0#")&amp;" KHz",TEXT(REF!B2,"0.0#")&amp;" Hz"))</f>
        <v>64.0 MHz</v>
      </c>
      <c r="D3" s="2" t="str">
        <f>IF(REF!C2&gt;=10^6,TEXT(REF!C2/10^6,"0.0#")&amp;" MHz",IF(REF!C2&gt;=10^3,TEXT(REF!C2/10^3,"0.0#")&amp;" KHz",TEXT(REF!C2,"0.0#")&amp;" Hz"))</f>
        <v>32.0 MHz</v>
      </c>
      <c r="E3" s="2" t="str">
        <f>IF(REF!D2&gt;=10^6,TEXT(REF!D2/10^6,"0.0#")&amp;" MHz",IF(REF!D2&gt;=10^3,TEXT(REF!D2/10^3,"0.0#")&amp;" KHz",TEXT(REF!D2,"0.0#")&amp;" Hz"))</f>
        <v>16.0 MHz</v>
      </c>
      <c r="F3" s="2" t="str">
        <f>IF(REF!E2&gt;=10^6,TEXT(REF!E2/10^6,"0.0#")&amp;" MHz",IF(REF!E2&gt;=10^3,TEXT(REF!E2/10^3,"0.0#")&amp;" KHz",TEXT(REF!E2,"0.0#")&amp;" Hz"))</f>
        <v>8.0 MHz</v>
      </c>
      <c r="G3" s="2" t="str">
        <f>IF(REF!F2&gt;=10^6,TEXT(REF!F2/10^6,"0.0#")&amp;" MHz",IF(REF!F2&gt;=10^3,TEXT(REF!F2/10^3,"0.0#")&amp;" KHz",TEXT(REF!F2,"0.0#")&amp;" Hz"))</f>
        <v>4.0 MHz</v>
      </c>
      <c r="H3" s="2" t="str">
        <f>IF(REF!G2&gt;=10^6,TEXT(REF!G2/10^6,"0.0#")&amp;" MHz",IF(REF!G2&gt;=10^3,TEXT(REF!G2/10^3,"0.0#")&amp;" KHz",TEXT(REF!G2,"0.0#")&amp;" Hz"))</f>
        <v>2.0 MHz</v>
      </c>
      <c r="I3" s="2" t="str">
        <f>IF(REF!H2&gt;=10^6,TEXT(REF!H2/10^6,"0.0#")&amp;" MHz",IF(REF!H2&gt;=10^3,TEXT(REF!H2/10^3,"0.0#")&amp;" KHz",TEXT(REF!H2,"0.0#")&amp;" Hz"))</f>
        <v>1.0 MHz</v>
      </c>
      <c r="J3" s="2" t="str">
        <f>IF(REF!I2&gt;=10^6,TEXT(REF!I2/10^6,"0.0#")&amp;" MHz",IF(REF!I2&gt;=10^3,TEXT(REF!I2/10^3,"0.0#")&amp;" KHz",TEXT(REF!I2,"0.0#")&amp;" Hz"))</f>
        <v>500.0 KHz</v>
      </c>
    </row>
    <row r="4" spans="1:11" ht="42" customHeight="1">
      <c r="A4" s="20"/>
      <c r="B4" s="5" t="str">
        <f>IF(REF!A3&gt;=10^6,TEXT(REF!A3/10^6,"0.0#")&amp;" MHz",IF(REF!A3&gt;=10^3,TEXT(REF!A3/10^3,"0.0#")&amp;" KHz",TEXT(REF!A3,"0.0#")&amp;" Hz"))</f>
        <v>8.0 MHz</v>
      </c>
      <c r="C4" s="2" t="str">
        <f>IF(REF!B3&gt;=10^6,TEXT(REF!B3/10^6,"0.0#")&amp;" MHz",IF(REF!B3&gt;=10^3,TEXT(REF!B3/10^3,"0.0#")&amp;" KHz",TEXT(REF!B3,"0.0#")&amp;" Hz"))</f>
        <v>128.0 MHz</v>
      </c>
      <c r="D4" s="2" t="str">
        <f>IF(REF!C3&gt;=10^6,TEXT(REF!C3/10^6,"0.0#")&amp;" MHz",IF(REF!C3&gt;=10^3,TEXT(REF!C3/10^3,"0.0#")&amp;" KHz",TEXT(REF!C3,"0.0#")&amp;" Hz"))</f>
        <v>64.0 MHz</v>
      </c>
      <c r="E4" s="2" t="str">
        <f>IF(REF!D3&gt;=10^6,TEXT(REF!D3/10^6,"0.0#")&amp;" MHz",IF(REF!D3&gt;=10^3,TEXT(REF!D3/10^3,"0.0#")&amp;" KHz",TEXT(REF!D3,"0.0#")&amp;" Hz"))</f>
        <v>32.0 MHz</v>
      </c>
      <c r="F4" s="2" t="str">
        <f>IF(REF!E3&gt;=10^6,TEXT(REF!E3/10^6,"0.0#")&amp;" MHz",IF(REF!E3&gt;=10^3,TEXT(REF!E3/10^3,"0.0#")&amp;" KHz",TEXT(REF!E3,"0.0#")&amp;" Hz"))</f>
        <v>16.0 MHz</v>
      </c>
      <c r="G4" s="2" t="str">
        <f>IF(REF!F3&gt;=10^6,TEXT(REF!F3/10^6,"0.0#")&amp;" MHz",IF(REF!F3&gt;=10^3,TEXT(REF!F3/10^3,"0.0#")&amp;" KHz",TEXT(REF!F3,"0.0#")&amp;" Hz"))</f>
        <v>8.0 MHz</v>
      </c>
      <c r="H4" s="2" t="str">
        <f>IF(REF!G3&gt;=10^6,TEXT(REF!G3/10^6,"0.0#")&amp;" MHz",IF(REF!G3&gt;=10^3,TEXT(REF!G3/10^3,"0.0#")&amp;" KHz",TEXT(REF!G3,"0.0#")&amp;" Hz"))</f>
        <v>4.0 MHz</v>
      </c>
      <c r="I4" s="2" t="str">
        <f>IF(REF!H3&gt;=10^6,TEXT(REF!H3/10^6,"0.0#")&amp;" MHz",IF(REF!H3&gt;=10^3,TEXT(REF!H3/10^3,"0.0#")&amp;" KHz",TEXT(REF!H3,"0.0#")&amp;" Hz"))</f>
        <v>2.0 MHz</v>
      </c>
      <c r="J4" s="2" t="str">
        <f>IF(REF!I3&gt;=10^6,TEXT(REF!I3/10^6,"0.0#")&amp;" MHz",IF(REF!I3&gt;=10^3,TEXT(REF!I3/10^3,"0.0#")&amp;" KHz",TEXT(REF!I3,"0.0#")&amp;" Hz"))</f>
        <v>1.0 MHz</v>
      </c>
    </row>
    <row r="5" spans="1:11">
      <c r="A5" s="1"/>
    </row>
    <row r="6" spans="1:11" ht="45">
      <c r="A6" s="17" t="s">
        <v>10</v>
      </c>
      <c r="B6" s="8" t="s">
        <v>11</v>
      </c>
      <c r="C6" s="30">
        <v>20000000</v>
      </c>
      <c r="D6" s="30"/>
      <c r="E6" s="9" t="s">
        <v>12</v>
      </c>
    </row>
    <row r="7" spans="1:11" ht="44.25" customHeight="1">
      <c r="A7" s="17" t="s">
        <v>13</v>
      </c>
      <c r="B7" s="10" t="s">
        <v>14</v>
      </c>
      <c r="C7" s="29">
        <f>80*POWER(10,6)</f>
        <v>80000000</v>
      </c>
      <c r="D7" s="29"/>
      <c r="E7" s="11" t="s">
        <v>12</v>
      </c>
    </row>
    <row r="8" spans="1:11">
      <c r="A8" s="25" t="s">
        <v>15</v>
      </c>
      <c r="B8" s="12" t="s">
        <v>16</v>
      </c>
      <c r="C8" s="28">
        <f>IF(AND(C6&lt;=REF!B3,C6&gt;=REF!B2),1,IF(AND(C6&lt;=REF!C3,C6&gt;=REF!C2),1/2,IF(AND(C6&lt;=REF!D3,C6&gt;=REF!D2),1/4,IF(AND(C6&lt;=REF!E3,C6&gt;=REF!E2),1/8,IF(AND(C6&lt;=REF!F3,C6&gt;=REF!F2),1/16,IF(AND(C6&lt;=REF!G3,C6&gt;=REF!G2),1/32,IF(AND(C6&lt;=REF!H3,C6&gt;=REF!H2),1/64,IF(AND(C6&lt;=REF!I3,C6&gt;=REF!I2),1/128,0))))))))</f>
        <v>0.25</v>
      </c>
      <c r="D8" s="28"/>
      <c r="E8" s="13" t="s">
        <v>17</v>
      </c>
    </row>
    <row r="9" spans="1:11">
      <c r="A9" s="25"/>
      <c r="B9" s="6" t="s">
        <v>18</v>
      </c>
      <c r="C9" s="27" t="str">
        <f>IF(AND(C6&lt;=REF!B3,C6&gt;=REF!B2),"111",IF(AND(C6&lt;=REF!C3,C6&gt;=REF!C2),"110",IF(AND(C6&lt;=REF!D3,C6&gt;=REF!D2),"101",IF(AND(C6&lt;=REF!E3,C6&gt;=REF!E2),"100",IF(AND(C6&lt;=REF!F3,C6&gt;=REF!F2),"011",IF(AND(C6&lt;=REF!G3,C6&gt;=REF!G2),"010",IF(AND(C6&lt;=REF!H3,C6&gt;=REF!H2),"001",IF(AND(C6&lt;=REF!I3,C6&gt;=REF!I2),"000",0))))))))</f>
        <v>101</v>
      </c>
      <c r="D9" s="27"/>
      <c r="E9" s="14" t="s">
        <v>19</v>
      </c>
    </row>
    <row r="10" spans="1:11">
      <c r="A10" s="25"/>
      <c r="B10" s="6" t="s">
        <v>18</v>
      </c>
      <c r="C10" s="22" t="str">
        <f>BIN2HEX(C9)</f>
        <v>5</v>
      </c>
      <c r="D10" s="22"/>
      <c r="E10" s="14" t="s">
        <v>20</v>
      </c>
    </row>
    <row r="11" spans="1:11">
      <c r="A11" s="25"/>
      <c r="B11" s="7" t="s">
        <v>21</v>
      </c>
      <c r="C11" s="23">
        <f>ROUND((C6*POWER(2,32))/(16*C8*C7),0)</f>
        <v>268435456</v>
      </c>
      <c r="D11" s="24"/>
      <c r="E11" s="24"/>
      <c r="F11" s="18" t="s">
        <v>22</v>
      </c>
    </row>
    <row r="12" spans="1:11">
      <c r="A12" s="25"/>
      <c r="B12" s="6" t="s">
        <v>18</v>
      </c>
      <c r="C12" s="23" t="str">
        <f>DEC2BIN((MOD(C11,4294967296)/16777216),8)&amp;DEC2BIN(MOD(C11,16777216)/65536,8)&amp;DEC2BIN(MOD(C11,65536)/256,8)&amp;DEC2BIN(MOD(C11,256),8)</f>
        <v>00010000000000000000000000000000</v>
      </c>
      <c r="D12" s="23"/>
      <c r="E12" s="23"/>
      <c r="F12" s="14" t="s">
        <v>19</v>
      </c>
    </row>
    <row r="13" spans="1:11">
      <c r="A13" s="25"/>
      <c r="B13" s="3" t="s">
        <v>18</v>
      </c>
      <c r="C13" s="26" t="str">
        <f>DEC2HEX(C11)</f>
        <v>10000000</v>
      </c>
      <c r="D13" s="26"/>
      <c r="E13" s="26"/>
      <c r="F13" s="19" t="s">
        <v>23</v>
      </c>
    </row>
  </sheetData>
  <mergeCells count="11">
    <mergeCell ref="A3:A4"/>
    <mergeCell ref="C1:J1"/>
    <mergeCell ref="C10:D10"/>
    <mergeCell ref="C11:E11"/>
    <mergeCell ref="C12:E12"/>
    <mergeCell ref="A8:A13"/>
    <mergeCell ref="C13:E13"/>
    <mergeCell ref="C9:D9"/>
    <mergeCell ref="C8:D8"/>
    <mergeCell ref="C7:D7"/>
    <mergeCell ref="C6:D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207" yWindow="407" count="1">
        <x14:dataValidation type="custom" allowBlank="1" showInputMessage="1" showErrorMessage="1" errorTitle="PLL_out Range" error="PLL_out must between 500 kHz and 128 MHz" promptTitle="PLL_out Range" prompt="PLL_out must between 500 kHz and 128 MHz" xr:uid="{00000000-0002-0000-0000-000000000000}">
          <x14:formula1>
            <xm:f>AND(C6&gt;=REF!I2,C6&lt;=REF!B3)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 xr3:uid="{958C4451-9541-5A59-BF78-D2F731DF1C81}">
      <selection activeCell="A4" sqref="A4"/>
    </sheetView>
  </sheetViews>
  <sheetFormatPr defaultRowHeight="15"/>
  <cols>
    <col min="2" max="2" width="12" bestFit="1" customWidth="1"/>
  </cols>
  <sheetData>
    <row r="1" spans="1:9"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</row>
    <row r="2" spans="1:9">
      <c r="A2">
        <v>4000000</v>
      </c>
      <c r="B2">
        <f>($A$2*16)/B1</f>
        <v>64000000</v>
      </c>
      <c r="C2">
        <f>($A$2*16)/C1</f>
        <v>32000000</v>
      </c>
      <c r="D2">
        <f>($A$2*16)/D1</f>
        <v>16000000</v>
      </c>
      <c r="E2">
        <f>($A$2*16)/E1</f>
        <v>8000000</v>
      </c>
      <c r="F2">
        <f>($A$2*16)/F1</f>
        <v>4000000</v>
      </c>
      <c r="G2">
        <f>($A$2*16)/G1</f>
        <v>2000000</v>
      </c>
      <c r="H2">
        <f>($A$2*16)/H1</f>
        <v>1000000</v>
      </c>
      <c r="I2">
        <f>($A$2*16)/I1</f>
        <v>500000</v>
      </c>
    </row>
    <row r="3" spans="1:9">
      <c r="A3">
        <v>8000000</v>
      </c>
      <c r="B3">
        <f>($A$3*16)/B1</f>
        <v>128000000</v>
      </c>
      <c r="C3">
        <f>($A$3*16)/C1</f>
        <v>64000000</v>
      </c>
      <c r="D3">
        <f>($A$3*16)/D1</f>
        <v>32000000</v>
      </c>
      <c r="E3">
        <f>($A$3*16)/E1</f>
        <v>16000000</v>
      </c>
      <c r="F3">
        <f>($A$3*16)/F1</f>
        <v>8000000</v>
      </c>
      <c r="G3">
        <f>($A$3*16)/G1</f>
        <v>4000000</v>
      </c>
      <c r="H3">
        <f>($A$3*16)/H1</f>
        <v>2000000</v>
      </c>
      <c r="I3">
        <f>($A$3*16)/I1</f>
        <v>1000000</v>
      </c>
    </row>
    <row r="4" spans="1:9">
      <c r="A4">
        <f>ROUND(('Counter PLL Calc'!C11*'Counter PLL Calc'!C7)/POWER(2,32),0)</f>
        <v>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Connor Spangler</dc:creator>
  <cp:keywords/>
  <dc:description/>
  <cp:lastModifiedBy>Connor Spangler</cp:lastModifiedBy>
  <cp:revision/>
  <dcterms:created xsi:type="dcterms:W3CDTF">2017-06-14T03:35:08Z</dcterms:created>
  <dcterms:modified xsi:type="dcterms:W3CDTF">2017-06-14T20:52:56Z</dcterms:modified>
  <cp:category/>
  <cp:contentStatus/>
</cp:coreProperties>
</file>