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fileSharing readOnlyRecommended="1"/>
  <workbookPr codeName="ThisWorkbook"/>
  <bookViews>
    <workbookView windowWidth="23040" windowHeight="8892" tabRatio="707" activeTab="1"/>
  </bookViews>
  <sheets>
    <sheet name="SUMMARY" sheetId="10" r:id="rId1"/>
    <sheet name="DAILY" sheetId="12" r:id="rId2"/>
    <sheet name="VERIFICATION" sheetId="13" r:id="rId3"/>
    <sheet name="CA RATIO" sheetId="15" r:id="rId4"/>
  </sheets>
  <externalReferences>
    <externalReference r:id="rId5"/>
    <externalReference r:id="rId6"/>
    <externalReference r:id="rId7"/>
  </externalReferences>
  <definedNames>
    <definedName name="_Key1" hidden="1">#REF!</definedName>
    <definedName name="_Key2" hidden="1">#REF!</definedName>
    <definedName name="_Order1" hidden="1">255</definedName>
    <definedName name="_Order2" hidden="1">255</definedName>
    <definedName name="_Regression_Int" hidden="1">1</definedName>
    <definedName name="Print_Area_MI">#REF!</definedName>
    <definedName name="UNI_AA_VERSION" hidden="1">"320.2.3"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  <definedName name="_xlnm.Print_Area" localSheetId="0">SUMMARY!$B$1:$N$19</definedName>
    <definedName name="_xlnm.Print_Area">#REF!</definedName>
  </definedNames>
  <calcPr calcId="144525"/>
</workbook>
</file>

<file path=xl/comments1.xml><?xml version="1.0" encoding="utf-8"?>
<comments xmlns="http://schemas.openxmlformats.org/spreadsheetml/2006/main">
  <authors>
    <author>Hamel, Eve-Marie</author>
    <author>Anabel Raymond</author>
  </authors>
  <commentList>
    <comment ref="G5" authorId="0">
      <text>
        <r>
          <rPr>
            <b/>
            <sz val="9"/>
            <rFont val="Tahoma"/>
            <charset val="134"/>
          </rPr>
          <t>Hamel, Eve-Marie:</t>
        </r>
        <r>
          <rPr>
            <sz val="9"/>
            <rFont val="Tahoma"/>
            <charset val="134"/>
          </rPr>
          <t xml:space="preserve">
Mvt type 903
102649</t>
        </r>
      </text>
    </comment>
    <comment ref="L5" authorId="0">
      <text>
        <r>
          <rPr>
            <b/>
            <sz val="9"/>
            <rFont val="Tahoma"/>
            <charset val="134"/>
          </rPr>
          <t>Hamel, Eve-Marie:</t>
        </r>
        <r>
          <rPr>
            <sz val="9"/>
            <rFont val="Tahoma"/>
            <charset val="134"/>
          </rPr>
          <t xml:space="preserve">
Mvt type 996
102649</t>
        </r>
      </text>
    </comment>
    <comment ref="G16" authorId="0">
      <text>
        <r>
          <rPr>
            <b/>
            <sz val="9"/>
            <rFont val="Tahoma"/>
            <charset val="1"/>
          </rPr>
          <t>Hamel, Eve-Marie:</t>
        </r>
        <r>
          <rPr>
            <sz val="9"/>
            <rFont val="Tahoma"/>
            <charset val="1"/>
          </rPr>
          <t xml:space="preserve">
Document 4807684187 posted</t>
        </r>
      </text>
    </comment>
    <comment ref="L16" authorId="0">
      <text>
        <r>
          <rPr>
            <b/>
            <sz val="9"/>
            <rFont val="Tahoma"/>
            <charset val="1"/>
          </rPr>
          <t>Hamel, Eve-Marie:</t>
        </r>
        <r>
          <rPr>
            <sz val="9"/>
            <rFont val="Tahoma"/>
            <charset val="1"/>
          </rPr>
          <t xml:space="preserve">
Document 4807684404</t>
        </r>
      </text>
    </comment>
    <comment ref="B49" authorId="1">
      <text>
        <r>
          <rPr>
            <b/>
            <sz val="9"/>
            <rFont val="Tahoma"/>
            <charset val="134"/>
          </rPr>
          <t>Note:</t>
        </r>
        <r>
          <rPr>
            <sz val="9"/>
            <rFont val="Tahoma"/>
            <charset val="134"/>
          </rPr>
          <t xml:space="preserve">
Outlet nozzle height</t>
        </r>
      </text>
    </comment>
  </commentList>
</comments>
</file>

<file path=xl/sharedStrings.xml><?xml version="1.0" encoding="utf-8"?>
<sst xmlns="http://schemas.openxmlformats.org/spreadsheetml/2006/main" count="100" uniqueCount="75">
  <si>
    <t>Caustic Orders and Inventory Report</t>
  </si>
  <si>
    <t>Closing Inventory</t>
  </si>
  <si>
    <t>RECEIVED LOADS</t>
  </si>
  <si>
    <t>INVOICE</t>
  </si>
  <si>
    <t>CONSUMPTION</t>
  </si>
  <si>
    <t>Cost Transfers</t>
  </si>
  <si>
    <t>inches</t>
  </si>
  <si>
    <t>MDT</t>
  </si>
  <si>
    <t>L15</t>
  </si>
  <si>
    <t>$</t>
  </si>
  <si>
    <t>$/MDT</t>
  </si>
  <si>
    <t>100% SBS Load MT</t>
  </si>
  <si>
    <t>Yield</t>
  </si>
  <si>
    <t>OP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</si>
  <si>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</si>
  <si>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</si>
  <si>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</si>
  <si>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</si>
  <si>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</si>
  <si>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</si>
  <si>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</si>
  <si>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</si>
  <si>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</si>
  <si>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</si>
  <si>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</si>
  <si>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</si>
  <si>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</t>
  </si>
  <si>
    <t>-</t>
  </si>
  <si>
    <t>Consumption (MDT)</t>
  </si>
  <si>
    <t>Error</t>
  </si>
  <si>
    <t>Verification</t>
  </si>
  <si>
    <t>DCS</t>
  </si>
  <si>
    <t>Error (%)</t>
  </si>
  <si>
    <t>SBS Prod</t>
  </si>
  <si>
    <t>Ratio</t>
  </si>
  <si>
    <t>CL. INV</t>
  </si>
  <si>
    <t>GAP</t>
  </si>
  <si>
    <t>SAP - MB11</t>
  </si>
  <si>
    <t>Mvt</t>
  </si>
  <si>
    <t>Storage</t>
  </si>
  <si>
    <t>BULK</t>
  </si>
  <si>
    <t>GL</t>
  </si>
  <si>
    <t>CC</t>
  </si>
  <si>
    <t>PC</t>
  </si>
  <si>
    <t>Prod</t>
  </si>
  <si>
    <t xml:space="preserve">Notice </t>
  </si>
  <si>
    <t>When inventory reaches the notice threshold,</t>
  </si>
  <si>
    <t>a written notice must be sent to PVS.</t>
  </si>
  <si>
    <t>Caustic Inventory Limits</t>
  </si>
  <si>
    <t>(MT dry)</t>
  </si>
  <si>
    <t>(MT wet)</t>
  </si>
  <si>
    <t>(in)</t>
  </si>
  <si>
    <t>Maximum tank capacity</t>
  </si>
  <si>
    <t>Maximum inventory (high alarm)</t>
  </si>
  <si>
    <t>Notice Threshold (40%)</t>
  </si>
  <si>
    <t>Critical Inventory Threshold (1 day at 80 MT)</t>
  </si>
  <si>
    <t>Minimum Capacity *</t>
  </si>
  <si>
    <t>* SBS unit will shut down when inventory reaches Min Capacity</t>
  </si>
  <si>
    <t>* Trucks will not be unloaded when level is above 235 in</t>
  </si>
  <si>
    <t>* 1 truck load size = 62 inch in tank or 18.75 MDT</t>
  </si>
  <si>
    <t>Daily Caustic Consumption and Inventory</t>
  </si>
  <si>
    <t>Mth</t>
  </si>
  <si>
    <t>Date</t>
  </si>
  <si>
    <t>Reception</t>
  </si>
  <si>
    <t>Inventaire</t>
  </si>
  <si>
    <t>Consumption</t>
  </si>
  <si>
    <t>Caustic Ratio</t>
  </si>
  <si>
    <t>% Na2O76</t>
  </si>
  <si>
    <t>MDT Na2O76</t>
  </si>
  <si>
    <t>LT-551 (in)</t>
  </si>
  <si>
    <t>% Na2O</t>
  </si>
  <si>
    <t>MT/m3</t>
  </si>
  <si>
    <t>USG</t>
  </si>
  <si>
    <t>LT551</t>
  </si>
  <si>
    <t>FT50x</t>
  </si>
</sst>
</file>

<file path=xl/styles.xml><?xml version="1.0" encoding="utf-8"?>
<styleSheet xmlns="http://schemas.openxmlformats.org/spreadsheetml/2006/main">
  <numFmts count="12">
    <numFmt numFmtId="176" formatCode="_-&quot;$&quot;* #,##0_-;\-&quot;$&quot;* #,##0_-;_-&quot;$&quot;* &quot;-&quot;_-;_-@_-"/>
    <numFmt numFmtId="177" formatCode="0.00_)"/>
    <numFmt numFmtId="41" formatCode="_-* #,##0_-;\-* #,##0_-;_-* &quot;-&quot;_-;_-@_-"/>
    <numFmt numFmtId="178" formatCode="General_)"/>
    <numFmt numFmtId="179" formatCode="_(* #,##0.00_);_(* \(#,##0.00\);_(* &quot;-&quot;??_);_(@_)"/>
    <numFmt numFmtId="180" formatCode="_(&quot;$&quot;* #,##0.00_);_(&quot;$&quot;* \(#,##0.00\);_(&quot;$&quot;* &quot;-&quot;??_);_(@_)"/>
    <numFmt numFmtId="181" formatCode="0.0"/>
    <numFmt numFmtId="182" formatCode="0.000"/>
    <numFmt numFmtId="183" formatCode="0.00000%"/>
    <numFmt numFmtId="184" formatCode="0.0%"/>
    <numFmt numFmtId="185" formatCode="#,##0.000"/>
    <numFmt numFmtId="186" formatCode="&quot;$&quot;#,##0.00"/>
  </numFmts>
  <fonts count="52">
    <font>
      <sz val="12"/>
      <name val="Helv"/>
      <charset val="134"/>
    </font>
    <font>
      <sz val="12"/>
      <name val="Calibri"/>
      <charset val="134"/>
      <scheme val="minor"/>
    </font>
    <font>
      <b/>
      <u/>
      <sz val="16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rgb="FF00B050"/>
      <name val="Calibri"/>
      <charset val="134"/>
      <scheme val="minor"/>
    </font>
    <font>
      <sz val="12"/>
      <color rgb="FF0000FF"/>
      <name val="Calibri"/>
      <charset val="134"/>
      <scheme val="minor"/>
    </font>
    <font>
      <sz val="12"/>
      <color rgb="FFC00000"/>
      <name val="Calibri"/>
      <charset val="134"/>
      <scheme val="minor"/>
    </font>
    <font>
      <i/>
      <sz val="12"/>
      <color theme="0" tint="-0.499984740745262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 tint="-0.499984740745262"/>
      <name val="Calibri"/>
      <charset val="134"/>
      <scheme val="minor"/>
    </font>
    <font>
      <sz val="10"/>
      <name val="Calibri"/>
      <charset val="134"/>
      <scheme val="minor"/>
    </font>
    <font>
      <b/>
      <sz val="12"/>
      <color rgb="FF0000FF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0000FF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theme="0" tint="-0.149998474074526"/>
      <name val="Calibri"/>
      <charset val="134"/>
      <scheme val="minor"/>
    </font>
    <font>
      <i/>
      <sz val="9"/>
      <color indexed="10"/>
      <name val="Calibri"/>
      <charset val="134"/>
      <scheme val="minor"/>
    </font>
    <font>
      <b/>
      <u/>
      <sz val="9"/>
      <name val="Arial"/>
      <charset val="134"/>
    </font>
    <font>
      <sz val="9"/>
      <name val="Arial"/>
      <charset val="134"/>
    </font>
    <font>
      <b/>
      <sz val="10"/>
      <name val="Arial"/>
      <charset val="134"/>
    </font>
    <font>
      <b/>
      <sz val="10"/>
      <name val="Calibri"/>
      <charset val="134"/>
      <scheme val="minor"/>
    </font>
    <font>
      <sz val="10"/>
      <name val="Arial"/>
      <charset val="134"/>
    </font>
    <font>
      <sz val="10"/>
      <color rgb="FF0000FF"/>
      <name val="Calibri"/>
      <charset val="134"/>
      <scheme val="minor"/>
    </font>
    <font>
      <b/>
      <sz val="9"/>
      <name val="Arial"/>
      <charset val="134"/>
    </font>
    <font>
      <i/>
      <sz val="10"/>
      <name val="Calibri"/>
      <charset val="134"/>
      <scheme val="minor"/>
    </font>
    <font>
      <i/>
      <sz val="11"/>
      <name val="Calibri"/>
      <charset val="134"/>
      <scheme val="minor"/>
    </font>
    <font>
      <b/>
      <i/>
      <sz val="16"/>
      <name val="Helv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9"/>
      <name val="Tahoma"/>
      <charset val="1"/>
    </font>
    <font>
      <b/>
      <sz val="9"/>
      <name val="Tahoma"/>
      <charset val="134"/>
    </font>
    <font>
      <sz val="9"/>
      <name val="Tahoma"/>
      <charset val="1"/>
    </font>
    <font>
      <sz val="9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darkGray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178" fontId="0" fillId="0" borderId="0"/>
    <xf numFmtId="0" fontId="34" fillId="9" borderId="0" applyNumberFormat="0" applyBorder="0" applyAlignment="0" applyProtection="0">
      <alignment vertical="center"/>
    </xf>
    <xf numFmtId="179" fontId="22" fillId="0" borderId="0" applyFont="0" applyFill="0" applyBorder="0" applyAlignment="0" applyProtection="0"/>
    <xf numFmtId="41" fontId="29" fillId="0" borderId="0" applyFont="0" applyFill="0" applyBorder="0" applyAlignment="0" applyProtection="0">
      <alignment vertical="center"/>
    </xf>
    <xf numFmtId="176" fontId="29" fillId="0" borderId="0" applyFont="0" applyFill="0" applyBorder="0" applyAlignment="0" applyProtection="0">
      <alignment vertical="center"/>
    </xf>
    <xf numFmtId="180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1" fillId="0" borderId="0" applyNumberFormat="0" applyFill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13" borderId="32" applyNumberFormat="0" applyAlignment="0" applyProtection="0">
      <alignment vertical="center"/>
    </xf>
    <xf numFmtId="0" fontId="40" fillId="0" borderId="35" applyNumberFormat="0" applyFill="0" applyAlignment="0" applyProtection="0">
      <alignment vertical="center"/>
    </xf>
    <xf numFmtId="0" fontId="29" fillId="8" borderId="30" applyNumberFormat="0" applyFont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4" fillId="0" borderId="35" applyNumberFormat="0" applyFill="0" applyAlignment="0" applyProtection="0">
      <alignment vertical="center"/>
    </xf>
    <xf numFmtId="0" fontId="32" fillId="0" borderId="31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3" fillId="17" borderId="36" applyNumberFormat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9" fillId="14" borderId="34" applyNumberFormat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45" fillId="14" borderId="36" applyNumberFormat="0" applyAlignment="0" applyProtection="0">
      <alignment vertical="center"/>
    </xf>
    <xf numFmtId="0" fontId="46" fillId="0" borderId="37" applyNumberFormat="0" applyFill="0" applyAlignment="0" applyProtection="0">
      <alignment vertical="center"/>
    </xf>
    <xf numFmtId="0" fontId="38" fillId="0" borderId="33" applyNumberFormat="0" applyFill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177" fontId="27" fillId="0" borderId="0"/>
    <xf numFmtId="0" fontId="34" fillId="35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</cellStyleXfs>
  <cellXfs count="209">
    <xf numFmtId="178" fontId="0" fillId="0" borderId="0" xfId="0"/>
    <xf numFmtId="0" fontId="1" fillId="0" borderId="0" xfId="0" applyNumberFormat="1" applyFont="1"/>
    <xf numFmtId="181" fontId="1" fillId="0" borderId="0" xfId="0" applyNumberFormat="1" applyFont="1"/>
    <xf numFmtId="182" fontId="1" fillId="0" borderId="0" xfId="0" applyNumberFormat="1" applyFont="1"/>
    <xf numFmtId="0" fontId="2" fillId="0" borderId="0" xfId="0" applyNumberFormat="1" applyFont="1" applyAlignment="1"/>
    <xf numFmtId="0" fontId="3" fillId="2" borderId="1" xfId="0" applyNumberFormat="1" applyFont="1" applyFill="1" applyBorder="1" applyAlignment="1">
      <alignment horizontal="left"/>
    </xf>
    <xf numFmtId="0" fontId="3" fillId="2" borderId="2" xfId="0" applyNumberFormat="1" applyFont="1" applyFill="1" applyBorder="1" applyAlignment="1">
      <alignment horizontal="right"/>
    </xf>
    <xf numFmtId="0" fontId="3" fillId="2" borderId="1" xfId="0" applyNumberFormat="1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181" fontId="3" fillId="2" borderId="1" xfId="0" applyNumberFormat="1" applyFont="1" applyFill="1" applyBorder="1" applyAlignment="1">
      <alignment horizontal="center"/>
    </xf>
    <xf numFmtId="181" fontId="3" fillId="2" borderId="3" xfId="0" applyNumberFormat="1" applyFont="1" applyFill="1" applyBorder="1" applyAlignment="1">
      <alignment horizontal="center"/>
    </xf>
    <xf numFmtId="181" fontId="3" fillId="2" borderId="2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left"/>
    </xf>
    <xf numFmtId="0" fontId="1" fillId="2" borderId="5" xfId="0" applyNumberFormat="1" applyFont="1" applyFill="1" applyBorder="1"/>
    <xf numFmtId="0" fontId="1" fillId="2" borderId="4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181" fontId="1" fillId="2" borderId="4" xfId="0" applyNumberFormat="1" applyFont="1" applyFill="1" applyBorder="1" applyAlignment="1">
      <alignment horizontal="center"/>
    </xf>
    <xf numFmtId="0" fontId="1" fillId="2" borderId="6" xfId="0" applyNumberFormat="1" applyFont="1" applyFill="1" applyBorder="1" applyAlignment="1">
      <alignment horizontal="center"/>
    </xf>
    <xf numFmtId="182" fontId="1" fillId="2" borderId="6" xfId="0" applyNumberFormat="1" applyFont="1" applyFill="1" applyBorder="1" applyAlignment="1">
      <alignment horizontal="center"/>
    </xf>
    <xf numFmtId="0" fontId="1" fillId="0" borderId="7" xfId="0" applyNumberFormat="1" applyFont="1" applyBorder="1" applyAlignment="1">
      <alignment horizontal="left"/>
    </xf>
    <xf numFmtId="0" fontId="1" fillId="0" borderId="8" xfId="0" applyNumberFormat="1" applyFont="1" applyBorder="1" applyAlignment="1">
      <alignment horizontal="right"/>
    </xf>
    <xf numFmtId="0" fontId="1" fillId="0" borderId="7" xfId="0" applyNumberFormat="1" applyFont="1" applyBorder="1" applyAlignment="1">
      <alignment horizontal="center"/>
    </xf>
    <xf numFmtId="0" fontId="1" fillId="0" borderId="8" xfId="0" applyNumberFormat="1" applyFont="1" applyBorder="1" applyAlignment="1">
      <alignment horizontal="center"/>
    </xf>
    <xf numFmtId="181" fontId="4" fillId="0" borderId="7" xfId="0" applyNumberFormat="1" applyFont="1" applyBorder="1" applyAlignment="1">
      <alignment horizontal="center"/>
    </xf>
    <xf numFmtId="10" fontId="5" fillId="0" borderId="0" xfId="6" applyNumberFormat="1" applyFont="1" applyBorder="1" applyAlignment="1">
      <alignment horizontal="center"/>
    </xf>
    <xf numFmtId="182" fontId="5" fillId="0" borderId="0" xfId="0" applyNumberFormat="1" applyFont="1" applyBorder="1" applyAlignment="1">
      <alignment horizontal="center"/>
    </xf>
    <xf numFmtId="182" fontId="1" fillId="0" borderId="8" xfId="0" applyNumberFormat="1" applyFont="1" applyBorder="1" applyAlignment="1">
      <alignment horizontal="center"/>
    </xf>
    <xf numFmtId="15" fontId="1" fillId="0" borderId="8" xfId="0" applyNumberFormat="1" applyFont="1" applyBorder="1"/>
    <xf numFmtId="10" fontId="6" fillId="0" borderId="7" xfId="0" applyNumberFormat="1" applyFont="1" applyBorder="1" applyAlignment="1">
      <alignment horizontal="center"/>
    </xf>
    <xf numFmtId="2" fontId="6" fillId="0" borderId="8" xfId="0" applyNumberFormat="1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182" fontId="1" fillId="0" borderId="0" xfId="0" applyNumberFormat="1" applyFont="1" applyBorder="1" applyAlignment="1">
      <alignment horizontal="center"/>
    </xf>
    <xf numFmtId="15" fontId="1" fillId="0" borderId="5" xfId="0" applyNumberFormat="1" applyFont="1" applyBorder="1"/>
    <xf numFmtId="10" fontId="6" fillId="0" borderId="4" xfId="0" applyNumberFormat="1" applyFont="1" applyBorder="1" applyAlignment="1">
      <alignment horizontal="center"/>
    </xf>
    <xf numFmtId="2" fontId="6" fillId="0" borderId="5" xfId="0" applyNumberFormat="1" applyFont="1" applyBorder="1" applyAlignment="1">
      <alignment horizontal="center"/>
    </xf>
    <xf numFmtId="181" fontId="4" fillId="0" borderId="4" xfId="0" applyNumberFormat="1" applyFont="1" applyBorder="1" applyAlignment="1">
      <alignment horizontal="center"/>
    </xf>
    <xf numFmtId="10" fontId="1" fillId="0" borderId="6" xfId="0" applyNumberFormat="1" applyFont="1" applyBorder="1" applyAlignment="1">
      <alignment horizontal="center"/>
    </xf>
    <xf numFmtId="182" fontId="1" fillId="0" borderId="6" xfId="0" applyNumberFormat="1" applyFont="1" applyBorder="1" applyAlignment="1">
      <alignment horizontal="center"/>
    </xf>
    <xf numFmtId="182" fontId="1" fillId="0" borderId="5" xfId="0" applyNumberFormat="1" applyFont="1" applyBorder="1" applyAlignment="1">
      <alignment horizontal="center"/>
    </xf>
    <xf numFmtId="1" fontId="1" fillId="0" borderId="0" xfId="0" applyNumberFormat="1" applyFont="1"/>
    <xf numFmtId="0" fontId="3" fillId="2" borderId="3" xfId="0" applyNumberFormat="1" applyFont="1" applyFill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184" fontId="6" fillId="0" borderId="8" xfId="6" applyNumberFormat="1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184" fontId="6" fillId="0" borderId="4" xfId="0" applyNumberFormat="1" applyFont="1" applyBorder="1" applyAlignment="1">
      <alignment horizontal="center"/>
    </xf>
    <xf numFmtId="184" fontId="6" fillId="0" borderId="5" xfId="6" applyNumberFormat="1" applyFont="1" applyBorder="1" applyAlignment="1">
      <alignment horizontal="center"/>
    </xf>
    <xf numFmtId="184" fontId="1" fillId="0" borderId="0" xfId="0" applyNumberFormat="1" applyFont="1"/>
    <xf numFmtId="183" fontId="1" fillId="0" borderId="0" xfId="0" applyNumberFormat="1" applyFont="1"/>
    <xf numFmtId="15" fontId="1" fillId="0" borderId="0" xfId="0" applyNumberFormat="1" applyFont="1" applyBorder="1"/>
    <xf numFmtId="181" fontId="4" fillId="0" borderId="0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1" fillId="0" borderId="7" xfId="0" applyNumberFormat="1" applyFont="1" applyBorder="1"/>
    <xf numFmtId="182" fontId="1" fillId="0" borderId="7" xfId="0" applyNumberFormat="1" applyFont="1" applyBorder="1" applyAlignment="1">
      <alignment horizontal="center"/>
    </xf>
    <xf numFmtId="184" fontId="6" fillId="0" borderId="0" xfId="6" applyNumberFormat="1" applyFont="1" applyBorder="1" applyAlignment="1">
      <alignment horizontal="center"/>
    </xf>
    <xf numFmtId="184" fontId="1" fillId="0" borderId="7" xfId="0" applyNumberFormat="1" applyFont="1" applyBorder="1"/>
    <xf numFmtId="0" fontId="1" fillId="0" borderId="0" xfId="0" applyNumberFormat="1" applyFont="1" applyBorder="1"/>
    <xf numFmtId="184" fontId="1" fillId="0" borderId="0" xfId="0" applyNumberFormat="1" applyFont="1" applyBorder="1"/>
    <xf numFmtId="10" fontId="1" fillId="0" borderId="0" xfId="0" applyNumberFormat="1" applyFont="1"/>
    <xf numFmtId="0" fontId="1" fillId="3" borderId="7" xfId="0" applyNumberFormat="1" applyFont="1" applyFill="1" applyBorder="1" applyAlignment="1">
      <alignment horizontal="left"/>
    </xf>
    <xf numFmtId="15" fontId="1" fillId="3" borderId="8" xfId="0" applyNumberFormat="1" applyFont="1" applyFill="1" applyBorder="1"/>
    <xf numFmtId="0" fontId="1" fillId="0" borderId="4" xfId="0" applyNumberFormat="1" applyFont="1" applyBorder="1" applyAlignment="1">
      <alignment horizontal="left"/>
    </xf>
    <xf numFmtId="2" fontId="6" fillId="0" borderId="6" xfId="0" applyNumberFormat="1" applyFont="1" applyBorder="1" applyAlignment="1">
      <alignment horizontal="center"/>
    </xf>
    <xf numFmtId="182" fontId="1" fillId="0" borderId="4" xfId="0" applyNumberFormat="1" applyFont="1" applyBorder="1" applyAlignment="1">
      <alignment horizontal="center"/>
    </xf>
    <xf numFmtId="15" fontId="1" fillId="3" borderId="5" xfId="0" applyNumberFormat="1" applyFont="1" applyFill="1" applyBorder="1"/>
    <xf numFmtId="10" fontId="6" fillId="0" borderId="1" xfId="0" applyNumberFormat="1" applyFont="1" applyBorder="1" applyAlignment="1">
      <alignment horizontal="center"/>
    </xf>
    <xf numFmtId="2" fontId="6" fillId="0" borderId="3" xfId="0" applyNumberFormat="1" applyFont="1" applyBorder="1" applyAlignment="1">
      <alignment horizontal="center"/>
    </xf>
    <xf numFmtId="181" fontId="4" fillId="0" borderId="1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82" fontId="1" fillId="0" borderId="3" xfId="0" applyNumberFormat="1" applyFont="1" applyBorder="1" applyAlignment="1">
      <alignment horizontal="center"/>
    </xf>
    <xf numFmtId="0" fontId="7" fillId="0" borderId="0" xfId="0" applyNumberFormat="1" applyFont="1"/>
    <xf numFmtId="182" fontId="1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84" fontId="6" fillId="0" borderId="1" xfId="0" applyNumberFormat="1" applyFont="1" applyBorder="1" applyAlignment="1">
      <alignment horizontal="center"/>
    </xf>
    <xf numFmtId="184" fontId="6" fillId="0" borderId="2" xfId="6" applyNumberFormat="1" applyFont="1" applyBorder="1" applyAlignment="1">
      <alignment horizontal="center"/>
    </xf>
    <xf numFmtId="15" fontId="1" fillId="0" borderId="2" xfId="0" applyNumberFormat="1" applyFont="1" applyBorder="1"/>
    <xf numFmtId="10" fontId="6" fillId="3" borderId="7" xfId="0" applyNumberFormat="1" applyFont="1" applyFill="1" applyBorder="1" applyAlignment="1">
      <alignment horizontal="center"/>
    </xf>
    <xf numFmtId="2" fontId="6" fillId="3" borderId="8" xfId="0" applyNumberFormat="1" applyFont="1" applyFill="1" applyBorder="1" applyAlignment="1">
      <alignment horizontal="center"/>
    </xf>
    <xf numFmtId="10" fontId="1" fillId="3" borderId="0" xfId="0" applyNumberFormat="1" applyFont="1" applyFill="1" applyBorder="1" applyAlignment="1">
      <alignment horizontal="center"/>
    </xf>
    <xf numFmtId="182" fontId="1" fillId="3" borderId="0" xfId="0" applyNumberFormat="1" applyFont="1" applyFill="1" applyBorder="1" applyAlignment="1">
      <alignment horizontal="center"/>
    </xf>
    <xf numFmtId="182" fontId="1" fillId="3" borderId="8" xfId="0" applyNumberFormat="1" applyFont="1" applyFill="1" applyBorder="1" applyAlignment="1">
      <alignment horizontal="center"/>
    </xf>
    <xf numFmtId="1" fontId="4" fillId="3" borderId="7" xfId="0" applyNumberFormat="1" applyFont="1" applyFill="1" applyBorder="1" applyAlignment="1">
      <alignment horizontal="center"/>
    </xf>
    <xf numFmtId="184" fontId="6" fillId="3" borderId="8" xfId="6" applyNumberFormat="1" applyFont="1" applyFill="1" applyBorder="1" applyAlignment="1">
      <alignment horizontal="center"/>
    </xf>
    <xf numFmtId="10" fontId="6" fillId="3" borderId="4" xfId="0" applyNumberFormat="1" applyFont="1" applyFill="1" applyBorder="1" applyAlignment="1">
      <alignment horizontal="center"/>
    </xf>
    <xf numFmtId="2" fontId="6" fillId="3" borderId="5" xfId="0" applyNumberFormat="1" applyFont="1" applyFill="1" applyBorder="1" applyAlignment="1">
      <alignment horizontal="center"/>
    </xf>
    <xf numFmtId="10" fontId="1" fillId="3" borderId="6" xfId="0" applyNumberFormat="1" applyFont="1" applyFill="1" applyBorder="1" applyAlignment="1">
      <alignment horizontal="center"/>
    </xf>
    <xf numFmtId="182" fontId="1" fillId="3" borderId="6" xfId="0" applyNumberFormat="1" applyFont="1" applyFill="1" applyBorder="1" applyAlignment="1">
      <alignment horizontal="center"/>
    </xf>
    <xf numFmtId="182" fontId="1" fillId="3" borderId="5" xfId="0" applyNumberFormat="1" applyFont="1" applyFill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1" fontId="4" fillId="3" borderId="4" xfId="0" applyNumberFormat="1" applyFont="1" applyFill="1" applyBorder="1" applyAlignment="1">
      <alignment horizontal="center"/>
    </xf>
    <xf numFmtId="184" fontId="6" fillId="3" borderId="5" xfId="6" applyNumberFormat="1" applyFont="1" applyFill="1" applyBorder="1" applyAlignment="1">
      <alignment horizontal="center"/>
    </xf>
    <xf numFmtId="0" fontId="4" fillId="0" borderId="7" xfId="0" applyNumberFormat="1" applyFont="1" applyBorder="1" applyAlignment="1">
      <alignment horizontal="center"/>
    </xf>
    <xf numFmtId="0" fontId="6" fillId="0" borderId="7" xfId="0" applyNumberFormat="1" applyFont="1" applyBorder="1"/>
    <xf numFmtId="0" fontId="6" fillId="0" borderId="8" xfId="0" applyNumberFormat="1" applyFont="1" applyBorder="1"/>
    <xf numFmtId="0" fontId="4" fillId="0" borderId="4" xfId="0" applyNumberFormat="1" applyFont="1" applyBorder="1" applyAlignment="1">
      <alignment horizontal="center"/>
    </xf>
    <xf numFmtId="0" fontId="6" fillId="0" borderId="4" xfId="0" applyNumberFormat="1" applyFont="1" applyBorder="1"/>
    <xf numFmtId="0" fontId="6" fillId="0" borderId="5" xfId="0" applyNumberFormat="1" applyFont="1" applyBorder="1"/>
    <xf numFmtId="2" fontId="1" fillId="0" borderId="0" xfId="0" applyNumberFormat="1" applyFont="1"/>
    <xf numFmtId="178" fontId="8" fillId="4" borderId="0" xfId="0" applyFont="1" applyFill="1"/>
    <xf numFmtId="178" fontId="9" fillId="4" borderId="0" xfId="0" applyFont="1" applyFill="1"/>
    <xf numFmtId="178" fontId="10" fillId="4" borderId="0" xfId="0" applyFont="1" applyFill="1"/>
    <xf numFmtId="178" fontId="10" fillId="4" borderId="0" xfId="0" applyFont="1" applyFill="1" applyAlignment="1">
      <alignment horizontal="left"/>
    </xf>
    <xf numFmtId="9" fontId="10" fillId="4" borderId="0" xfId="6" applyFont="1" applyFill="1"/>
    <xf numFmtId="178" fontId="10" fillId="4" borderId="0" xfId="0" applyFont="1" applyFill="1" applyAlignment="1">
      <alignment horizontal="center"/>
    </xf>
    <xf numFmtId="0" fontId="11" fillId="3" borderId="0" xfId="0" applyNumberFormat="1" applyFont="1" applyFill="1" applyAlignment="1">
      <alignment horizontal="left"/>
    </xf>
    <xf numFmtId="0" fontId="11" fillId="3" borderId="0" xfId="0" applyNumberFormat="1" applyFont="1" applyFill="1" applyAlignment="1">
      <alignment horizontal="center"/>
    </xf>
    <xf numFmtId="0" fontId="12" fillId="3" borderId="0" xfId="0" applyNumberFormat="1" applyFont="1" applyFill="1" applyAlignment="1"/>
    <xf numFmtId="58" fontId="13" fillId="3" borderId="0" xfId="0" applyNumberFormat="1" applyFont="1" applyFill="1" applyAlignment="1">
      <alignment horizontal="left"/>
    </xf>
    <xf numFmtId="9" fontId="14" fillId="2" borderId="9" xfId="6" applyFont="1" applyFill="1" applyBorder="1" applyAlignment="1">
      <alignment horizontal="left"/>
    </xf>
    <xf numFmtId="9" fontId="14" fillId="2" borderId="10" xfId="6" applyFont="1" applyFill="1" applyBorder="1" applyAlignment="1">
      <alignment horizontal="center"/>
    </xf>
    <xf numFmtId="9" fontId="14" fillId="2" borderId="11" xfId="6" applyFont="1" applyFill="1" applyBorder="1" applyAlignment="1">
      <alignment horizontal="center"/>
    </xf>
    <xf numFmtId="9" fontId="14" fillId="2" borderId="12" xfId="6" applyFont="1" applyFill="1" applyBorder="1" applyAlignment="1">
      <alignment horizontal="center"/>
    </xf>
    <xf numFmtId="178" fontId="14" fillId="2" borderId="13" xfId="0" applyFont="1" applyFill="1" applyBorder="1" applyAlignment="1" applyProtection="1">
      <alignment horizontal="left" vertical="center"/>
    </xf>
    <xf numFmtId="178" fontId="8" fillId="2" borderId="14" xfId="0" applyFont="1" applyFill="1" applyBorder="1" applyAlignment="1" applyProtection="1">
      <alignment horizontal="center" vertical="center"/>
    </xf>
    <xf numFmtId="0" fontId="8" fillId="2" borderId="15" xfId="0" applyNumberFormat="1" applyFont="1" applyFill="1" applyBorder="1" applyAlignment="1" applyProtection="1">
      <alignment horizontal="center"/>
    </xf>
    <xf numFmtId="0" fontId="14" fillId="2" borderId="16" xfId="0" applyNumberFormat="1" applyFont="1" applyFill="1" applyBorder="1" applyAlignment="1" applyProtection="1">
      <alignment horizontal="center"/>
    </xf>
    <xf numFmtId="0" fontId="8" fillId="2" borderId="14" xfId="0" applyNumberFormat="1" applyFont="1" applyFill="1" applyBorder="1" applyAlignment="1" applyProtection="1">
      <alignment horizontal="center"/>
    </xf>
    <xf numFmtId="178" fontId="8" fillId="3" borderId="17" xfId="0" applyFont="1" applyFill="1" applyBorder="1" applyAlignment="1" applyProtection="1">
      <alignment horizontal="left" vertical="center"/>
    </xf>
    <xf numFmtId="1" fontId="8" fillId="4" borderId="0" xfId="0" applyNumberFormat="1" applyFont="1" applyFill="1" applyBorder="1" applyAlignment="1" applyProtection="1">
      <alignment horizontal="center"/>
    </xf>
    <xf numFmtId="182" fontId="8" fillId="3" borderId="0" xfId="0" applyNumberFormat="1" applyFont="1" applyFill="1" applyBorder="1" applyAlignment="1" applyProtection="1">
      <alignment horizontal="center" vertical="center"/>
    </xf>
    <xf numFmtId="185" fontId="14" fillId="4" borderId="0" xfId="6" applyNumberFormat="1" applyFont="1" applyFill="1" applyBorder="1" applyAlignment="1" applyProtection="1">
      <alignment horizontal="center"/>
    </xf>
    <xf numFmtId="182" fontId="15" fillId="4" borderId="7" xfId="6" applyNumberFormat="1" applyFont="1" applyFill="1" applyBorder="1" applyAlignment="1" applyProtection="1">
      <alignment horizontal="center"/>
    </xf>
    <xf numFmtId="185" fontId="14" fillId="4" borderId="8" xfId="6" applyNumberFormat="1" applyFont="1" applyFill="1" applyBorder="1" applyAlignment="1" applyProtection="1">
      <alignment horizontal="center"/>
    </xf>
    <xf numFmtId="182" fontId="15" fillId="4" borderId="0" xfId="6" applyNumberFormat="1" applyFont="1" applyFill="1" applyBorder="1" applyAlignment="1" applyProtection="1">
      <alignment horizontal="center"/>
    </xf>
    <xf numFmtId="0" fontId="16" fillId="4" borderId="0" xfId="0" applyNumberFormat="1" applyFont="1" applyFill="1"/>
    <xf numFmtId="178" fontId="8" fillId="4" borderId="17" xfId="0" applyFont="1" applyFill="1" applyBorder="1" applyAlignment="1" applyProtection="1">
      <alignment horizontal="left"/>
    </xf>
    <xf numFmtId="182" fontId="8" fillId="4" borderId="7" xfId="6" applyNumberFormat="1" applyFont="1" applyFill="1" applyBorder="1" applyAlignment="1" applyProtection="1">
      <alignment horizontal="center"/>
    </xf>
    <xf numFmtId="182" fontId="13" fillId="5" borderId="0" xfId="6" applyNumberFormat="1" applyFont="1" applyFill="1" applyBorder="1" applyAlignment="1" applyProtection="1">
      <alignment horizontal="center"/>
    </xf>
    <xf numFmtId="185" fontId="14" fillId="0" borderId="8" xfId="6" applyNumberFormat="1" applyFont="1" applyFill="1" applyBorder="1" applyAlignment="1" applyProtection="1">
      <alignment horizontal="center"/>
    </xf>
    <xf numFmtId="185" fontId="14" fillId="6" borderId="8" xfId="6" applyNumberFormat="1" applyFont="1" applyFill="1" applyBorder="1" applyAlignment="1" applyProtection="1">
      <alignment horizontal="center"/>
    </xf>
    <xf numFmtId="178" fontId="14" fillId="3" borderId="18" xfId="0" applyFont="1" applyFill="1" applyBorder="1" applyAlignment="1" applyProtection="1">
      <alignment horizontal="left"/>
    </xf>
    <xf numFmtId="1" fontId="14" fillId="3" borderId="19" xfId="0" applyNumberFormat="1" applyFont="1" applyFill="1" applyBorder="1" applyAlignment="1" applyProtection="1">
      <alignment horizontal="center"/>
    </xf>
    <xf numFmtId="178" fontId="14" fillId="3" borderId="19" xfId="0" applyFont="1" applyFill="1" applyBorder="1" applyAlignment="1" applyProtection="1">
      <alignment horizontal="center"/>
    </xf>
    <xf numFmtId="182" fontId="14" fillId="3" borderId="20" xfId="2" applyNumberFormat="1" applyFont="1" applyFill="1" applyBorder="1" applyAlignment="1" applyProtection="1">
      <alignment horizontal="center"/>
    </xf>
    <xf numFmtId="185" fontId="14" fillId="3" borderId="21" xfId="2" applyNumberFormat="1" applyFont="1" applyFill="1" applyBorder="1" applyAlignment="1" applyProtection="1">
      <alignment horizontal="center"/>
    </xf>
    <xf numFmtId="182" fontId="14" fillId="3" borderId="19" xfId="2" applyNumberFormat="1" applyFont="1" applyFill="1" applyBorder="1" applyAlignment="1" applyProtection="1">
      <alignment horizontal="center"/>
    </xf>
    <xf numFmtId="178" fontId="16" fillId="4" borderId="0" xfId="0" applyFont="1" applyFill="1"/>
    <xf numFmtId="178" fontId="17" fillId="0" borderId="0" xfId="0" applyFont="1" applyFill="1" applyAlignment="1"/>
    <xf numFmtId="0" fontId="14" fillId="2" borderId="22" xfId="0" applyNumberFormat="1" applyFont="1" applyFill="1" applyBorder="1" applyAlignment="1"/>
    <xf numFmtId="178" fontId="14" fillId="2" borderId="22" xfId="0" applyFont="1" applyFill="1" applyBorder="1" applyAlignment="1">
      <alignment horizontal="center"/>
    </xf>
    <xf numFmtId="178" fontId="14" fillId="2" borderId="23" xfId="0" applyFont="1" applyFill="1" applyBorder="1" applyAlignment="1">
      <alignment horizontal="center"/>
    </xf>
    <xf numFmtId="178" fontId="14" fillId="2" borderId="11" xfId="0" applyFont="1" applyFill="1" applyBorder="1" applyAlignment="1">
      <alignment horizontal="center"/>
    </xf>
    <xf numFmtId="0" fontId="8" fillId="2" borderId="24" xfId="0" applyNumberFormat="1" applyFont="1" applyFill="1" applyBorder="1" applyAlignment="1">
      <alignment horizontal="left"/>
    </xf>
    <xf numFmtId="178" fontId="8" fillId="2" borderId="24" xfId="0" applyFont="1" applyFill="1" applyBorder="1" applyAlignment="1">
      <alignment horizontal="center"/>
    </xf>
    <xf numFmtId="178" fontId="8" fillId="2" borderId="25" xfId="0" applyFont="1" applyFill="1" applyBorder="1" applyAlignment="1">
      <alignment horizontal="center"/>
    </xf>
    <xf numFmtId="0" fontId="8" fillId="2" borderId="25" xfId="0" applyNumberFormat="1" applyFont="1" applyFill="1" applyBorder="1" applyAlignment="1" applyProtection="1">
      <alignment horizontal="center"/>
    </xf>
    <xf numFmtId="0" fontId="8" fillId="3" borderId="9" xfId="0" applyNumberFormat="1" applyFont="1" applyFill="1" applyBorder="1" applyAlignment="1">
      <alignment horizontal="left"/>
    </xf>
    <xf numFmtId="184" fontId="8" fillId="4" borderId="26" xfId="6" applyNumberFormat="1" applyFont="1" applyFill="1" applyBorder="1" applyAlignment="1">
      <alignment horizontal="center"/>
    </xf>
    <xf numFmtId="178" fontId="8" fillId="4" borderId="27" xfId="0" applyFont="1" applyFill="1" applyBorder="1" applyAlignment="1">
      <alignment horizontal="center"/>
    </xf>
    <xf numFmtId="178" fontId="8" fillId="4" borderId="0" xfId="0" applyFont="1" applyFill="1" applyBorder="1"/>
    <xf numFmtId="178" fontId="8" fillId="4" borderId="27" xfId="0" applyFont="1" applyFill="1" applyBorder="1"/>
    <xf numFmtId="0" fontId="8" fillId="3" borderId="17" xfId="0" applyNumberFormat="1" applyFont="1" applyFill="1" applyBorder="1" applyAlignment="1">
      <alignment horizontal="left"/>
    </xf>
    <xf numFmtId="181" fontId="8" fillId="4" borderId="26" xfId="6" applyNumberFormat="1" applyFont="1" applyFill="1" applyBorder="1" applyAlignment="1">
      <alignment horizontal="center"/>
    </xf>
    <xf numFmtId="9" fontId="8" fillId="0" borderId="27" xfId="6" applyNumberFormat="1" applyFont="1" applyFill="1" applyBorder="1" applyAlignment="1">
      <alignment horizontal="center"/>
    </xf>
    <xf numFmtId="182" fontId="15" fillId="4" borderId="26" xfId="6" applyNumberFormat="1" applyFont="1" applyFill="1" applyBorder="1" applyAlignment="1">
      <alignment horizontal="center"/>
    </xf>
    <xf numFmtId="10" fontId="8" fillId="0" borderId="27" xfId="6" applyNumberFormat="1" applyFont="1" applyFill="1" applyBorder="1" applyAlignment="1">
      <alignment horizontal="center"/>
    </xf>
    <xf numFmtId="182" fontId="8" fillId="4" borderId="0" xfId="6" applyNumberFormat="1" applyFont="1" applyFill="1" applyBorder="1" applyAlignment="1">
      <alignment horizontal="center"/>
    </xf>
    <xf numFmtId="1" fontId="8" fillId="4" borderId="27" xfId="0" applyNumberFormat="1" applyFont="1" applyFill="1" applyBorder="1" applyAlignment="1">
      <alignment horizontal="center"/>
    </xf>
    <xf numFmtId="9" fontId="8" fillId="0" borderId="27" xfId="6" applyFont="1" applyFill="1" applyBorder="1" applyAlignment="1">
      <alignment horizontal="center"/>
    </xf>
    <xf numFmtId="9" fontId="8" fillId="3" borderId="27" xfId="6" applyFont="1" applyFill="1" applyBorder="1" applyAlignment="1">
      <alignment horizontal="center"/>
    </xf>
    <xf numFmtId="1" fontId="8" fillId="3" borderId="27" xfId="0" applyNumberFormat="1" applyFont="1" applyFill="1" applyBorder="1" applyAlignment="1">
      <alignment horizontal="center"/>
    </xf>
    <xf numFmtId="0" fontId="14" fillId="3" borderId="28" xfId="0" applyNumberFormat="1" applyFont="1" applyFill="1" applyBorder="1" applyAlignment="1">
      <alignment horizontal="left"/>
    </xf>
    <xf numFmtId="178" fontId="8" fillId="4" borderId="28" xfId="0" applyFont="1" applyFill="1" applyBorder="1" applyAlignment="1">
      <alignment horizontal="center"/>
    </xf>
    <xf numFmtId="178" fontId="8" fillId="4" borderId="29" xfId="0" applyFont="1" applyFill="1" applyBorder="1"/>
    <xf numFmtId="185" fontId="8" fillId="4" borderId="28" xfId="0" applyNumberFormat="1" applyFont="1" applyFill="1" applyBorder="1" applyAlignment="1">
      <alignment horizontal="center"/>
    </xf>
    <xf numFmtId="10" fontId="8" fillId="4" borderId="29" xfId="6" applyNumberFormat="1" applyFont="1" applyFill="1" applyBorder="1" applyAlignment="1">
      <alignment horizontal="center"/>
    </xf>
    <xf numFmtId="186" fontId="14" fillId="3" borderId="19" xfId="5" applyNumberFormat="1" applyFont="1" applyFill="1" applyBorder="1" applyAlignment="1" applyProtection="1">
      <alignment horizontal="center"/>
    </xf>
    <xf numFmtId="186" fontId="14" fillId="3" borderId="29" xfId="5" applyNumberFormat="1" applyFont="1" applyFill="1" applyBorder="1" applyAlignment="1" applyProtection="1">
      <alignment horizontal="center"/>
    </xf>
    <xf numFmtId="9" fontId="10" fillId="4" borderId="0" xfId="6" applyFont="1" applyFill="1" applyAlignment="1">
      <alignment horizontal="right"/>
    </xf>
    <xf numFmtId="0" fontId="13" fillId="4" borderId="0" xfId="0" applyNumberFormat="1" applyFont="1" applyFill="1" applyBorder="1" applyAlignment="1">
      <alignment horizontal="center"/>
    </xf>
    <xf numFmtId="178" fontId="18" fillId="3" borderId="0" xfId="0" applyFont="1" applyFill="1" applyProtection="1"/>
    <xf numFmtId="178" fontId="19" fillId="3" borderId="0" xfId="0" applyFont="1" applyFill="1" applyProtection="1"/>
    <xf numFmtId="178" fontId="20" fillId="3" borderId="6" xfId="0" applyFont="1" applyFill="1" applyBorder="1" applyAlignment="1" applyProtection="1">
      <alignment wrapText="1"/>
    </xf>
    <xf numFmtId="178" fontId="20" fillId="3" borderId="6" xfId="0" applyFont="1" applyFill="1" applyBorder="1" applyAlignment="1" applyProtection="1">
      <alignment horizontal="right" wrapText="1"/>
    </xf>
    <xf numFmtId="9" fontId="21" fillId="4" borderId="6" xfId="6" applyFont="1" applyFill="1" applyBorder="1" applyAlignment="1">
      <alignment horizontal="right"/>
    </xf>
    <xf numFmtId="178" fontId="22" fillId="3" borderId="0" xfId="0" applyFont="1" applyFill="1" applyAlignment="1" applyProtection="1">
      <alignment wrapText="1"/>
    </xf>
    <xf numFmtId="3" fontId="19" fillId="3" borderId="0" xfId="0" applyNumberFormat="1" applyFont="1" applyFill="1" applyAlignment="1" applyProtection="1">
      <alignment horizontal="right" wrapText="1"/>
    </xf>
    <xf numFmtId="1" fontId="23" fillId="4" borderId="0" xfId="6" applyNumberFormat="1" applyFont="1" applyFill="1" applyAlignment="1">
      <alignment horizontal="right"/>
    </xf>
    <xf numFmtId="178" fontId="22" fillId="3" borderId="0" xfId="0" applyFont="1" applyFill="1" applyAlignment="1" applyProtection="1">
      <alignment horizontal="left" wrapText="1"/>
    </xf>
    <xf numFmtId="178" fontId="20" fillId="3" borderId="0" xfId="0" applyFont="1" applyFill="1" applyAlignment="1" applyProtection="1">
      <alignment wrapText="1"/>
    </xf>
    <xf numFmtId="3" fontId="24" fillId="3" borderId="0" xfId="0" applyNumberFormat="1" applyFont="1" applyFill="1" applyAlignment="1" applyProtection="1">
      <alignment horizontal="right" wrapText="1"/>
    </xf>
    <xf numFmtId="178" fontId="0" fillId="3" borderId="0" xfId="0" applyFill="1" applyAlignment="1" applyProtection="1">
      <alignment wrapText="1"/>
    </xf>
    <xf numFmtId="178" fontId="19" fillId="3" borderId="0" xfId="0" applyFont="1" applyFill="1" applyAlignment="1" applyProtection="1">
      <alignment wrapText="1"/>
    </xf>
    <xf numFmtId="9" fontId="14" fillId="2" borderId="11" xfId="6" applyFont="1" applyFill="1" applyBorder="1" applyAlignment="1"/>
    <xf numFmtId="178" fontId="8" fillId="2" borderId="14" xfId="0" applyFont="1" applyFill="1" applyBorder="1" applyAlignment="1">
      <alignment horizontal="center"/>
    </xf>
    <xf numFmtId="178" fontId="14" fillId="2" borderId="25" xfId="0" applyFont="1" applyFill="1" applyBorder="1" applyAlignment="1">
      <alignment horizontal="center"/>
    </xf>
    <xf numFmtId="180" fontId="8" fillId="4" borderId="0" xfId="5" applyFont="1" applyFill="1" applyBorder="1" applyAlignment="1" applyProtection="1">
      <alignment horizontal="center"/>
    </xf>
    <xf numFmtId="180" fontId="13" fillId="4" borderId="0" xfId="5" applyFont="1" applyFill="1" applyBorder="1" applyAlignment="1" applyProtection="1">
      <alignment horizontal="center"/>
    </xf>
    <xf numFmtId="182" fontId="8" fillId="4" borderId="7" xfId="2" applyNumberFormat="1" applyFont="1" applyFill="1" applyBorder="1" applyAlignment="1" applyProtection="1">
      <alignment horizontal="center"/>
    </xf>
    <xf numFmtId="185" fontId="14" fillId="4" borderId="8" xfId="2" applyNumberFormat="1" applyFont="1" applyFill="1" applyBorder="1" applyAlignment="1" applyProtection="1">
      <alignment horizontal="center"/>
    </xf>
    <xf numFmtId="182" fontId="15" fillId="4" borderId="0" xfId="2" applyNumberFormat="1" applyFont="1" applyFill="1" applyBorder="1" applyAlignment="1" applyProtection="1">
      <alignment horizontal="center"/>
    </xf>
    <xf numFmtId="10" fontId="14" fillId="4" borderId="27" xfId="6" applyNumberFormat="1" applyFont="1" applyFill="1" applyBorder="1" applyAlignment="1">
      <alignment horizontal="center"/>
    </xf>
    <xf numFmtId="186" fontId="13" fillId="5" borderId="0" xfId="5" applyNumberFormat="1" applyFont="1" applyFill="1" applyBorder="1" applyAlignment="1" applyProtection="1">
      <alignment horizontal="center"/>
    </xf>
    <xf numFmtId="186" fontId="8" fillId="0" borderId="0" xfId="5" applyNumberFormat="1" applyFont="1" applyFill="1" applyBorder="1" applyAlignment="1" applyProtection="1">
      <alignment horizontal="center"/>
    </xf>
    <xf numFmtId="185" fontId="14" fillId="0" borderId="8" xfId="2" applyNumberFormat="1" applyFont="1" applyFill="1" applyBorder="1" applyAlignment="1" applyProtection="1">
      <alignment horizontal="center"/>
    </xf>
    <xf numFmtId="185" fontId="14" fillId="6" borderId="8" xfId="2" applyNumberFormat="1" applyFont="1" applyFill="1" applyBorder="1" applyAlignment="1" applyProtection="1">
      <alignment horizontal="center"/>
    </xf>
    <xf numFmtId="186" fontId="14" fillId="3" borderId="19" xfId="2" applyNumberFormat="1" applyFont="1" applyFill="1" applyBorder="1" applyAlignment="1" applyProtection="1">
      <alignment horizontal="center"/>
    </xf>
    <xf numFmtId="182" fontId="14" fillId="3" borderId="19" xfId="0" applyNumberFormat="1" applyFont="1" applyFill="1" applyBorder="1" applyAlignment="1">
      <alignment horizontal="center"/>
    </xf>
    <xf numFmtId="10" fontId="14" fillId="3" borderId="29" xfId="6" applyNumberFormat="1" applyFont="1" applyFill="1" applyBorder="1" applyAlignment="1">
      <alignment horizontal="center"/>
    </xf>
    <xf numFmtId="0" fontId="8" fillId="4" borderId="0" xfId="0" applyNumberFormat="1" applyFont="1" applyFill="1"/>
    <xf numFmtId="178" fontId="25" fillId="4" borderId="0" xfId="0" applyFont="1" applyFill="1" applyAlignment="1">
      <alignment horizontal="left"/>
    </xf>
    <xf numFmtId="178" fontId="25" fillId="4" borderId="0" xfId="0" applyFont="1" applyFill="1"/>
    <xf numFmtId="0" fontId="26" fillId="4" borderId="0" xfId="0" applyNumberFormat="1" applyFont="1" applyFill="1"/>
    <xf numFmtId="178" fontId="8" fillId="3" borderId="0" xfId="0" applyFont="1" applyFill="1"/>
    <xf numFmtId="1" fontId="14" fillId="3" borderId="19" xfId="0" applyNumberFormat="1" applyFont="1" applyFill="1" applyBorder="1" applyAlignment="1" applyProtection="1" quotePrefix="1">
      <alignment horizontal="center"/>
    </xf>
    <xf numFmtId="178" fontId="14" fillId="3" borderId="19" xfId="0" applyFont="1" applyFill="1" applyBorder="1" applyAlignment="1" applyProtection="1" quotePrefix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Normal - Style1" xf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3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Consumption difference (DCS - Inventory)</a:t>
            </a:r>
            <a:endParaRPr lang="en-CA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9616147498259"/>
          <c:y val="0.0849022579804643"/>
          <c:w val="0.874273717762433"/>
          <c:h val="0.892695563478294"/>
        </c:manualLayout>
      </c:layout>
      <c:lineChart>
        <c:grouping val="standard"/>
        <c:varyColors val="0"/>
        <c:ser>
          <c:idx val="0"/>
          <c:order val="0"/>
          <c:spPr>
            <a:ln w="1587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trendline>
            <c:spPr>
              <a:ln w="31750" cap="rnd" cmpd="sng" algn="ctr">
                <a:solidFill>
                  <a:schemeClr val="accent1">
                    <a:shade val="95000"/>
                    <a:satMod val="105000"/>
                  </a:schemeClr>
                </a:solidFill>
                <a:prstDash val="solid"/>
                <a:round/>
              </a:ln>
            </c:spPr>
            <c:trendlineType val="movingAvg"/>
            <c:period val="7"/>
            <c:dispRSqr val="0"/>
            <c:dispEq val="0"/>
          </c:trendline>
          <c:cat>
            <c:numRef>
              <c:f>DAILY!$B$6:$B$381</c:f>
              <c:numCache>
                <c:formatCode>dd/mmm/yy</c:formatCode>
                <c:ptCount val="376"/>
                <c:pt idx="0" c:formatCode="dd/mmm/yy">
                  <c:v>43831</c:v>
                </c:pt>
                <c:pt idx="1" c:formatCode="dd/mmm/yy">
                  <c:v>43832</c:v>
                </c:pt>
                <c:pt idx="2" c:formatCode="dd/mmm/yy">
                  <c:v>43833</c:v>
                </c:pt>
                <c:pt idx="3" c:formatCode="dd/mmm/yy">
                  <c:v>43834</c:v>
                </c:pt>
                <c:pt idx="4" c:formatCode="dd/mmm/yy">
                  <c:v>43835</c:v>
                </c:pt>
                <c:pt idx="5" c:formatCode="dd/mmm/yy">
                  <c:v>43836</c:v>
                </c:pt>
                <c:pt idx="6" c:formatCode="dd/mmm/yy">
                  <c:v>43837</c:v>
                </c:pt>
                <c:pt idx="7" c:formatCode="dd/mmm/yy">
                  <c:v>43838</c:v>
                </c:pt>
                <c:pt idx="8" c:formatCode="dd/mmm/yy">
                  <c:v>43839</c:v>
                </c:pt>
                <c:pt idx="9" c:formatCode="dd/mmm/yy">
                  <c:v>43840</c:v>
                </c:pt>
                <c:pt idx="10" c:formatCode="dd/mmm/yy">
                  <c:v>43841</c:v>
                </c:pt>
                <c:pt idx="11" c:formatCode="dd/mmm/yy">
                  <c:v>43842</c:v>
                </c:pt>
                <c:pt idx="12" c:formatCode="dd/mmm/yy">
                  <c:v>43843</c:v>
                </c:pt>
                <c:pt idx="13" c:formatCode="dd/mmm/yy">
                  <c:v>43844</c:v>
                </c:pt>
                <c:pt idx="14" c:formatCode="dd/mmm/yy">
                  <c:v>43845</c:v>
                </c:pt>
                <c:pt idx="15" c:formatCode="dd/mmm/yy">
                  <c:v>43846</c:v>
                </c:pt>
                <c:pt idx="16" c:formatCode="dd/mmm/yy">
                  <c:v>43847</c:v>
                </c:pt>
                <c:pt idx="17" c:formatCode="dd/mmm/yy">
                  <c:v>43848</c:v>
                </c:pt>
                <c:pt idx="18" c:formatCode="dd/mmm/yy">
                  <c:v>43849</c:v>
                </c:pt>
                <c:pt idx="19" c:formatCode="dd/mmm/yy">
                  <c:v>43850</c:v>
                </c:pt>
                <c:pt idx="20" c:formatCode="dd/mmm/yy">
                  <c:v>43851</c:v>
                </c:pt>
                <c:pt idx="21" c:formatCode="dd/mmm/yy">
                  <c:v>43852</c:v>
                </c:pt>
                <c:pt idx="22" c:formatCode="dd/mmm/yy">
                  <c:v>43853</c:v>
                </c:pt>
                <c:pt idx="23" c:formatCode="dd/mmm/yy">
                  <c:v>43854</c:v>
                </c:pt>
                <c:pt idx="24" c:formatCode="dd/mmm/yy">
                  <c:v>43855</c:v>
                </c:pt>
                <c:pt idx="25" c:formatCode="dd/mmm/yy">
                  <c:v>43856</c:v>
                </c:pt>
                <c:pt idx="26" c:formatCode="dd/mmm/yy">
                  <c:v>43857</c:v>
                </c:pt>
                <c:pt idx="27" c:formatCode="dd/mmm/yy">
                  <c:v>43858</c:v>
                </c:pt>
                <c:pt idx="28" c:formatCode="dd/mmm/yy">
                  <c:v>43859</c:v>
                </c:pt>
                <c:pt idx="29" c:formatCode="dd/mmm/yy">
                  <c:v>43860</c:v>
                </c:pt>
                <c:pt idx="30" c:formatCode="dd/mmm/yy">
                  <c:v>43861</c:v>
                </c:pt>
                <c:pt idx="31" c:formatCode="dd/mmm/yy">
                  <c:v>43862</c:v>
                </c:pt>
                <c:pt idx="32" c:formatCode="dd/mmm/yy">
                  <c:v>43863</c:v>
                </c:pt>
                <c:pt idx="33" c:formatCode="dd/mmm/yy">
                  <c:v>43864</c:v>
                </c:pt>
                <c:pt idx="34" c:formatCode="dd/mmm/yy">
                  <c:v>43865</c:v>
                </c:pt>
                <c:pt idx="35" c:formatCode="dd/mmm/yy">
                  <c:v>43866</c:v>
                </c:pt>
                <c:pt idx="36" c:formatCode="dd/mmm/yy">
                  <c:v>43867</c:v>
                </c:pt>
                <c:pt idx="37" c:formatCode="dd/mmm/yy">
                  <c:v>43868</c:v>
                </c:pt>
                <c:pt idx="38" c:formatCode="dd/mmm/yy">
                  <c:v>43869</c:v>
                </c:pt>
                <c:pt idx="39" c:formatCode="dd/mmm/yy">
                  <c:v>43870</c:v>
                </c:pt>
                <c:pt idx="40" c:formatCode="dd/mmm/yy">
                  <c:v>43871</c:v>
                </c:pt>
                <c:pt idx="41" c:formatCode="dd/mmm/yy">
                  <c:v>43872</c:v>
                </c:pt>
                <c:pt idx="42" c:formatCode="dd/mmm/yy">
                  <c:v>43873</c:v>
                </c:pt>
                <c:pt idx="43" c:formatCode="dd/mmm/yy">
                  <c:v>43874</c:v>
                </c:pt>
                <c:pt idx="44" c:formatCode="dd/mmm/yy">
                  <c:v>43875</c:v>
                </c:pt>
                <c:pt idx="45" c:formatCode="dd/mmm/yy">
                  <c:v>43876</c:v>
                </c:pt>
                <c:pt idx="46" c:formatCode="dd/mmm/yy">
                  <c:v>43877</c:v>
                </c:pt>
                <c:pt idx="47" c:formatCode="dd/mmm/yy">
                  <c:v>43878</c:v>
                </c:pt>
                <c:pt idx="48" c:formatCode="dd/mmm/yy">
                  <c:v>43879</c:v>
                </c:pt>
                <c:pt idx="49" c:formatCode="dd/mmm/yy">
                  <c:v>43880</c:v>
                </c:pt>
                <c:pt idx="50" c:formatCode="dd/mmm/yy">
                  <c:v>43881</c:v>
                </c:pt>
                <c:pt idx="51" c:formatCode="dd/mmm/yy">
                  <c:v>43882</c:v>
                </c:pt>
                <c:pt idx="52" c:formatCode="dd/mmm/yy">
                  <c:v>43883</c:v>
                </c:pt>
                <c:pt idx="53" c:formatCode="dd/mmm/yy">
                  <c:v>43884</c:v>
                </c:pt>
                <c:pt idx="54" c:formatCode="dd/mmm/yy">
                  <c:v>43885</c:v>
                </c:pt>
                <c:pt idx="55" c:formatCode="dd/mmm/yy">
                  <c:v>43886</c:v>
                </c:pt>
                <c:pt idx="56" c:formatCode="dd/mmm/yy">
                  <c:v>43887</c:v>
                </c:pt>
                <c:pt idx="57" c:formatCode="dd/mmm/yy">
                  <c:v>43888</c:v>
                </c:pt>
                <c:pt idx="58" c:formatCode="dd/mmm/yy">
                  <c:v>43889</c:v>
                </c:pt>
                <c:pt idx="59" c:formatCode="dd/mmm/yy">
                  <c:v>43890</c:v>
                </c:pt>
                <c:pt idx="60" c:formatCode="dd/mmm/yy">
                  <c:v>43891</c:v>
                </c:pt>
                <c:pt idx="61" c:formatCode="dd/mmm/yy">
                  <c:v>43892</c:v>
                </c:pt>
                <c:pt idx="62" c:formatCode="dd/mmm/yy">
                  <c:v>43893</c:v>
                </c:pt>
                <c:pt idx="63" c:formatCode="dd/mmm/yy">
                  <c:v>43894</c:v>
                </c:pt>
                <c:pt idx="64" c:formatCode="dd/mmm/yy">
                  <c:v>43895</c:v>
                </c:pt>
                <c:pt idx="65" c:formatCode="dd/mmm/yy">
                  <c:v>43896</c:v>
                </c:pt>
                <c:pt idx="66" c:formatCode="dd/mmm/yy">
                  <c:v>43897</c:v>
                </c:pt>
                <c:pt idx="67" c:formatCode="dd/mmm/yy">
                  <c:v>43898</c:v>
                </c:pt>
                <c:pt idx="68" c:formatCode="dd/mmm/yy">
                  <c:v>43899</c:v>
                </c:pt>
                <c:pt idx="69" c:formatCode="dd/mmm/yy">
                  <c:v>43900</c:v>
                </c:pt>
                <c:pt idx="70" c:formatCode="dd/mmm/yy">
                  <c:v>43901</c:v>
                </c:pt>
                <c:pt idx="71" c:formatCode="dd/mmm/yy">
                  <c:v>43902</c:v>
                </c:pt>
                <c:pt idx="72" c:formatCode="dd/mmm/yy">
                  <c:v>43903</c:v>
                </c:pt>
                <c:pt idx="73" c:formatCode="dd/mmm/yy">
                  <c:v>43904</c:v>
                </c:pt>
                <c:pt idx="74" c:formatCode="dd/mmm/yy">
                  <c:v>43905</c:v>
                </c:pt>
                <c:pt idx="75" c:formatCode="dd/mmm/yy">
                  <c:v>43906</c:v>
                </c:pt>
                <c:pt idx="76" c:formatCode="dd/mmm/yy">
                  <c:v>43907</c:v>
                </c:pt>
                <c:pt idx="77" c:formatCode="dd/mmm/yy">
                  <c:v>43908</c:v>
                </c:pt>
                <c:pt idx="78" c:formatCode="dd/mmm/yy">
                  <c:v>43909</c:v>
                </c:pt>
                <c:pt idx="79" c:formatCode="dd/mmm/yy">
                  <c:v>43910</c:v>
                </c:pt>
                <c:pt idx="80" c:formatCode="dd/mmm/yy">
                  <c:v>43911</c:v>
                </c:pt>
                <c:pt idx="81" c:formatCode="dd/mmm/yy">
                  <c:v>43912</c:v>
                </c:pt>
                <c:pt idx="82" c:formatCode="dd/mmm/yy">
                  <c:v>43913</c:v>
                </c:pt>
                <c:pt idx="83" c:formatCode="dd/mmm/yy">
                  <c:v>43914</c:v>
                </c:pt>
                <c:pt idx="84" c:formatCode="dd/mmm/yy">
                  <c:v>43915</c:v>
                </c:pt>
                <c:pt idx="85" c:formatCode="dd/mmm/yy">
                  <c:v>43916</c:v>
                </c:pt>
                <c:pt idx="86" c:formatCode="dd/mmm/yy">
                  <c:v>43917</c:v>
                </c:pt>
                <c:pt idx="87" c:formatCode="dd/mmm/yy">
                  <c:v>43918</c:v>
                </c:pt>
                <c:pt idx="88" c:formatCode="dd/mmm/yy">
                  <c:v>43919</c:v>
                </c:pt>
                <c:pt idx="89" c:formatCode="dd/mmm/yy">
                  <c:v>43920</c:v>
                </c:pt>
                <c:pt idx="90" c:formatCode="dd/mmm/yy">
                  <c:v>43921</c:v>
                </c:pt>
                <c:pt idx="91" c:formatCode="dd/mmm/yy">
                  <c:v>43922</c:v>
                </c:pt>
                <c:pt idx="92" c:formatCode="dd/mmm/yy">
                  <c:v>43923</c:v>
                </c:pt>
                <c:pt idx="93" c:formatCode="dd/mmm/yy">
                  <c:v>43924</c:v>
                </c:pt>
                <c:pt idx="94" c:formatCode="dd/mmm/yy">
                  <c:v>43925</c:v>
                </c:pt>
                <c:pt idx="95" c:formatCode="dd/mmm/yy">
                  <c:v>43926</c:v>
                </c:pt>
                <c:pt idx="96" c:formatCode="dd/mmm/yy">
                  <c:v>43927</c:v>
                </c:pt>
                <c:pt idx="97" c:formatCode="dd/mmm/yy">
                  <c:v>43928</c:v>
                </c:pt>
                <c:pt idx="98" c:formatCode="dd/mmm/yy">
                  <c:v>43929</c:v>
                </c:pt>
                <c:pt idx="99" c:formatCode="dd/mmm/yy">
                  <c:v>43930</c:v>
                </c:pt>
                <c:pt idx="100" c:formatCode="dd/mmm/yy">
                  <c:v>43931</c:v>
                </c:pt>
                <c:pt idx="101" c:formatCode="dd/mmm/yy">
                  <c:v>43932</c:v>
                </c:pt>
                <c:pt idx="102" c:formatCode="dd/mmm/yy">
                  <c:v>43933</c:v>
                </c:pt>
                <c:pt idx="103" c:formatCode="dd/mmm/yy">
                  <c:v>43934</c:v>
                </c:pt>
                <c:pt idx="104" c:formatCode="dd/mmm/yy">
                  <c:v>43935</c:v>
                </c:pt>
                <c:pt idx="105" c:formatCode="dd/mmm/yy">
                  <c:v>43936</c:v>
                </c:pt>
                <c:pt idx="106" c:formatCode="dd/mmm/yy">
                  <c:v>43937</c:v>
                </c:pt>
                <c:pt idx="107" c:formatCode="dd/mmm/yy">
                  <c:v>43938</c:v>
                </c:pt>
                <c:pt idx="108" c:formatCode="dd/mmm/yy">
                  <c:v>43939</c:v>
                </c:pt>
                <c:pt idx="109" c:formatCode="dd/mmm/yy">
                  <c:v>43940</c:v>
                </c:pt>
                <c:pt idx="110" c:formatCode="dd/mmm/yy">
                  <c:v>43941</c:v>
                </c:pt>
                <c:pt idx="111" c:formatCode="dd/mmm/yy">
                  <c:v>43942</c:v>
                </c:pt>
                <c:pt idx="112" c:formatCode="dd/mmm/yy">
                  <c:v>43943</c:v>
                </c:pt>
                <c:pt idx="113" c:formatCode="dd/mmm/yy">
                  <c:v>43944</c:v>
                </c:pt>
                <c:pt idx="114" c:formatCode="dd/mmm/yy">
                  <c:v>43945</c:v>
                </c:pt>
                <c:pt idx="115" c:formatCode="dd/mmm/yy">
                  <c:v>43946</c:v>
                </c:pt>
                <c:pt idx="116" c:formatCode="dd/mmm/yy">
                  <c:v>43947</c:v>
                </c:pt>
                <c:pt idx="117" c:formatCode="dd/mmm/yy">
                  <c:v>43948</c:v>
                </c:pt>
                <c:pt idx="118" c:formatCode="dd/mmm/yy">
                  <c:v>43949</c:v>
                </c:pt>
                <c:pt idx="119" c:formatCode="dd/mmm/yy">
                  <c:v>43950</c:v>
                </c:pt>
                <c:pt idx="120" c:formatCode="dd/mmm/yy">
                  <c:v>43951</c:v>
                </c:pt>
                <c:pt idx="121" c:formatCode="dd/mmm/yy">
                  <c:v>43952</c:v>
                </c:pt>
                <c:pt idx="122" c:formatCode="dd/mmm/yy">
                  <c:v>43953</c:v>
                </c:pt>
                <c:pt idx="123" c:formatCode="dd/mmm/yy">
                  <c:v>43954</c:v>
                </c:pt>
                <c:pt idx="124" c:formatCode="dd/mmm/yy">
                  <c:v>43955</c:v>
                </c:pt>
                <c:pt idx="125" c:formatCode="dd/mmm/yy">
                  <c:v>43956</c:v>
                </c:pt>
                <c:pt idx="126" c:formatCode="dd/mmm/yy">
                  <c:v>43957</c:v>
                </c:pt>
                <c:pt idx="127" c:formatCode="dd/mmm/yy">
                  <c:v>43958</c:v>
                </c:pt>
                <c:pt idx="128" c:formatCode="dd/mmm/yy">
                  <c:v>43959</c:v>
                </c:pt>
                <c:pt idx="129" c:formatCode="dd/mmm/yy">
                  <c:v>43960</c:v>
                </c:pt>
                <c:pt idx="130" c:formatCode="dd/mmm/yy">
                  <c:v>43961</c:v>
                </c:pt>
                <c:pt idx="131" c:formatCode="dd/mmm/yy">
                  <c:v>43962</c:v>
                </c:pt>
                <c:pt idx="132" c:formatCode="dd/mmm/yy">
                  <c:v>43963</c:v>
                </c:pt>
                <c:pt idx="133" c:formatCode="dd/mmm/yy">
                  <c:v>43964</c:v>
                </c:pt>
                <c:pt idx="134" c:formatCode="dd/mmm/yy">
                  <c:v>43965</c:v>
                </c:pt>
                <c:pt idx="135" c:formatCode="dd/mmm/yy">
                  <c:v>43966</c:v>
                </c:pt>
                <c:pt idx="136" c:formatCode="dd/mmm/yy">
                  <c:v>43967</c:v>
                </c:pt>
                <c:pt idx="137" c:formatCode="dd/mmm/yy">
                  <c:v>43968</c:v>
                </c:pt>
                <c:pt idx="138" c:formatCode="dd/mmm/yy">
                  <c:v>43969</c:v>
                </c:pt>
                <c:pt idx="139" c:formatCode="dd/mmm/yy">
                  <c:v>43970</c:v>
                </c:pt>
                <c:pt idx="140" c:formatCode="dd/mmm/yy">
                  <c:v>43971</c:v>
                </c:pt>
                <c:pt idx="141" c:formatCode="dd/mmm/yy">
                  <c:v>43972</c:v>
                </c:pt>
                <c:pt idx="142" c:formatCode="dd/mmm/yy">
                  <c:v>43973</c:v>
                </c:pt>
                <c:pt idx="143" c:formatCode="dd/mmm/yy">
                  <c:v>43974</c:v>
                </c:pt>
                <c:pt idx="144" c:formatCode="dd/mmm/yy">
                  <c:v>43975</c:v>
                </c:pt>
                <c:pt idx="145" c:formatCode="dd/mmm/yy">
                  <c:v>43976</c:v>
                </c:pt>
                <c:pt idx="146" c:formatCode="dd/mmm/yy">
                  <c:v>43977</c:v>
                </c:pt>
                <c:pt idx="147" c:formatCode="dd/mmm/yy">
                  <c:v>43978</c:v>
                </c:pt>
                <c:pt idx="148" c:formatCode="dd/mmm/yy">
                  <c:v>43979</c:v>
                </c:pt>
                <c:pt idx="149" c:formatCode="dd/mmm/yy">
                  <c:v>43980</c:v>
                </c:pt>
                <c:pt idx="150" c:formatCode="dd/mmm/yy">
                  <c:v>43981</c:v>
                </c:pt>
                <c:pt idx="151" c:formatCode="dd/mmm/yy">
                  <c:v>43982</c:v>
                </c:pt>
                <c:pt idx="152" c:formatCode="dd/mmm/yy">
                  <c:v>43983</c:v>
                </c:pt>
                <c:pt idx="153" c:formatCode="dd/mmm/yy">
                  <c:v>43984</c:v>
                </c:pt>
                <c:pt idx="154" c:formatCode="dd/mmm/yy">
                  <c:v>43985</c:v>
                </c:pt>
                <c:pt idx="155" c:formatCode="dd/mmm/yy">
                  <c:v>43986</c:v>
                </c:pt>
                <c:pt idx="156" c:formatCode="dd/mmm/yy">
                  <c:v>43987</c:v>
                </c:pt>
                <c:pt idx="157" c:formatCode="dd/mmm/yy">
                  <c:v>43988</c:v>
                </c:pt>
                <c:pt idx="158" c:formatCode="dd/mmm/yy">
                  <c:v>43989</c:v>
                </c:pt>
                <c:pt idx="159" c:formatCode="dd/mmm/yy">
                  <c:v>43990</c:v>
                </c:pt>
                <c:pt idx="160" c:formatCode="dd/mmm/yy">
                  <c:v>43991</c:v>
                </c:pt>
                <c:pt idx="161" c:formatCode="dd/mmm/yy">
                  <c:v>43992</c:v>
                </c:pt>
                <c:pt idx="162" c:formatCode="dd/mmm/yy">
                  <c:v>43993</c:v>
                </c:pt>
                <c:pt idx="163" c:formatCode="dd/mmm/yy">
                  <c:v>43994</c:v>
                </c:pt>
                <c:pt idx="164" c:formatCode="dd/mmm/yy">
                  <c:v>43995</c:v>
                </c:pt>
                <c:pt idx="165" c:formatCode="dd/mmm/yy">
                  <c:v>43996</c:v>
                </c:pt>
                <c:pt idx="166" c:formatCode="dd/mmm/yy">
                  <c:v>43997</c:v>
                </c:pt>
                <c:pt idx="167" c:formatCode="dd/mmm/yy">
                  <c:v>43998</c:v>
                </c:pt>
                <c:pt idx="168" c:formatCode="dd/mmm/yy">
                  <c:v>43999</c:v>
                </c:pt>
                <c:pt idx="169" c:formatCode="dd/mmm/yy">
                  <c:v>44000</c:v>
                </c:pt>
                <c:pt idx="170" c:formatCode="dd/mmm/yy">
                  <c:v>44001</c:v>
                </c:pt>
                <c:pt idx="171" c:formatCode="dd/mmm/yy">
                  <c:v>44002</c:v>
                </c:pt>
                <c:pt idx="172" c:formatCode="dd/mmm/yy">
                  <c:v>44003</c:v>
                </c:pt>
                <c:pt idx="173" c:formatCode="dd/mmm/yy">
                  <c:v>44004</c:v>
                </c:pt>
                <c:pt idx="174" c:formatCode="dd/mmm/yy">
                  <c:v>44005</c:v>
                </c:pt>
                <c:pt idx="175" c:formatCode="dd/mmm/yy">
                  <c:v>44006</c:v>
                </c:pt>
                <c:pt idx="176" c:formatCode="dd/mmm/yy">
                  <c:v>44007</c:v>
                </c:pt>
                <c:pt idx="177" c:formatCode="dd/mmm/yy">
                  <c:v>44008</c:v>
                </c:pt>
                <c:pt idx="178" c:formatCode="dd/mmm/yy">
                  <c:v>44009</c:v>
                </c:pt>
                <c:pt idx="179" c:formatCode="dd/mmm/yy">
                  <c:v>44010</c:v>
                </c:pt>
                <c:pt idx="180" c:formatCode="dd/mmm/yy">
                  <c:v>44011</c:v>
                </c:pt>
                <c:pt idx="181" c:formatCode="dd/mmm/yy">
                  <c:v>44012</c:v>
                </c:pt>
                <c:pt idx="182" c:formatCode="dd/mmm/yy">
                  <c:v>44013</c:v>
                </c:pt>
                <c:pt idx="183" c:formatCode="dd/mmm/yy">
                  <c:v>44014</c:v>
                </c:pt>
                <c:pt idx="184" c:formatCode="dd/mmm/yy">
                  <c:v>44015</c:v>
                </c:pt>
                <c:pt idx="185" c:formatCode="dd/mmm/yy">
                  <c:v>44016</c:v>
                </c:pt>
                <c:pt idx="186" c:formatCode="dd/mmm/yy">
                  <c:v>44017</c:v>
                </c:pt>
                <c:pt idx="187" c:formatCode="dd/mmm/yy">
                  <c:v>44018</c:v>
                </c:pt>
                <c:pt idx="188" c:formatCode="dd/mmm/yy">
                  <c:v>44019</c:v>
                </c:pt>
                <c:pt idx="189" c:formatCode="dd/mmm/yy">
                  <c:v>44020</c:v>
                </c:pt>
                <c:pt idx="190" c:formatCode="dd/mmm/yy">
                  <c:v>44021</c:v>
                </c:pt>
                <c:pt idx="191" c:formatCode="dd/mmm/yy">
                  <c:v>44022</c:v>
                </c:pt>
                <c:pt idx="192" c:formatCode="dd/mmm/yy">
                  <c:v>44023</c:v>
                </c:pt>
                <c:pt idx="193" c:formatCode="dd/mmm/yy">
                  <c:v>44024</c:v>
                </c:pt>
                <c:pt idx="194" c:formatCode="dd/mmm/yy">
                  <c:v>44025</c:v>
                </c:pt>
                <c:pt idx="195" c:formatCode="dd/mmm/yy">
                  <c:v>44026</c:v>
                </c:pt>
                <c:pt idx="196" c:formatCode="dd/mmm/yy">
                  <c:v>44027</c:v>
                </c:pt>
                <c:pt idx="197" c:formatCode="dd/mmm/yy">
                  <c:v>44028</c:v>
                </c:pt>
                <c:pt idx="198" c:formatCode="dd/mmm/yy">
                  <c:v>44029</c:v>
                </c:pt>
                <c:pt idx="199" c:formatCode="dd/mmm/yy">
                  <c:v>44030</c:v>
                </c:pt>
                <c:pt idx="200" c:formatCode="dd/mmm/yy">
                  <c:v>44031</c:v>
                </c:pt>
                <c:pt idx="201" c:formatCode="dd/mmm/yy">
                  <c:v>44032</c:v>
                </c:pt>
                <c:pt idx="202" c:formatCode="dd/mmm/yy">
                  <c:v>44033</c:v>
                </c:pt>
                <c:pt idx="203" c:formatCode="dd/mmm/yy">
                  <c:v>44034</c:v>
                </c:pt>
                <c:pt idx="204" c:formatCode="dd/mmm/yy">
                  <c:v>44035</c:v>
                </c:pt>
                <c:pt idx="205" c:formatCode="dd/mmm/yy">
                  <c:v>44036</c:v>
                </c:pt>
                <c:pt idx="206" c:formatCode="dd/mmm/yy">
                  <c:v>44037</c:v>
                </c:pt>
                <c:pt idx="207" c:formatCode="dd/mmm/yy">
                  <c:v>44038</c:v>
                </c:pt>
                <c:pt idx="208" c:formatCode="dd/mmm/yy">
                  <c:v>44039</c:v>
                </c:pt>
                <c:pt idx="209" c:formatCode="dd/mmm/yy">
                  <c:v>44040</c:v>
                </c:pt>
                <c:pt idx="210" c:formatCode="dd/mmm/yy">
                  <c:v>44041</c:v>
                </c:pt>
                <c:pt idx="211" c:formatCode="dd/mmm/yy">
                  <c:v>44042</c:v>
                </c:pt>
                <c:pt idx="212" c:formatCode="dd/mmm/yy">
                  <c:v>44043</c:v>
                </c:pt>
                <c:pt idx="213" c:formatCode="dd/mmm/yy">
                  <c:v>44044</c:v>
                </c:pt>
                <c:pt idx="214" c:formatCode="dd/mmm/yy">
                  <c:v>44045</c:v>
                </c:pt>
                <c:pt idx="215" c:formatCode="dd/mmm/yy">
                  <c:v>44046</c:v>
                </c:pt>
                <c:pt idx="216" c:formatCode="dd/mmm/yy">
                  <c:v>44047</c:v>
                </c:pt>
                <c:pt idx="217" c:formatCode="dd/mmm/yy">
                  <c:v>44048</c:v>
                </c:pt>
                <c:pt idx="218" c:formatCode="dd/mmm/yy">
                  <c:v>44049</c:v>
                </c:pt>
                <c:pt idx="219" c:formatCode="dd/mmm/yy">
                  <c:v>44050</c:v>
                </c:pt>
                <c:pt idx="220" c:formatCode="dd/mmm/yy">
                  <c:v>44051</c:v>
                </c:pt>
                <c:pt idx="221" c:formatCode="dd/mmm/yy">
                  <c:v>44052</c:v>
                </c:pt>
                <c:pt idx="222" c:formatCode="dd/mmm/yy">
                  <c:v>44053</c:v>
                </c:pt>
                <c:pt idx="223" c:formatCode="dd/mmm/yy">
                  <c:v>44054</c:v>
                </c:pt>
                <c:pt idx="224" c:formatCode="dd/mmm/yy">
                  <c:v>44055</c:v>
                </c:pt>
                <c:pt idx="225" c:formatCode="dd/mmm/yy">
                  <c:v>44056</c:v>
                </c:pt>
                <c:pt idx="226" c:formatCode="dd/mmm/yy">
                  <c:v>44057</c:v>
                </c:pt>
                <c:pt idx="227" c:formatCode="dd/mmm/yy">
                  <c:v>44058</c:v>
                </c:pt>
                <c:pt idx="228" c:formatCode="dd/mmm/yy">
                  <c:v>44059</c:v>
                </c:pt>
                <c:pt idx="229" c:formatCode="dd/mmm/yy">
                  <c:v>44060</c:v>
                </c:pt>
                <c:pt idx="230" c:formatCode="dd/mmm/yy">
                  <c:v>44061</c:v>
                </c:pt>
                <c:pt idx="231" c:formatCode="dd/mmm/yy">
                  <c:v>44062</c:v>
                </c:pt>
                <c:pt idx="232" c:formatCode="dd/mmm/yy">
                  <c:v>44063</c:v>
                </c:pt>
                <c:pt idx="233" c:formatCode="dd/mmm/yy">
                  <c:v>44064</c:v>
                </c:pt>
                <c:pt idx="234" c:formatCode="dd/mmm/yy">
                  <c:v>44065</c:v>
                </c:pt>
                <c:pt idx="235" c:formatCode="dd/mmm/yy">
                  <c:v>44066</c:v>
                </c:pt>
                <c:pt idx="236" c:formatCode="dd/mmm/yy">
                  <c:v>44067</c:v>
                </c:pt>
                <c:pt idx="237" c:formatCode="dd/mmm/yy">
                  <c:v>44068</c:v>
                </c:pt>
                <c:pt idx="238" c:formatCode="dd/mmm/yy">
                  <c:v>44069</c:v>
                </c:pt>
                <c:pt idx="239" c:formatCode="dd/mmm/yy">
                  <c:v>44070</c:v>
                </c:pt>
                <c:pt idx="240" c:formatCode="dd/mmm/yy">
                  <c:v>44071</c:v>
                </c:pt>
                <c:pt idx="241" c:formatCode="dd/mmm/yy">
                  <c:v>44072</c:v>
                </c:pt>
                <c:pt idx="242" c:formatCode="dd/mmm/yy">
                  <c:v>44073</c:v>
                </c:pt>
                <c:pt idx="243" c:formatCode="dd/mmm/yy">
                  <c:v>44074</c:v>
                </c:pt>
                <c:pt idx="244" c:formatCode="dd/mmm/yy">
                  <c:v>44075</c:v>
                </c:pt>
                <c:pt idx="245" c:formatCode="dd/mmm/yy">
                  <c:v>44076</c:v>
                </c:pt>
                <c:pt idx="246" c:formatCode="dd/mmm/yy">
                  <c:v>44077</c:v>
                </c:pt>
                <c:pt idx="247" c:formatCode="dd/mmm/yy">
                  <c:v>44078</c:v>
                </c:pt>
                <c:pt idx="248" c:formatCode="dd/mmm/yy">
                  <c:v>44079</c:v>
                </c:pt>
                <c:pt idx="249" c:formatCode="dd/mmm/yy">
                  <c:v>44080</c:v>
                </c:pt>
                <c:pt idx="250" c:formatCode="dd/mmm/yy">
                  <c:v>44081</c:v>
                </c:pt>
                <c:pt idx="251" c:formatCode="dd/mmm/yy">
                  <c:v>44082</c:v>
                </c:pt>
                <c:pt idx="252" c:formatCode="dd/mmm/yy">
                  <c:v>44083</c:v>
                </c:pt>
                <c:pt idx="253" c:formatCode="dd/mmm/yy">
                  <c:v>44084</c:v>
                </c:pt>
                <c:pt idx="254" c:formatCode="dd/mmm/yy">
                  <c:v>44085</c:v>
                </c:pt>
                <c:pt idx="255" c:formatCode="dd/mmm/yy">
                  <c:v>44086</c:v>
                </c:pt>
                <c:pt idx="256" c:formatCode="dd/mmm/yy">
                  <c:v>44087</c:v>
                </c:pt>
                <c:pt idx="257" c:formatCode="dd/mmm/yy">
                  <c:v>44088</c:v>
                </c:pt>
                <c:pt idx="258" c:formatCode="dd/mmm/yy">
                  <c:v>44089</c:v>
                </c:pt>
                <c:pt idx="259" c:formatCode="dd/mmm/yy">
                  <c:v>44090</c:v>
                </c:pt>
                <c:pt idx="260" c:formatCode="dd/mmm/yy">
                  <c:v>44091</c:v>
                </c:pt>
                <c:pt idx="261" c:formatCode="dd/mmm/yy">
                  <c:v>44092</c:v>
                </c:pt>
                <c:pt idx="262" c:formatCode="dd/mmm/yy">
                  <c:v>44093</c:v>
                </c:pt>
                <c:pt idx="263" c:formatCode="dd/mmm/yy">
                  <c:v>44094</c:v>
                </c:pt>
                <c:pt idx="264" c:formatCode="dd/mmm/yy">
                  <c:v>44095</c:v>
                </c:pt>
                <c:pt idx="265" c:formatCode="dd/mmm/yy">
                  <c:v>44096</c:v>
                </c:pt>
                <c:pt idx="266" c:formatCode="dd/mmm/yy">
                  <c:v>44097</c:v>
                </c:pt>
                <c:pt idx="267" c:formatCode="dd/mmm/yy">
                  <c:v>44098</c:v>
                </c:pt>
                <c:pt idx="268" c:formatCode="dd/mmm/yy">
                  <c:v>44099</c:v>
                </c:pt>
                <c:pt idx="269" c:formatCode="dd/mmm/yy">
                  <c:v>44100</c:v>
                </c:pt>
                <c:pt idx="270" c:formatCode="dd/mmm/yy">
                  <c:v>44101</c:v>
                </c:pt>
                <c:pt idx="271" c:formatCode="dd/mmm/yy">
                  <c:v>44102</c:v>
                </c:pt>
                <c:pt idx="272" c:formatCode="dd/mmm/yy">
                  <c:v>44103</c:v>
                </c:pt>
                <c:pt idx="273" c:formatCode="dd/mmm/yy">
                  <c:v>44104</c:v>
                </c:pt>
                <c:pt idx="274" c:formatCode="dd/mmm/yy">
                  <c:v>44105</c:v>
                </c:pt>
                <c:pt idx="275" c:formatCode="dd/mmm/yy">
                  <c:v>44106</c:v>
                </c:pt>
                <c:pt idx="276" c:formatCode="dd/mmm/yy">
                  <c:v>44107</c:v>
                </c:pt>
                <c:pt idx="277" c:formatCode="dd/mmm/yy">
                  <c:v>44108</c:v>
                </c:pt>
                <c:pt idx="278" c:formatCode="dd/mmm/yy">
                  <c:v>44109</c:v>
                </c:pt>
                <c:pt idx="279" c:formatCode="dd/mmm/yy">
                  <c:v>44110</c:v>
                </c:pt>
                <c:pt idx="280" c:formatCode="dd/mmm/yy">
                  <c:v>44111</c:v>
                </c:pt>
                <c:pt idx="281" c:formatCode="dd/mmm/yy">
                  <c:v>44112</c:v>
                </c:pt>
                <c:pt idx="282" c:formatCode="dd/mmm/yy">
                  <c:v>44113</c:v>
                </c:pt>
                <c:pt idx="283" c:formatCode="dd/mmm/yy">
                  <c:v>44114</c:v>
                </c:pt>
                <c:pt idx="284" c:formatCode="dd/mmm/yy">
                  <c:v>44115</c:v>
                </c:pt>
                <c:pt idx="285" c:formatCode="dd/mmm/yy">
                  <c:v>44116</c:v>
                </c:pt>
                <c:pt idx="286" c:formatCode="dd/mmm/yy">
                  <c:v>44117</c:v>
                </c:pt>
                <c:pt idx="287" c:formatCode="dd/mmm/yy">
                  <c:v>44118</c:v>
                </c:pt>
                <c:pt idx="288" c:formatCode="dd/mmm/yy">
                  <c:v>44119</c:v>
                </c:pt>
                <c:pt idx="289" c:formatCode="dd/mmm/yy">
                  <c:v>44120</c:v>
                </c:pt>
                <c:pt idx="290" c:formatCode="dd/mmm/yy">
                  <c:v>44121</c:v>
                </c:pt>
                <c:pt idx="291" c:formatCode="dd/mmm/yy">
                  <c:v>44122</c:v>
                </c:pt>
                <c:pt idx="292" c:formatCode="dd/mmm/yy">
                  <c:v>44123</c:v>
                </c:pt>
                <c:pt idx="293" c:formatCode="dd/mmm/yy">
                  <c:v>44124</c:v>
                </c:pt>
                <c:pt idx="294" c:formatCode="dd/mmm/yy">
                  <c:v>44125</c:v>
                </c:pt>
                <c:pt idx="295" c:formatCode="dd/mmm/yy">
                  <c:v>44126</c:v>
                </c:pt>
                <c:pt idx="296" c:formatCode="dd/mmm/yy">
                  <c:v>44127</c:v>
                </c:pt>
                <c:pt idx="297" c:formatCode="dd/mmm/yy">
                  <c:v>44128</c:v>
                </c:pt>
                <c:pt idx="298" c:formatCode="dd/mmm/yy">
                  <c:v>44129</c:v>
                </c:pt>
                <c:pt idx="299" c:formatCode="dd/mmm/yy">
                  <c:v>44130</c:v>
                </c:pt>
                <c:pt idx="300" c:formatCode="dd/mmm/yy">
                  <c:v>44131</c:v>
                </c:pt>
                <c:pt idx="301" c:formatCode="dd/mmm/yy">
                  <c:v>44132</c:v>
                </c:pt>
                <c:pt idx="302" c:formatCode="dd/mmm/yy">
                  <c:v>44133</c:v>
                </c:pt>
                <c:pt idx="303" c:formatCode="dd/mmm/yy">
                  <c:v>44134</c:v>
                </c:pt>
                <c:pt idx="304" c:formatCode="dd/mmm/yy">
                  <c:v>44135</c:v>
                </c:pt>
                <c:pt idx="305" c:formatCode="dd/mmm/yy">
                  <c:v>44136</c:v>
                </c:pt>
                <c:pt idx="306" c:formatCode="dd/mmm/yy">
                  <c:v>44137</c:v>
                </c:pt>
                <c:pt idx="307" c:formatCode="dd/mmm/yy">
                  <c:v>44138</c:v>
                </c:pt>
                <c:pt idx="308" c:formatCode="dd/mmm/yy">
                  <c:v>44139</c:v>
                </c:pt>
                <c:pt idx="309" c:formatCode="dd/mmm/yy">
                  <c:v>44140</c:v>
                </c:pt>
                <c:pt idx="310" c:formatCode="dd/mmm/yy">
                  <c:v>44141</c:v>
                </c:pt>
                <c:pt idx="311" c:formatCode="dd/mmm/yy">
                  <c:v>44142</c:v>
                </c:pt>
                <c:pt idx="312" c:formatCode="dd/mmm/yy">
                  <c:v>44143</c:v>
                </c:pt>
                <c:pt idx="313" c:formatCode="dd/mmm/yy">
                  <c:v>44144</c:v>
                </c:pt>
                <c:pt idx="314" c:formatCode="dd/mmm/yy">
                  <c:v>44145</c:v>
                </c:pt>
                <c:pt idx="315" c:formatCode="dd/mmm/yy">
                  <c:v>44146</c:v>
                </c:pt>
                <c:pt idx="316" c:formatCode="dd/mmm/yy">
                  <c:v>44147</c:v>
                </c:pt>
                <c:pt idx="317" c:formatCode="dd/mmm/yy">
                  <c:v>44148</c:v>
                </c:pt>
                <c:pt idx="318" c:formatCode="dd/mmm/yy">
                  <c:v>44149</c:v>
                </c:pt>
                <c:pt idx="319" c:formatCode="dd/mmm/yy">
                  <c:v>44150</c:v>
                </c:pt>
                <c:pt idx="320" c:formatCode="dd/mmm/yy">
                  <c:v>44151</c:v>
                </c:pt>
                <c:pt idx="321" c:formatCode="dd/mmm/yy">
                  <c:v>44152</c:v>
                </c:pt>
                <c:pt idx="322" c:formatCode="dd/mmm/yy">
                  <c:v>44153</c:v>
                </c:pt>
                <c:pt idx="323" c:formatCode="dd/mmm/yy">
                  <c:v>44154</c:v>
                </c:pt>
                <c:pt idx="324" c:formatCode="dd/mmm/yy">
                  <c:v>44155</c:v>
                </c:pt>
                <c:pt idx="325" c:formatCode="dd/mmm/yy">
                  <c:v>44156</c:v>
                </c:pt>
                <c:pt idx="326" c:formatCode="dd/mmm/yy">
                  <c:v>44157</c:v>
                </c:pt>
                <c:pt idx="327" c:formatCode="dd/mmm/yy">
                  <c:v>44158</c:v>
                </c:pt>
                <c:pt idx="328" c:formatCode="dd/mmm/yy">
                  <c:v>44159</c:v>
                </c:pt>
                <c:pt idx="329" c:formatCode="dd/mmm/yy">
                  <c:v>44160</c:v>
                </c:pt>
                <c:pt idx="330" c:formatCode="dd/mmm/yy">
                  <c:v>44161</c:v>
                </c:pt>
                <c:pt idx="331" c:formatCode="dd/mmm/yy">
                  <c:v>44162</c:v>
                </c:pt>
                <c:pt idx="332" c:formatCode="dd/mmm/yy">
                  <c:v>44163</c:v>
                </c:pt>
                <c:pt idx="333" c:formatCode="dd/mmm/yy">
                  <c:v>44164</c:v>
                </c:pt>
                <c:pt idx="334" c:formatCode="dd/mmm/yy">
                  <c:v>44165</c:v>
                </c:pt>
                <c:pt idx="335" c:formatCode="dd/mmm/yy">
                  <c:v>44166</c:v>
                </c:pt>
                <c:pt idx="336" c:formatCode="dd/mmm/yy">
                  <c:v>44167</c:v>
                </c:pt>
                <c:pt idx="337" c:formatCode="dd/mmm/yy">
                  <c:v>44168</c:v>
                </c:pt>
                <c:pt idx="338" c:formatCode="dd/mmm/yy">
                  <c:v>44169</c:v>
                </c:pt>
                <c:pt idx="339" c:formatCode="dd/mmm/yy">
                  <c:v>44170</c:v>
                </c:pt>
                <c:pt idx="340" c:formatCode="dd/mmm/yy">
                  <c:v>44171</c:v>
                </c:pt>
                <c:pt idx="341" c:formatCode="dd/mmm/yy">
                  <c:v>44172</c:v>
                </c:pt>
                <c:pt idx="342" c:formatCode="dd/mmm/yy">
                  <c:v>44173</c:v>
                </c:pt>
                <c:pt idx="343" c:formatCode="dd/mmm/yy">
                  <c:v>44174</c:v>
                </c:pt>
                <c:pt idx="344" c:formatCode="dd/mmm/yy">
                  <c:v>44175</c:v>
                </c:pt>
                <c:pt idx="345" c:formatCode="dd/mmm/yy">
                  <c:v>44176</c:v>
                </c:pt>
                <c:pt idx="346" c:formatCode="dd/mmm/yy">
                  <c:v>44177</c:v>
                </c:pt>
                <c:pt idx="347" c:formatCode="dd/mmm/yy">
                  <c:v>44178</c:v>
                </c:pt>
                <c:pt idx="348" c:formatCode="dd/mmm/yy">
                  <c:v>44179</c:v>
                </c:pt>
                <c:pt idx="349" c:formatCode="dd/mmm/yy">
                  <c:v>44180</c:v>
                </c:pt>
                <c:pt idx="350" c:formatCode="dd/mmm/yy">
                  <c:v>44181</c:v>
                </c:pt>
                <c:pt idx="351" c:formatCode="dd/mmm/yy">
                  <c:v>44182</c:v>
                </c:pt>
                <c:pt idx="352" c:formatCode="dd/mmm/yy">
                  <c:v>44183</c:v>
                </c:pt>
                <c:pt idx="353" c:formatCode="dd/mmm/yy">
                  <c:v>44184</c:v>
                </c:pt>
                <c:pt idx="354" c:formatCode="dd/mmm/yy">
                  <c:v>44185</c:v>
                </c:pt>
                <c:pt idx="355" c:formatCode="dd/mmm/yy">
                  <c:v>44186</c:v>
                </c:pt>
                <c:pt idx="356" c:formatCode="dd/mmm/yy">
                  <c:v>44187</c:v>
                </c:pt>
                <c:pt idx="357" c:formatCode="dd/mmm/yy">
                  <c:v>44188</c:v>
                </c:pt>
                <c:pt idx="358" c:formatCode="dd/mmm/yy">
                  <c:v>44189</c:v>
                </c:pt>
                <c:pt idx="359" c:formatCode="dd/mmm/yy">
                  <c:v>44190</c:v>
                </c:pt>
                <c:pt idx="360" c:formatCode="dd/mmm/yy">
                  <c:v>44191</c:v>
                </c:pt>
                <c:pt idx="361" c:formatCode="dd/mmm/yy">
                  <c:v>44192</c:v>
                </c:pt>
                <c:pt idx="362" c:formatCode="dd/mmm/yy">
                  <c:v>44193</c:v>
                </c:pt>
                <c:pt idx="363" c:formatCode="dd/mmm/yy">
                  <c:v>44194</c:v>
                </c:pt>
                <c:pt idx="366" c:formatCode="dd/mmm/yy">
                  <c:v>44197</c:v>
                </c:pt>
                <c:pt idx="367" c:formatCode="dd/mmm/yy">
                  <c:v>44198</c:v>
                </c:pt>
                <c:pt idx="368" c:formatCode="dd/mmm/yy">
                  <c:v>44199</c:v>
                </c:pt>
                <c:pt idx="369" c:formatCode="dd/mmm/yy">
                  <c:v>44200</c:v>
                </c:pt>
                <c:pt idx="370" c:formatCode="dd/mmm/yy">
                  <c:v>44201</c:v>
                </c:pt>
                <c:pt idx="371" c:formatCode="dd/mmm/yy">
                  <c:v>44202</c:v>
                </c:pt>
                <c:pt idx="375" c:formatCode="dd/mmm/yy">
                  <c:v>1</c:v>
                </c:pt>
              </c:numCache>
            </c:numRef>
          </c:cat>
          <c:val>
            <c:numRef>
              <c:f>DAILY!$L$6:$L$381</c:f>
              <c:numCache>
                <c:formatCode>0.000</c:formatCode>
                <c:ptCount val="376"/>
                <c:pt idx="0">
                  <c:v>0.201455784828995</c:v>
                </c:pt>
                <c:pt idx="1">
                  <c:v>0.836501573304243</c:v>
                </c:pt>
                <c:pt idx="2">
                  <c:v>0.617927874816971</c:v>
                </c:pt>
                <c:pt idx="3">
                  <c:v>-0.236377332289988</c:v>
                </c:pt>
                <c:pt idx="4">
                  <c:v>0.373366420469178</c:v>
                </c:pt>
                <c:pt idx="5">
                  <c:v>0.11948189936834</c:v>
                </c:pt>
                <c:pt idx="6">
                  <c:v>0.409173184969063</c:v>
                </c:pt>
                <c:pt idx="7">
                  <c:v>0.358780384401616</c:v>
                </c:pt>
                <c:pt idx="8">
                  <c:v>0.258988094546673</c:v>
                </c:pt>
                <c:pt idx="9">
                  <c:v>0.285681537596831</c:v>
                </c:pt>
                <c:pt idx="10">
                  <c:v>0.54127782715252</c:v>
                </c:pt>
                <c:pt idx="11">
                  <c:v>0.53379621625063</c:v>
                </c:pt>
                <c:pt idx="12">
                  <c:v>0.639197804879023</c:v>
                </c:pt>
                <c:pt idx="13">
                  <c:v>0.0524033937988193</c:v>
                </c:pt>
                <c:pt idx="14">
                  <c:v>0.319963649249997</c:v>
                </c:pt>
                <c:pt idx="15">
                  <c:v>1.41507564825768</c:v>
                </c:pt>
                <c:pt idx="16">
                  <c:v>-0.0784249003518145</c:v>
                </c:pt>
                <c:pt idx="17">
                  <c:v>1.13285963299888</c:v>
                </c:pt>
                <c:pt idx="18">
                  <c:v>-0.43988285830852</c:v>
                </c:pt>
                <c:pt idx="19">
                  <c:v>0.697328620480373</c:v>
                </c:pt>
                <c:pt idx="20">
                  <c:v>0.0892588663703542</c:v>
                </c:pt>
                <c:pt idx="21">
                  <c:v>0.524199462734575</c:v>
                </c:pt>
                <c:pt idx="22">
                  <c:v>0.549477212503552</c:v>
                </c:pt>
                <c:pt idx="23">
                  <c:v>0.515577214025582</c:v>
                </c:pt>
                <c:pt idx="24">
                  <c:v>-0.160361185353498</c:v>
                </c:pt>
                <c:pt idx="25">
                  <c:v>0.374068396232689</c:v>
                </c:pt>
                <c:pt idx="26">
                  <c:v>0.660844827239778</c:v>
                </c:pt>
                <c:pt idx="27">
                  <c:v>0.155399074463466</c:v>
                </c:pt>
                <c:pt idx="28">
                  <c:v>0.451055130527292</c:v>
                </c:pt>
                <c:pt idx="29">
                  <c:v>0.404073647564305</c:v>
                </c:pt>
                <c:pt idx="30">
                  <c:v>0.775159869210691</c:v>
                </c:pt>
                <c:pt idx="31">
                  <c:v>0.453055755607172</c:v>
                </c:pt>
                <c:pt idx="32">
                  <c:v>0.0281414087219698</c:v>
                </c:pt>
                <c:pt idx="33">
                  <c:v>-0.0261745575041363</c:v>
                </c:pt>
                <c:pt idx="34">
                  <c:v>0.53549450503724</c:v>
                </c:pt>
                <c:pt idx="35">
                  <c:v>0.329993306709627</c:v>
                </c:pt>
                <c:pt idx="36">
                  <c:v>0.948939393133312</c:v>
                </c:pt>
                <c:pt idx="37">
                  <c:v>-0.233259287299072</c:v>
                </c:pt>
                <c:pt idx="38">
                  <c:v>1.59926393711219</c:v>
                </c:pt>
                <c:pt idx="39">
                  <c:v>-0.384742562761916</c:v>
                </c:pt>
                <c:pt idx="40">
                  <c:v>0.532259970215351</c:v>
                </c:pt>
                <c:pt idx="41">
                  <c:v>0.132761982846992</c:v>
                </c:pt>
                <c:pt idx="42">
                  <c:v>0.443881934931319</c:v>
                </c:pt>
                <c:pt idx="43">
                  <c:v>0.504391718695729</c:v>
                </c:pt>
                <c:pt idx="44">
                  <c:v>0.208342870004049</c:v>
                </c:pt>
                <c:pt idx="45">
                  <c:v>1.22087041839626</c:v>
                </c:pt>
                <c:pt idx="46">
                  <c:v>-0.330889692793399</c:v>
                </c:pt>
                <c:pt idx="47">
                  <c:v>0.651052444728061</c:v>
                </c:pt>
                <c:pt idx="48">
                  <c:v>0.229187775736889</c:v>
                </c:pt>
                <c:pt idx="49">
                  <c:v>0.454774607992384</c:v>
                </c:pt>
                <c:pt idx="50">
                  <c:v>0.241228241280007</c:v>
                </c:pt>
                <c:pt idx="51">
                  <c:v>0.56100507019887</c:v>
                </c:pt>
                <c:pt idx="52">
                  <c:v>0.518219037648125</c:v>
                </c:pt>
                <c:pt idx="53">
                  <c:v>0.661015669401097</c:v>
                </c:pt>
                <c:pt idx="54">
                  <c:v>0.62501986929249</c:v>
                </c:pt>
                <c:pt idx="55">
                  <c:v>0.99218038965898</c:v>
                </c:pt>
                <c:pt idx="56">
                  <c:v>0.453024822443009</c:v>
                </c:pt>
                <c:pt idx="57">
                  <c:v>0.917646625533072</c:v>
                </c:pt>
                <c:pt idx="58">
                  <c:v>0.415981407990742</c:v>
                </c:pt>
                <c:pt idx="59">
                  <c:v>0.939758601391528</c:v>
                </c:pt>
                <c:pt idx="60">
                  <c:v>0.511686280773937</c:v>
                </c:pt>
                <c:pt idx="61">
                  <c:v>0.365415079389413</c:v>
                </c:pt>
                <c:pt idx="62">
                  <c:v>0.647421225959063</c:v>
                </c:pt>
                <c:pt idx="63">
                  <c:v>0.943795705324897</c:v>
                </c:pt>
                <c:pt idx="64">
                  <c:v>0.968906856999238</c:v>
                </c:pt>
                <c:pt idx="65">
                  <c:v>-0.037044345762455</c:v>
                </c:pt>
                <c:pt idx="66">
                  <c:v>0.874324567305848</c:v>
                </c:pt>
                <c:pt idx="67">
                  <c:v>1.50533304964233</c:v>
                </c:pt>
                <c:pt idx="68">
                  <c:v>16.2775040049671</c:v>
                </c:pt>
                <c:pt idx="69">
                  <c:v>0.617014316251437</c:v>
                </c:pt>
                <c:pt idx="70">
                  <c:v>0.290011862950751</c:v>
                </c:pt>
                <c:pt idx="71">
                  <c:v>0.477285041397057</c:v>
                </c:pt>
                <c:pt idx="72">
                  <c:v>0.563462658446166</c:v>
                </c:pt>
                <c:pt idx="73">
                  <c:v>0.725537040993872</c:v>
                </c:pt>
                <c:pt idx="74">
                  <c:v>0.419959381769615</c:v>
                </c:pt>
                <c:pt idx="75">
                  <c:v>0.479008275912976</c:v>
                </c:pt>
                <c:pt idx="76">
                  <c:v>0.704097343300402</c:v>
                </c:pt>
                <c:pt idx="77">
                  <c:v>0.623582529577824</c:v>
                </c:pt>
                <c:pt idx="78">
                  <c:v>0.125056028036822</c:v>
                </c:pt>
                <c:pt idx="79">
                  <c:v>0.853454956765102</c:v>
                </c:pt>
                <c:pt idx="80">
                  <c:v>0.258231056275839</c:v>
                </c:pt>
                <c:pt idx="81">
                  <c:v>-0.131181523644631</c:v>
                </c:pt>
                <c:pt idx="82">
                  <c:v>0.753617509720263</c:v>
                </c:pt>
                <c:pt idx="83">
                  <c:v>0.736870209046444</c:v>
                </c:pt>
                <c:pt idx="84">
                  <c:v>0.772642035234593</c:v>
                </c:pt>
                <c:pt idx="85">
                  <c:v>0.635462147583938</c:v>
                </c:pt>
                <c:pt idx="86">
                  <c:v>0.334369317638609</c:v>
                </c:pt>
                <c:pt idx="87">
                  <c:v>0.587193253693746</c:v>
                </c:pt>
                <c:pt idx="88">
                  <c:v>0.308144714687852</c:v>
                </c:pt>
                <c:pt idx="89">
                  <c:v>0.584651500474507</c:v>
                </c:pt>
                <c:pt idx="90">
                  <c:v>0.556485783112787</c:v>
                </c:pt>
                <c:pt idx="91">
                  <c:v>0.611984401831522</c:v>
                </c:pt>
                <c:pt idx="92">
                  <c:v>0.592163425521361</c:v>
                </c:pt>
                <c:pt idx="93">
                  <c:v>0.513102548320479</c:v>
                </c:pt>
                <c:pt idx="94">
                  <c:v>0.508998777078361</c:v>
                </c:pt>
                <c:pt idx="95">
                  <c:v>0.496379373664832</c:v>
                </c:pt>
                <c:pt idx="96">
                  <c:v>1.28154641771659</c:v>
                </c:pt>
                <c:pt idx="97">
                  <c:v>-0.0838212360971404</c:v>
                </c:pt>
                <c:pt idx="98">
                  <c:v>1.0776311281742</c:v>
                </c:pt>
                <c:pt idx="99">
                  <c:v>0.243994064736725</c:v>
                </c:pt>
                <c:pt idx="100">
                  <c:v>0.540077118192562</c:v>
                </c:pt>
                <c:pt idx="101">
                  <c:v>0.641856362256259</c:v>
                </c:pt>
                <c:pt idx="102">
                  <c:v>0.492523826094295</c:v>
                </c:pt>
                <c:pt idx="103">
                  <c:v>0.605444062311552</c:v>
                </c:pt>
                <c:pt idx="104">
                  <c:v>0.626440603730913</c:v>
                </c:pt>
                <c:pt idx="105">
                  <c:v>0.993599589735153</c:v>
                </c:pt>
                <c:pt idx="106">
                  <c:v>-0.231489899400357</c:v>
                </c:pt>
                <c:pt idx="107">
                  <c:v>1.10811128786781</c:v>
                </c:pt>
                <c:pt idx="108">
                  <c:v>-0.247681269580264</c:v>
                </c:pt>
                <c:pt idx="109">
                  <c:v>0.478209589180622</c:v>
                </c:pt>
                <c:pt idx="110">
                  <c:v>0.821462049664525</c:v>
                </c:pt>
                <c:pt idx="111">
                  <c:v>1.36975449007763</c:v>
                </c:pt>
                <c:pt idx="112">
                  <c:v>-0.269279966299939</c:v>
                </c:pt>
                <c:pt idx="113">
                  <c:v>0.700322448075216</c:v>
                </c:pt>
                <c:pt idx="114">
                  <c:v>0.391245982922173</c:v>
                </c:pt>
                <c:pt idx="115">
                  <c:v>0.654134333453571</c:v>
                </c:pt>
                <c:pt idx="116">
                  <c:v>0.810328089157929</c:v>
                </c:pt>
                <c:pt idx="117">
                  <c:v>0.453881415408365</c:v>
                </c:pt>
                <c:pt idx="118">
                  <c:v>1.28240673110394</c:v>
                </c:pt>
                <c:pt idx="119">
                  <c:v>-0.279592561828572</c:v>
                </c:pt>
                <c:pt idx="120">
                  <c:v>1.17552028549582</c:v>
                </c:pt>
                <c:pt idx="121">
                  <c:v>0.600098544804208</c:v>
                </c:pt>
                <c:pt idx="122">
                  <c:v>0.443925677339013</c:v>
                </c:pt>
                <c:pt idx="123">
                  <c:v>0.606042843234201</c:v>
                </c:pt>
                <c:pt idx="124">
                  <c:v>0.707414453451825</c:v>
                </c:pt>
                <c:pt idx="125">
                  <c:v>0.618153754368587</c:v>
                </c:pt>
                <c:pt idx="126">
                  <c:v>0.968981321700173</c:v>
                </c:pt>
                <c:pt idx="127">
                  <c:v>0.776077306396607</c:v>
                </c:pt>
                <c:pt idx="128">
                  <c:v>0.531566172823958</c:v>
                </c:pt>
                <c:pt idx="129">
                  <c:v>0.133507280528342</c:v>
                </c:pt>
                <c:pt idx="130">
                  <c:v>0.434489081448863</c:v>
                </c:pt>
                <c:pt idx="131">
                  <c:v>0.590339086651502</c:v>
                </c:pt>
                <c:pt idx="132">
                  <c:v>0.807305624054004</c:v>
                </c:pt>
                <c:pt idx="133">
                  <c:v>0.818605066087846</c:v>
                </c:pt>
                <c:pt idx="134">
                  <c:v>1.63400882843974</c:v>
                </c:pt>
                <c:pt idx="135">
                  <c:v>-0.12219102814017</c:v>
                </c:pt>
                <c:pt idx="136">
                  <c:v>0.498551011973676</c:v>
                </c:pt>
                <c:pt idx="137">
                  <c:v>0.349646716997221</c:v>
                </c:pt>
                <c:pt idx="138">
                  <c:v>0.863494538736402</c:v>
                </c:pt>
                <c:pt idx="139">
                  <c:v>0.462445787876314</c:v>
                </c:pt>
                <c:pt idx="140">
                  <c:v>0.578139085593939</c:v>
                </c:pt>
                <c:pt idx="141">
                  <c:v>0.818339753683217</c:v>
                </c:pt>
                <c:pt idx="142">
                  <c:v>0.0195292590551688</c:v>
                </c:pt>
                <c:pt idx="143">
                  <c:v>1.14677906721717</c:v>
                </c:pt>
                <c:pt idx="144">
                  <c:v>0.113082669875959</c:v>
                </c:pt>
                <c:pt idx="145">
                  <c:v>1.09021607168573</c:v>
                </c:pt>
                <c:pt idx="146">
                  <c:v>0.141752501872929</c:v>
                </c:pt>
                <c:pt idx="147">
                  <c:v>0.833248487865321</c:v>
                </c:pt>
                <c:pt idx="148">
                  <c:v>0.294449448551166</c:v>
                </c:pt>
                <c:pt idx="149">
                  <c:v>0.754624087508182</c:v>
                </c:pt>
                <c:pt idx="150">
                  <c:v>0.466925338774024</c:v>
                </c:pt>
                <c:pt idx="151">
                  <c:v>0.608910051837158</c:v>
                </c:pt>
                <c:pt idx="152">
                  <c:v>0.428273706872167</c:v>
                </c:pt>
                <c:pt idx="153">
                  <c:v>0.00932235763631795</c:v>
                </c:pt>
                <c:pt idx="154">
                  <c:v>0.363556006382929</c:v>
                </c:pt>
                <c:pt idx="155">
                  <c:v>0.131780229005884</c:v>
                </c:pt>
                <c:pt idx="156">
                  <c:v>0.706022461408901</c:v>
                </c:pt>
                <c:pt idx="157">
                  <c:v>1.12645821272696</c:v>
                </c:pt>
                <c:pt idx="158">
                  <c:v>0.641650595123828</c:v>
                </c:pt>
                <c:pt idx="159">
                  <c:v>0.536550489975044</c:v>
                </c:pt>
                <c:pt idx="160">
                  <c:v>0.573203957067022</c:v>
                </c:pt>
                <c:pt idx="161">
                  <c:v>0.627382972765254</c:v>
                </c:pt>
                <c:pt idx="162">
                  <c:v>0.84121863462595</c:v>
                </c:pt>
                <c:pt idx="163">
                  <c:v>0.723473713116686</c:v>
                </c:pt>
                <c:pt idx="164">
                  <c:v>0.341146437226509</c:v>
                </c:pt>
                <c:pt idx="165">
                  <c:v>0.567954952159223</c:v>
                </c:pt>
                <c:pt idx="166">
                  <c:v>0.559926196436537</c:v>
                </c:pt>
                <c:pt idx="167">
                  <c:v>0.631886389800812</c:v>
                </c:pt>
                <c:pt idx="168">
                  <c:v>-0.531635774084025</c:v>
                </c:pt>
                <c:pt idx="169">
                  <c:v>0.774357836909507</c:v>
                </c:pt>
                <c:pt idx="170">
                  <c:v>0.474100703754717</c:v>
                </c:pt>
                <c:pt idx="171">
                  <c:v>0.535074142020028</c:v>
                </c:pt>
                <c:pt idx="172">
                  <c:v>0.635410618887201</c:v>
                </c:pt>
                <c:pt idx="173">
                  <c:v>0.54907125689828</c:v>
                </c:pt>
                <c:pt idx="174">
                  <c:v>0.353755884922876</c:v>
                </c:pt>
                <c:pt idx="175">
                  <c:v>0.39208472864045</c:v>
                </c:pt>
                <c:pt idx="176">
                  <c:v>0.674482765840709</c:v>
                </c:pt>
                <c:pt idx="177">
                  <c:v>0.510644277640603</c:v>
                </c:pt>
                <c:pt idx="178">
                  <c:v>0.502520081291532</c:v>
                </c:pt>
                <c:pt idx="179">
                  <c:v>0.605586628979987</c:v>
                </c:pt>
                <c:pt idx="180">
                  <c:v>0.504617759159119</c:v>
                </c:pt>
                <c:pt idx="181">
                  <c:v>0.38490557934654</c:v>
                </c:pt>
                <c:pt idx="182">
                  <c:v>0.546625441571043</c:v>
                </c:pt>
                <c:pt idx="183">
                  <c:v>0.431401667475084</c:v>
                </c:pt>
                <c:pt idx="184">
                  <c:v>0.0125766778314507</c:v>
                </c:pt>
                <c:pt idx="185">
                  <c:v>-0.0576259483930901</c:v>
                </c:pt>
                <c:pt idx="186">
                  <c:v>0.634130270827512</c:v>
                </c:pt>
                <c:pt idx="187">
                  <c:v>0.0702705863481654</c:v>
                </c:pt>
                <c:pt idx="188">
                  <c:v>1.68218423490661</c:v>
                </c:pt>
                <c:pt idx="189">
                  <c:v>-0.0352335143538802</c:v>
                </c:pt>
                <c:pt idx="190">
                  <c:v>0.210270816190805</c:v>
                </c:pt>
                <c:pt idx="191">
                  <c:v>0.181417246413252</c:v>
                </c:pt>
                <c:pt idx="192">
                  <c:v>0.415075678914416</c:v>
                </c:pt>
                <c:pt idx="193">
                  <c:v>-0.493827100502637</c:v>
                </c:pt>
                <c:pt idx="194">
                  <c:v>0.532772170046394</c:v>
                </c:pt>
                <c:pt idx="195">
                  <c:v>0.314978087620959</c:v>
                </c:pt>
                <c:pt idx="196">
                  <c:v>1.28254245108676</c:v>
                </c:pt>
                <c:pt idx="197">
                  <c:v>0.42326744572617</c:v>
                </c:pt>
                <c:pt idx="198">
                  <c:v>0.369256318368182</c:v>
                </c:pt>
                <c:pt idx="199">
                  <c:v>0.337246220741108</c:v>
                </c:pt>
                <c:pt idx="200">
                  <c:v>0.711083703957925</c:v>
                </c:pt>
                <c:pt idx="201">
                  <c:v>0.282204657605574</c:v>
                </c:pt>
                <c:pt idx="202">
                  <c:v>0.0678758939841657</c:v>
                </c:pt>
                <c:pt idx="203">
                  <c:v>0.120656641971088</c:v>
                </c:pt>
                <c:pt idx="204">
                  <c:v>0.823651868811469</c:v>
                </c:pt>
                <c:pt idx="205">
                  <c:v>0.14532308469088</c:v>
                </c:pt>
                <c:pt idx="206">
                  <c:v>1.21399765042517</c:v>
                </c:pt>
                <c:pt idx="207">
                  <c:v>0.308104218468465</c:v>
                </c:pt>
                <c:pt idx="208">
                  <c:v>0.460467501755403</c:v>
                </c:pt>
                <c:pt idx="209">
                  <c:v>0.577234380361302</c:v>
                </c:pt>
                <c:pt idx="210">
                  <c:v>-0.52251385062992</c:v>
                </c:pt>
                <c:pt idx="211">
                  <c:v>0.368340481014158</c:v>
                </c:pt>
                <c:pt idx="212">
                  <c:v>1.41708787664121</c:v>
                </c:pt>
                <c:pt idx="213">
                  <c:v>0.0445135436142454</c:v>
                </c:pt>
                <c:pt idx="214">
                  <c:v>0.713986467451134</c:v>
                </c:pt>
                <c:pt idx="215">
                  <c:v>0.334182155414915</c:v>
                </c:pt>
                <c:pt idx="216">
                  <c:v>0.443582426580639</c:v>
                </c:pt>
                <c:pt idx="217">
                  <c:v>0.310642170651048</c:v>
                </c:pt>
                <c:pt idx="218">
                  <c:v>0.654121494343256</c:v>
                </c:pt>
                <c:pt idx="219">
                  <c:v>0.197788100583264</c:v>
                </c:pt>
                <c:pt idx="220">
                  <c:v>0.682360327329185</c:v>
                </c:pt>
                <c:pt idx="221">
                  <c:v>0.475172098678012</c:v>
                </c:pt>
                <c:pt idx="222">
                  <c:v>0.668109565243199</c:v>
                </c:pt>
                <c:pt idx="223">
                  <c:v>0.373993313451145</c:v>
                </c:pt>
                <c:pt idx="224">
                  <c:v>-0.182078883375535</c:v>
                </c:pt>
                <c:pt idx="225">
                  <c:v>0.502722767994248</c:v>
                </c:pt>
                <c:pt idx="226">
                  <c:v>-0.0126000779049829</c:v>
                </c:pt>
                <c:pt idx="227">
                  <c:v>0.575127199224225</c:v>
                </c:pt>
                <c:pt idx="228">
                  <c:v>0.515412910047433</c:v>
                </c:pt>
                <c:pt idx="229">
                  <c:v>0.45667563822405</c:v>
                </c:pt>
                <c:pt idx="230">
                  <c:v>0.512944045762625</c:v>
                </c:pt>
                <c:pt idx="231">
                  <c:v>0.412810772186488</c:v>
                </c:pt>
                <c:pt idx="232">
                  <c:v>0.52593200748996</c:v>
                </c:pt>
                <c:pt idx="233">
                  <c:v>0.566775667903681</c:v>
                </c:pt>
                <c:pt idx="234">
                  <c:v>0.523692983653724</c:v>
                </c:pt>
                <c:pt idx="235">
                  <c:v>0.651823514130102</c:v>
                </c:pt>
                <c:pt idx="236">
                  <c:v>0.178143403603551</c:v>
                </c:pt>
                <c:pt idx="237">
                  <c:v>0.535143908609335</c:v>
                </c:pt>
                <c:pt idx="238">
                  <c:v>0.811943656584395</c:v>
                </c:pt>
                <c:pt idx="239">
                  <c:v>0.510678257866736</c:v>
                </c:pt>
                <c:pt idx="240">
                  <c:v>1.01167587431942</c:v>
                </c:pt>
                <c:pt idx="241">
                  <c:v>0.476766150772137</c:v>
                </c:pt>
                <c:pt idx="242">
                  <c:v>0.515531518418346</c:v>
                </c:pt>
                <c:pt idx="243">
                  <c:v>0.470088020003654</c:v>
                </c:pt>
                <c:pt idx="244">
                  <c:v>-1.31607884714268</c:v>
                </c:pt>
                <c:pt idx="245">
                  <c:v>0.475555243802736</c:v>
                </c:pt>
                <c:pt idx="246">
                  <c:v>0.915835487483669</c:v>
                </c:pt>
                <c:pt idx="247">
                  <c:v>0.401457600561958</c:v>
                </c:pt>
                <c:pt idx="248">
                  <c:v>1.04724914997469</c:v>
                </c:pt>
                <c:pt idx="249">
                  <c:v>0.628322709222896</c:v>
                </c:pt>
                <c:pt idx="250">
                  <c:v>0.571081533326785</c:v>
                </c:pt>
                <c:pt idx="251">
                  <c:v>0.652464227528908</c:v>
                </c:pt>
                <c:pt idx="252">
                  <c:v>0.98889128659949</c:v>
                </c:pt>
                <c:pt idx="253">
                  <c:v>0.539079906061007</c:v>
                </c:pt>
                <c:pt idx="254">
                  <c:v>0.0173786557045386</c:v>
                </c:pt>
                <c:pt idx="255">
                  <c:v>0.473604496334071</c:v>
                </c:pt>
                <c:pt idx="256">
                  <c:v>0.646736607537607</c:v>
                </c:pt>
                <c:pt idx="257">
                  <c:v>0.585724198534887</c:v>
                </c:pt>
                <c:pt idx="258">
                  <c:v>0.537576104618463</c:v>
                </c:pt>
                <c:pt idx="259">
                  <c:v>0.597450328633014</c:v>
                </c:pt>
                <c:pt idx="260">
                  <c:v>0.120647922972839</c:v>
                </c:pt>
                <c:pt idx="261">
                  <c:v>0.726715924033838</c:v>
                </c:pt>
                <c:pt idx="262">
                  <c:v>0.66983632809159</c:v>
                </c:pt>
                <c:pt idx="263">
                  <c:v>0.507384307291534</c:v>
                </c:pt>
                <c:pt idx="264">
                  <c:v>0.507697710553069</c:v>
                </c:pt>
                <c:pt idx="265">
                  <c:v>0.506469153062639</c:v>
                </c:pt>
                <c:pt idx="266">
                  <c:v>0.320992848653706</c:v>
                </c:pt>
                <c:pt idx="267">
                  <c:v>0.433743884565786</c:v>
                </c:pt>
                <c:pt idx="268">
                  <c:v>0.499935142828743</c:v>
                </c:pt>
                <c:pt idx="269">
                  <c:v>0.383865884068511</c:v>
                </c:pt>
                <c:pt idx="270">
                  <c:v>1.22928216024628</c:v>
                </c:pt>
                <c:pt idx="271">
                  <c:v>0.309997197337086</c:v>
                </c:pt>
                <c:pt idx="272">
                  <c:v>0.615746461765911</c:v>
                </c:pt>
                <c:pt idx="273">
                  <c:v>0.409608171564948</c:v>
                </c:pt>
                <c:pt idx="274">
                  <c:v>0.622486803202989</c:v>
                </c:pt>
                <c:pt idx="275">
                  <c:v>0.426776066440082</c:v>
                </c:pt>
                <c:pt idx="276">
                  <c:v>0.543223386610899</c:v>
                </c:pt>
                <c:pt idx="277">
                  <c:v>0.500336064871265</c:v>
                </c:pt>
                <c:pt idx="278">
                  <c:v>0.325915587229346</c:v>
                </c:pt>
                <c:pt idx="279">
                  <c:v>0.579167475996806</c:v>
                </c:pt>
                <c:pt idx="280">
                  <c:v>0.469493393591756</c:v>
                </c:pt>
                <c:pt idx="281">
                  <c:v>0.691669894966525</c:v>
                </c:pt>
                <c:pt idx="282">
                  <c:v>0.835872574687922</c:v>
                </c:pt>
                <c:pt idx="283">
                  <c:v>0.5836970418036</c:v>
                </c:pt>
                <c:pt idx="284">
                  <c:v>0.432735931737614</c:v>
                </c:pt>
                <c:pt idx="285">
                  <c:v>0.36118642947431</c:v>
                </c:pt>
                <c:pt idx="286">
                  <c:v>0.293486694794272</c:v>
                </c:pt>
                <c:pt idx="287">
                  <c:v>0.554195807522779</c:v>
                </c:pt>
                <c:pt idx="288">
                  <c:v>0.504962290809196</c:v>
                </c:pt>
                <c:pt idx="289">
                  <c:v>0.319414389516378</c:v>
                </c:pt>
                <c:pt idx="290">
                  <c:v>0.559551765819936</c:v>
                </c:pt>
                <c:pt idx="291">
                  <c:v>0.849021132731202</c:v>
                </c:pt>
                <c:pt idx="292">
                  <c:v>0.388259504520732</c:v>
                </c:pt>
                <c:pt idx="293">
                  <c:v>-0.458806933272733</c:v>
                </c:pt>
                <c:pt idx="294">
                  <c:v>0.4194422781091</c:v>
                </c:pt>
                <c:pt idx="295">
                  <c:v>0.137717495377662</c:v>
                </c:pt>
                <c:pt idx="296">
                  <c:v>0.37093135601562</c:v>
                </c:pt>
                <c:pt idx="297">
                  <c:v>0.778649467266277</c:v>
                </c:pt>
                <c:pt idx="298">
                  <c:v>0.336028774171989</c:v>
                </c:pt>
                <c:pt idx="299">
                  <c:v>0.426878868444218</c:v>
                </c:pt>
                <c:pt idx="300">
                  <c:v>0.5070895591164</c:v>
                </c:pt>
                <c:pt idx="301">
                  <c:v>-0.08597435423105</c:v>
                </c:pt>
                <c:pt idx="302">
                  <c:v>0.601041579543619</c:v>
                </c:pt>
                <c:pt idx="303">
                  <c:v>0.696063763421078</c:v>
                </c:pt>
                <c:pt idx="304">
                  <c:v>0.423849602427506</c:v>
                </c:pt>
                <c:pt idx="305">
                  <c:v>-1.31607884714268</c:v>
                </c:pt>
                <c:pt idx="306">
                  <c:v>0.475555243802736</c:v>
                </c:pt>
                <c:pt idx="307">
                  <c:v>0.915835487483669</c:v>
                </c:pt>
                <c:pt idx="308">
                  <c:v>0.401457600561958</c:v>
                </c:pt>
                <c:pt idx="309">
                  <c:v>1.04724914997469</c:v>
                </c:pt>
                <c:pt idx="310">
                  <c:v>0.628322709222896</c:v>
                </c:pt>
                <c:pt idx="311">
                  <c:v>0.571081533326785</c:v>
                </c:pt>
                <c:pt idx="312">
                  <c:v>0.652464227528908</c:v>
                </c:pt>
                <c:pt idx="313">
                  <c:v>0.98889128659949</c:v>
                </c:pt>
                <c:pt idx="314">
                  <c:v>0.539079906061007</c:v>
                </c:pt>
                <c:pt idx="315">
                  <c:v>0.0173786557045386</c:v>
                </c:pt>
                <c:pt idx="316">
                  <c:v>0.473604496334071</c:v>
                </c:pt>
                <c:pt idx="317">
                  <c:v>0.646736607537607</c:v>
                </c:pt>
                <c:pt idx="318">
                  <c:v>0.585724198534887</c:v>
                </c:pt>
                <c:pt idx="319">
                  <c:v>0.537576104618463</c:v>
                </c:pt>
                <c:pt idx="320">
                  <c:v>0.597450328633014</c:v>
                </c:pt>
                <c:pt idx="321">
                  <c:v>0.120647922972839</c:v>
                </c:pt>
                <c:pt idx="322">
                  <c:v>0.726715924033838</c:v>
                </c:pt>
                <c:pt idx="323">
                  <c:v>0.66983632809159</c:v>
                </c:pt>
                <c:pt idx="324">
                  <c:v>0.507384307291534</c:v>
                </c:pt>
                <c:pt idx="325">
                  <c:v>0.507697710553069</c:v>
                </c:pt>
                <c:pt idx="326">
                  <c:v>0.506469153062639</c:v>
                </c:pt>
                <c:pt idx="327">
                  <c:v>0.320992848653706</c:v>
                </c:pt>
                <c:pt idx="328">
                  <c:v>0.433743884565786</c:v>
                </c:pt>
                <c:pt idx="329">
                  <c:v>0.499935142828743</c:v>
                </c:pt>
                <c:pt idx="330">
                  <c:v>0.383865884068511</c:v>
                </c:pt>
                <c:pt idx="331">
                  <c:v>1.22928216024628</c:v>
                </c:pt>
                <c:pt idx="332">
                  <c:v>0.309997197337086</c:v>
                </c:pt>
                <c:pt idx="333">
                  <c:v>0.615746461765911</c:v>
                </c:pt>
                <c:pt idx="334">
                  <c:v>0.409608171564948</c:v>
                </c:pt>
                <c:pt idx="335">
                  <c:v>-1.31607884714268</c:v>
                </c:pt>
                <c:pt idx="336">
                  <c:v>0.475555243802736</c:v>
                </c:pt>
                <c:pt idx="337">
                  <c:v>0.915835487483669</c:v>
                </c:pt>
                <c:pt idx="338">
                  <c:v>0.401457600561958</c:v>
                </c:pt>
                <c:pt idx="339">
                  <c:v>1.04724914997469</c:v>
                </c:pt>
                <c:pt idx="340">
                  <c:v>0.628322709222896</c:v>
                </c:pt>
                <c:pt idx="341">
                  <c:v>0.571081533326785</c:v>
                </c:pt>
                <c:pt idx="342">
                  <c:v>0.652464227528908</c:v>
                </c:pt>
                <c:pt idx="343">
                  <c:v>0.98889128659949</c:v>
                </c:pt>
                <c:pt idx="344">
                  <c:v>0.539079906061007</c:v>
                </c:pt>
                <c:pt idx="345">
                  <c:v>0.0173786557045386</c:v>
                </c:pt>
                <c:pt idx="346">
                  <c:v>0.473604496334071</c:v>
                </c:pt>
                <c:pt idx="347">
                  <c:v>0.646736607537607</c:v>
                </c:pt>
                <c:pt idx="348">
                  <c:v>0.585724198534887</c:v>
                </c:pt>
                <c:pt idx="349">
                  <c:v>0.537576104618463</c:v>
                </c:pt>
                <c:pt idx="350">
                  <c:v>0.597450328633014</c:v>
                </c:pt>
                <c:pt idx="351">
                  <c:v>0.120647922972839</c:v>
                </c:pt>
                <c:pt idx="352">
                  <c:v>0.726715924033838</c:v>
                </c:pt>
                <c:pt idx="353">
                  <c:v>0.66983632809159</c:v>
                </c:pt>
                <c:pt idx="354">
                  <c:v>0.507384307291534</c:v>
                </c:pt>
                <c:pt idx="355">
                  <c:v>0.507697710553069</c:v>
                </c:pt>
                <c:pt idx="356">
                  <c:v>0.506469153062639</c:v>
                </c:pt>
                <c:pt idx="357">
                  <c:v>0.320992848653706</c:v>
                </c:pt>
                <c:pt idx="358">
                  <c:v>0.433743884565786</c:v>
                </c:pt>
                <c:pt idx="359">
                  <c:v>0.499935142828743</c:v>
                </c:pt>
                <c:pt idx="360">
                  <c:v>0.383865884068511</c:v>
                </c:pt>
                <c:pt idx="361">
                  <c:v>1.22928216024628</c:v>
                </c:pt>
                <c:pt idx="362">
                  <c:v>0.309997197337086</c:v>
                </c:pt>
                <c:pt idx="363">
                  <c:v>0.615746461765911</c:v>
                </c:pt>
                <c:pt idx="366">
                  <c:v>0.499935142828743</c:v>
                </c:pt>
                <c:pt idx="367">
                  <c:v>0.383865884068511</c:v>
                </c:pt>
                <c:pt idx="368">
                  <c:v>1.22928216024628</c:v>
                </c:pt>
                <c:pt idx="369">
                  <c:v>0.309997197337086</c:v>
                </c:pt>
                <c:pt idx="370">
                  <c:v>0.615746461765911</c:v>
                </c:pt>
                <c:pt idx="371">
                  <c:v>0.409608171564948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34515712"/>
        <c:axId val="31331072"/>
      </c:lineChart>
      <c:dateAx>
        <c:axId val="134515712"/>
        <c:scaling>
          <c:orientation val="minMax"/>
        </c:scaling>
        <c:delete val="0"/>
        <c:axPos val="b"/>
        <c:majorGridlines/>
        <c:numFmt formatCode="mmm/yy" sourceLinked="0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1331072"/>
        <c:crosses val="autoZero"/>
        <c:auto val="1"/>
        <c:lblOffset val="100"/>
        <c:baseTimeUnit val="days"/>
      </c:dateAx>
      <c:valAx>
        <c:axId val="31331072"/>
        <c:scaling>
          <c:orientation val="minMax"/>
          <c:max val="5"/>
          <c:min val="-2"/>
        </c:scaling>
        <c:delete val="0"/>
        <c:axPos val="l"/>
        <c:majorGridlines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en-US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MDT Na2O76%</a:t>
                </a:r>
                <a:endParaRPr lang="en-CA"/>
              </a:p>
            </c:rich>
          </c:tx>
          <c:layout>
            <c:manualLayout>
              <c:xMode val="edge"/>
              <c:yMode val="edge"/>
              <c:x val="0.0190392501464558"/>
              <c:y val="0.463614770611301"/>
            </c:manualLayout>
          </c:layout>
          <c:overlay val="0"/>
        </c:title>
        <c:numFmt formatCode="0.00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451571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en-US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Caustic Ratio</a:t>
            </a:r>
            <a:endParaRPr lang="en-CA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DAILY!$M$4</c:f>
              <c:strCache>
                <c:ptCount val="1"/>
                <c:pt idx="0">
                  <c:v>LT551</c:v>
                </c:pt>
              </c:strCache>
            </c:strRef>
          </c:tx>
          <c:spPr>
            <a:ln w="6350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ysDot"/>
              <a:round/>
            </a:ln>
          </c:spPr>
          <c:marker>
            <c:symbol val="none"/>
          </c:marker>
          <c:dLbls>
            <c:delete val="1"/>
          </c:dLbls>
          <c:trendline>
            <c:spPr>
              <a:ln w="28575" cap="rnd" cmpd="sng" algn="ctr">
                <a:solidFill>
                  <a:schemeClr val="accent1"/>
                </a:solidFill>
                <a:prstDash val="solid"/>
                <a:round/>
              </a:ln>
            </c:spPr>
            <c:trendlineType val="movingAvg"/>
            <c:period val="7"/>
            <c:dispRSqr val="0"/>
            <c:dispEq val="0"/>
          </c:trendline>
          <c:cat>
            <c:numRef>
              <c:f>DAILY!$B$6:$B$381</c:f>
              <c:numCache>
                <c:formatCode>dd/mmm/yy</c:formatCode>
                <c:ptCount val="376"/>
                <c:pt idx="0" c:formatCode="dd/mmm/yy">
                  <c:v>43831</c:v>
                </c:pt>
                <c:pt idx="1" c:formatCode="dd/mmm/yy">
                  <c:v>43832</c:v>
                </c:pt>
                <c:pt idx="2" c:formatCode="dd/mmm/yy">
                  <c:v>43833</c:v>
                </c:pt>
                <c:pt idx="3" c:formatCode="dd/mmm/yy">
                  <c:v>43834</c:v>
                </c:pt>
                <c:pt idx="4" c:formatCode="dd/mmm/yy">
                  <c:v>43835</c:v>
                </c:pt>
                <c:pt idx="5" c:formatCode="dd/mmm/yy">
                  <c:v>43836</c:v>
                </c:pt>
                <c:pt idx="6" c:formatCode="dd/mmm/yy">
                  <c:v>43837</c:v>
                </c:pt>
                <c:pt idx="7" c:formatCode="dd/mmm/yy">
                  <c:v>43838</c:v>
                </c:pt>
                <c:pt idx="8" c:formatCode="dd/mmm/yy">
                  <c:v>43839</c:v>
                </c:pt>
                <c:pt idx="9" c:formatCode="dd/mmm/yy">
                  <c:v>43840</c:v>
                </c:pt>
                <c:pt idx="10" c:formatCode="dd/mmm/yy">
                  <c:v>43841</c:v>
                </c:pt>
                <c:pt idx="11" c:formatCode="dd/mmm/yy">
                  <c:v>43842</c:v>
                </c:pt>
                <c:pt idx="12" c:formatCode="dd/mmm/yy">
                  <c:v>43843</c:v>
                </c:pt>
                <c:pt idx="13" c:formatCode="dd/mmm/yy">
                  <c:v>43844</c:v>
                </c:pt>
                <c:pt idx="14" c:formatCode="dd/mmm/yy">
                  <c:v>43845</c:v>
                </c:pt>
                <c:pt idx="15" c:formatCode="dd/mmm/yy">
                  <c:v>43846</c:v>
                </c:pt>
                <c:pt idx="16" c:formatCode="dd/mmm/yy">
                  <c:v>43847</c:v>
                </c:pt>
                <c:pt idx="17" c:formatCode="dd/mmm/yy">
                  <c:v>43848</c:v>
                </c:pt>
                <c:pt idx="18" c:formatCode="dd/mmm/yy">
                  <c:v>43849</c:v>
                </c:pt>
                <c:pt idx="19" c:formatCode="dd/mmm/yy">
                  <c:v>43850</c:v>
                </c:pt>
                <c:pt idx="20" c:formatCode="dd/mmm/yy">
                  <c:v>43851</c:v>
                </c:pt>
                <c:pt idx="21" c:formatCode="dd/mmm/yy">
                  <c:v>43852</c:v>
                </c:pt>
                <c:pt idx="22" c:formatCode="dd/mmm/yy">
                  <c:v>43853</c:v>
                </c:pt>
                <c:pt idx="23" c:formatCode="dd/mmm/yy">
                  <c:v>43854</c:v>
                </c:pt>
                <c:pt idx="24" c:formatCode="dd/mmm/yy">
                  <c:v>43855</c:v>
                </c:pt>
                <c:pt idx="25" c:formatCode="dd/mmm/yy">
                  <c:v>43856</c:v>
                </c:pt>
                <c:pt idx="26" c:formatCode="dd/mmm/yy">
                  <c:v>43857</c:v>
                </c:pt>
                <c:pt idx="27" c:formatCode="dd/mmm/yy">
                  <c:v>43858</c:v>
                </c:pt>
                <c:pt idx="28" c:formatCode="dd/mmm/yy">
                  <c:v>43859</c:v>
                </c:pt>
                <c:pt idx="29" c:formatCode="dd/mmm/yy">
                  <c:v>43860</c:v>
                </c:pt>
                <c:pt idx="30" c:formatCode="dd/mmm/yy">
                  <c:v>43861</c:v>
                </c:pt>
                <c:pt idx="31" c:formatCode="dd/mmm/yy">
                  <c:v>43862</c:v>
                </c:pt>
                <c:pt idx="32" c:formatCode="dd/mmm/yy">
                  <c:v>43863</c:v>
                </c:pt>
                <c:pt idx="33" c:formatCode="dd/mmm/yy">
                  <c:v>43864</c:v>
                </c:pt>
                <c:pt idx="34" c:formatCode="dd/mmm/yy">
                  <c:v>43865</c:v>
                </c:pt>
                <c:pt idx="35" c:formatCode="dd/mmm/yy">
                  <c:v>43866</c:v>
                </c:pt>
                <c:pt idx="36" c:formatCode="dd/mmm/yy">
                  <c:v>43867</c:v>
                </c:pt>
                <c:pt idx="37" c:formatCode="dd/mmm/yy">
                  <c:v>43868</c:v>
                </c:pt>
                <c:pt idx="38" c:formatCode="dd/mmm/yy">
                  <c:v>43869</c:v>
                </c:pt>
                <c:pt idx="39" c:formatCode="dd/mmm/yy">
                  <c:v>43870</c:v>
                </c:pt>
                <c:pt idx="40" c:formatCode="dd/mmm/yy">
                  <c:v>43871</c:v>
                </c:pt>
                <c:pt idx="41" c:formatCode="dd/mmm/yy">
                  <c:v>43872</c:v>
                </c:pt>
                <c:pt idx="42" c:formatCode="dd/mmm/yy">
                  <c:v>43873</c:v>
                </c:pt>
                <c:pt idx="43" c:formatCode="dd/mmm/yy">
                  <c:v>43874</c:v>
                </c:pt>
                <c:pt idx="44" c:formatCode="dd/mmm/yy">
                  <c:v>43875</c:v>
                </c:pt>
                <c:pt idx="45" c:formatCode="dd/mmm/yy">
                  <c:v>43876</c:v>
                </c:pt>
                <c:pt idx="46" c:formatCode="dd/mmm/yy">
                  <c:v>43877</c:v>
                </c:pt>
                <c:pt idx="47" c:formatCode="dd/mmm/yy">
                  <c:v>43878</c:v>
                </c:pt>
                <c:pt idx="48" c:formatCode="dd/mmm/yy">
                  <c:v>43879</c:v>
                </c:pt>
                <c:pt idx="49" c:formatCode="dd/mmm/yy">
                  <c:v>43880</c:v>
                </c:pt>
                <c:pt idx="50" c:formatCode="dd/mmm/yy">
                  <c:v>43881</c:v>
                </c:pt>
                <c:pt idx="51" c:formatCode="dd/mmm/yy">
                  <c:v>43882</c:v>
                </c:pt>
                <c:pt idx="52" c:formatCode="dd/mmm/yy">
                  <c:v>43883</c:v>
                </c:pt>
                <c:pt idx="53" c:formatCode="dd/mmm/yy">
                  <c:v>43884</c:v>
                </c:pt>
                <c:pt idx="54" c:formatCode="dd/mmm/yy">
                  <c:v>43885</c:v>
                </c:pt>
                <c:pt idx="55" c:formatCode="dd/mmm/yy">
                  <c:v>43886</c:v>
                </c:pt>
                <c:pt idx="56" c:formatCode="dd/mmm/yy">
                  <c:v>43887</c:v>
                </c:pt>
                <c:pt idx="57" c:formatCode="dd/mmm/yy">
                  <c:v>43888</c:v>
                </c:pt>
                <c:pt idx="58" c:formatCode="dd/mmm/yy">
                  <c:v>43889</c:v>
                </c:pt>
                <c:pt idx="59" c:formatCode="dd/mmm/yy">
                  <c:v>43890</c:v>
                </c:pt>
                <c:pt idx="60" c:formatCode="dd/mmm/yy">
                  <c:v>43891</c:v>
                </c:pt>
                <c:pt idx="61" c:formatCode="dd/mmm/yy">
                  <c:v>43892</c:v>
                </c:pt>
                <c:pt idx="62" c:formatCode="dd/mmm/yy">
                  <c:v>43893</c:v>
                </c:pt>
                <c:pt idx="63" c:formatCode="dd/mmm/yy">
                  <c:v>43894</c:v>
                </c:pt>
                <c:pt idx="64" c:formatCode="dd/mmm/yy">
                  <c:v>43895</c:v>
                </c:pt>
                <c:pt idx="65" c:formatCode="dd/mmm/yy">
                  <c:v>43896</c:v>
                </c:pt>
                <c:pt idx="66" c:formatCode="dd/mmm/yy">
                  <c:v>43897</c:v>
                </c:pt>
                <c:pt idx="67" c:formatCode="dd/mmm/yy">
                  <c:v>43898</c:v>
                </c:pt>
                <c:pt idx="68" c:formatCode="dd/mmm/yy">
                  <c:v>43899</c:v>
                </c:pt>
                <c:pt idx="69" c:formatCode="dd/mmm/yy">
                  <c:v>43900</c:v>
                </c:pt>
                <c:pt idx="70" c:formatCode="dd/mmm/yy">
                  <c:v>43901</c:v>
                </c:pt>
                <c:pt idx="71" c:formatCode="dd/mmm/yy">
                  <c:v>43902</c:v>
                </c:pt>
                <c:pt idx="72" c:formatCode="dd/mmm/yy">
                  <c:v>43903</c:v>
                </c:pt>
                <c:pt idx="73" c:formatCode="dd/mmm/yy">
                  <c:v>43904</c:v>
                </c:pt>
                <c:pt idx="74" c:formatCode="dd/mmm/yy">
                  <c:v>43905</c:v>
                </c:pt>
                <c:pt idx="75" c:formatCode="dd/mmm/yy">
                  <c:v>43906</c:v>
                </c:pt>
                <c:pt idx="76" c:formatCode="dd/mmm/yy">
                  <c:v>43907</c:v>
                </c:pt>
                <c:pt idx="77" c:formatCode="dd/mmm/yy">
                  <c:v>43908</c:v>
                </c:pt>
                <c:pt idx="78" c:formatCode="dd/mmm/yy">
                  <c:v>43909</c:v>
                </c:pt>
                <c:pt idx="79" c:formatCode="dd/mmm/yy">
                  <c:v>43910</c:v>
                </c:pt>
                <c:pt idx="80" c:formatCode="dd/mmm/yy">
                  <c:v>43911</c:v>
                </c:pt>
                <c:pt idx="81" c:formatCode="dd/mmm/yy">
                  <c:v>43912</c:v>
                </c:pt>
                <c:pt idx="82" c:formatCode="dd/mmm/yy">
                  <c:v>43913</c:v>
                </c:pt>
                <c:pt idx="83" c:formatCode="dd/mmm/yy">
                  <c:v>43914</c:v>
                </c:pt>
                <c:pt idx="84" c:formatCode="dd/mmm/yy">
                  <c:v>43915</c:v>
                </c:pt>
                <c:pt idx="85" c:formatCode="dd/mmm/yy">
                  <c:v>43916</c:v>
                </c:pt>
                <c:pt idx="86" c:formatCode="dd/mmm/yy">
                  <c:v>43917</c:v>
                </c:pt>
                <c:pt idx="87" c:formatCode="dd/mmm/yy">
                  <c:v>43918</c:v>
                </c:pt>
                <c:pt idx="88" c:formatCode="dd/mmm/yy">
                  <c:v>43919</c:v>
                </c:pt>
                <c:pt idx="89" c:formatCode="dd/mmm/yy">
                  <c:v>43920</c:v>
                </c:pt>
                <c:pt idx="90" c:formatCode="dd/mmm/yy">
                  <c:v>43921</c:v>
                </c:pt>
                <c:pt idx="91" c:formatCode="dd/mmm/yy">
                  <c:v>43922</c:v>
                </c:pt>
                <c:pt idx="92" c:formatCode="dd/mmm/yy">
                  <c:v>43923</c:v>
                </c:pt>
                <c:pt idx="93" c:formatCode="dd/mmm/yy">
                  <c:v>43924</c:v>
                </c:pt>
                <c:pt idx="94" c:formatCode="dd/mmm/yy">
                  <c:v>43925</c:v>
                </c:pt>
                <c:pt idx="95" c:formatCode="dd/mmm/yy">
                  <c:v>43926</c:v>
                </c:pt>
                <c:pt idx="96" c:formatCode="dd/mmm/yy">
                  <c:v>43927</c:v>
                </c:pt>
                <c:pt idx="97" c:formatCode="dd/mmm/yy">
                  <c:v>43928</c:v>
                </c:pt>
                <c:pt idx="98" c:formatCode="dd/mmm/yy">
                  <c:v>43929</c:v>
                </c:pt>
                <c:pt idx="99" c:formatCode="dd/mmm/yy">
                  <c:v>43930</c:v>
                </c:pt>
                <c:pt idx="100" c:formatCode="dd/mmm/yy">
                  <c:v>43931</c:v>
                </c:pt>
                <c:pt idx="101" c:formatCode="dd/mmm/yy">
                  <c:v>43932</c:v>
                </c:pt>
                <c:pt idx="102" c:formatCode="dd/mmm/yy">
                  <c:v>43933</c:v>
                </c:pt>
                <c:pt idx="103" c:formatCode="dd/mmm/yy">
                  <c:v>43934</c:v>
                </c:pt>
                <c:pt idx="104" c:formatCode="dd/mmm/yy">
                  <c:v>43935</c:v>
                </c:pt>
                <c:pt idx="105" c:formatCode="dd/mmm/yy">
                  <c:v>43936</c:v>
                </c:pt>
                <c:pt idx="106" c:formatCode="dd/mmm/yy">
                  <c:v>43937</c:v>
                </c:pt>
                <c:pt idx="107" c:formatCode="dd/mmm/yy">
                  <c:v>43938</c:v>
                </c:pt>
                <c:pt idx="108" c:formatCode="dd/mmm/yy">
                  <c:v>43939</c:v>
                </c:pt>
                <c:pt idx="109" c:formatCode="dd/mmm/yy">
                  <c:v>43940</c:v>
                </c:pt>
                <c:pt idx="110" c:formatCode="dd/mmm/yy">
                  <c:v>43941</c:v>
                </c:pt>
                <c:pt idx="111" c:formatCode="dd/mmm/yy">
                  <c:v>43942</c:v>
                </c:pt>
                <c:pt idx="112" c:formatCode="dd/mmm/yy">
                  <c:v>43943</c:v>
                </c:pt>
                <c:pt idx="113" c:formatCode="dd/mmm/yy">
                  <c:v>43944</c:v>
                </c:pt>
                <c:pt idx="114" c:formatCode="dd/mmm/yy">
                  <c:v>43945</c:v>
                </c:pt>
                <c:pt idx="115" c:formatCode="dd/mmm/yy">
                  <c:v>43946</c:v>
                </c:pt>
                <c:pt idx="116" c:formatCode="dd/mmm/yy">
                  <c:v>43947</c:v>
                </c:pt>
                <c:pt idx="117" c:formatCode="dd/mmm/yy">
                  <c:v>43948</c:v>
                </c:pt>
                <c:pt idx="118" c:formatCode="dd/mmm/yy">
                  <c:v>43949</c:v>
                </c:pt>
                <c:pt idx="119" c:formatCode="dd/mmm/yy">
                  <c:v>43950</c:v>
                </c:pt>
                <c:pt idx="120" c:formatCode="dd/mmm/yy">
                  <c:v>43951</c:v>
                </c:pt>
                <c:pt idx="121" c:formatCode="dd/mmm/yy">
                  <c:v>43952</c:v>
                </c:pt>
                <c:pt idx="122" c:formatCode="dd/mmm/yy">
                  <c:v>43953</c:v>
                </c:pt>
                <c:pt idx="123" c:formatCode="dd/mmm/yy">
                  <c:v>43954</c:v>
                </c:pt>
                <c:pt idx="124" c:formatCode="dd/mmm/yy">
                  <c:v>43955</c:v>
                </c:pt>
                <c:pt idx="125" c:formatCode="dd/mmm/yy">
                  <c:v>43956</c:v>
                </c:pt>
                <c:pt idx="126" c:formatCode="dd/mmm/yy">
                  <c:v>43957</c:v>
                </c:pt>
                <c:pt idx="127" c:formatCode="dd/mmm/yy">
                  <c:v>43958</c:v>
                </c:pt>
                <c:pt idx="128" c:formatCode="dd/mmm/yy">
                  <c:v>43959</c:v>
                </c:pt>
                <c:pt idx="129" c:formatCode="dd/mmm/yy">
                  <c:v>43960</c:v>
                </c:pt>
                <c:pt idx="130" c:formatCode="dd/mmm/yy">
                  <c:v>43961</c:v>
                </c:pt>
                <c:pt idx="131" c:formatCode="dd/mmm/yy">
                  <c:v>43962</c:v>
                </c:pt>
                <c:pt idx="132" c:formatCode="dd/mmm/yy">
                  <c:v>43963</c:v>
                </c:pt>
                <c:pt idx="133" c:formatCode="dd/mmm/yy">
                  <c:v>43964</c:v>
                </c:pt>
                <c:pt idx="134" c:formatCode="dd/mmm/yy">
                  <c:v>43965</c:v>
                </c:pt>
                <c:pt idx="135" c:formatCode="dd/mmm/yy">
                  <c:v>43966</c:v>
                </c:pt>
                <c:pt idx="136" c:formatCode="dd/mmm/yy">
                  <c:v>43967</c:v>
                </c:pt>
                <c:pt idx="137" c:formatCode="dd/mmm/yy">
                  <c:v>43968</c:v>
                </c:pt>
                <c:pt idx="138" c:formatCode="dd/mmm/yy">
                  <c:v>43969</c:v>
                </c:pt>
                <c:pt idx="139" c:formatCode="dd/mmm/yy">
                  <c:v>43970</c:v>
                </c:pt>
                <c:pt idx="140" c:formatCode="dd/mmm/yy">
                  <c:v>43971</c:v>
                </c:pt>
                <c:pt idx="141" c:formatCode="dd/mmm/yy">
                  <c:v>43972</c:v>
                </c:pt>
                <c:pt idx="142" c:formatCode="dd/mmm/yy">
                  <c:v>43973</c:v>
                </c:pt>
                <c:pt idx="143" c:formatCode="dd/mmm/yy">
                  <c:v>43974</c:v>
                </c:pt>
                <c:pt idx="144" c:formatCode="dd/mmm/yy">
                  <c:v>43975</c:v>
                </c:pt>
                <c:pt idx="145" c:formatCode="dd/mmm/yy">
                  <c:v>43976</c:v>
                </c:pt>
                <c:pt idx="146" c:formatCode="dd/mmm/yy">
                  <c:v>43977</c:v>
                </c:pt>
                <c:pt idx="147" c:formatCode="dd/mmm/yy">
                  <c:v>43978</c:v>
                </c:pt>
                <c:pt idx="148" c:formatCode="dd/mmm/yy">
                  <c:v>43979</c:v>
                </c:pt>
                <c:pt idx="149" c:formatCode="dd/mmm/yy">
                  <c:v>43980</c:v>
                </c:pt>
                <c:pt idx="150" c:formatCode="dd/mmm/yy">
                  <c:v>43981</c:v>
                </c:pt>
                <c:pt idx="151" c:formatCode="dd/mmm/yy">
                  <c:v>43982</c:v>
                </c:pt>
                <c:pt idx="152" c:formatCode="dd/mmm/yy">
                  <c:v>43983</c:v>
                </c:pt>
                <c:pt idx="153" c:formatCode="dd/mmm/yy">
                  <c:v>43984</c:v>
                </c:pt>
                <c:pt idx="154" c:formatCode="dd/mmm/yy">
                  <c:v>43985</c:v>
                </c:pt>
                <c:pt idx="155" c:formatCode="dd/mmm/yy">
                  <c:v>43986</c:v>
                </c:pt>
                <c:pt idx="156" c:formatCode="dd/mmm/yy">
                  <c:v>43987</c:v>
                </c:pt>
                <c:pt idx="157" c:formatCode="dd/mmm/yy">
                  <c:v>43988</c:v>
                </c:pt>
                <c:pt idx="158" c:formatCode="dd/mmm/yy">
                  <c:v>43989</c:v>
                </c:pt>
                <c:pt idx="159" c:formatCode="dd/mmm/yy">
                  <c:v>43990</c:v>
                </c:pt>
                <c:pt idx="160" c:formatCode="dd/mmm/yy">
                  <c:v>43991</c:v>
                </c:pt>
                <c:pt idx="161" c:formatCode="dd/mmm/yy">
                  <c:v>43992</c:v>
                </c:pt>
                <c:pt idx="162" c:formatCode="dd/mmm/yy">
                  <c:v>43993</c:v>
                </c:pt>
                <c:pt idx="163" c:formatCode="dd/mmm/yy">
                  <c:v>43994</c:v>
                </c:pt>
                <c:pt idx="164" c:formatCode="dd/mmm/yy">
                  <c:v>43995</c:v>
                </c:pt>
                <c:pt idx="165" c:formatCode="dd/mmm/yy">
                  <c:v>43996</c:v>
                </c:pt>
                <c:pt idx="166" c:formatCode="dd/mmm/yy">
                  <c:v>43997</c:v>
                </c:pt>
                <c:pt idx="167" c:formatCode="dd/mmm/yy">
                  <c:v>43998</c:v>
                </c:pt>
                <c:pt idx="168" c:formatCode="dd/mmm/yy">
                  <c:v>43999</c:v>
                </c:pt>
                <c:pt idx="169" c:formatCode="dd/mmm/yy">
                  <c:v>44000</c:v>
                </c:pt>
                <c:pt idx="170" c:formatCode="dd/mmm/yy">
                  <c:v>44001</c:v>
                </c:pt>
                <c:pt idx="171" c:formatCode="dd/mmm/yy">
                  <c:v>44002</c:v>
                </c:pt>
                <c:pt idx="172" c:formatCode="dd/mmm/yy">
                  <c:v>44003</c:v>
                </c:pt>
                <c:pt idx="173" c:formatCode="dd/mmm/yy">
                  <c:v>44004</c:v>
                </c:pt>
                <c:pt idx="174" c:formatCode="dd/mmm/yy">
                  <c:v>44005</c:v>
                </c:pt>
                <c:pt idx="175" c:formatCode="dd/mmm/yy">
                  <c:v>44006</c:v>
                </c:pt>
                <c:pt idx="176" c:formatCode="dd/mmm/yy">
                  <c:v>44007</c:v>
                </c:pt>
                <c:pt idx="177" c:formatCode="dd/mmm/yy">
                  <c:v>44008</c:v>
                </c:pt>
                <c:pt idx="178" c:formatCode="dd/mmm/yy">
                  <c:v>44009</c:v>
                </c:pt>
                <c:pt idx="179" c:formatCode="dd/mmm/yy">
                  <c:v>44010</c:v>
                </c:pt>
                <c:pt idx="180" c:formatCode="dd/mmm/yy">
                  <c:v>44011</c:v>
                </c:pt>
                <c:pt idx="181" c:formatCode="dd/mmm/yy">
                  <c:v>44012</c:v>
                </c:pt>
                <c:pt idx="182" c:formatCode="dd/mmm/yy">
                  <c:v>44013</c:v>
                </c:pt>
                <c:pt idx="183" c:formatCode="dd/mmm/yy">
                  <c:v>44014</c:v>
                </c:pt>
                <c:pt idx="184" c:formatCode="dd/mmm/yy">
                  <c:v>44015</c:v>
                </c:pt>
                <c:pt idx="185" c:formatCode="dd/mmm/yy">
                  <c:v>44016</c:v>
                </c:pt>
                <c:pt idx="186" c:formatCode="dd/mmm/yy">
                  <c:v>44017</c:v>
                </c:pt>
                <c:pt idx="187" c:formatCode="dd/mmm/yy">
                  <c:v>44018</c:v>
                </c:pt>
                <c:pt idx="188" c:formatCode="dd/mmm/yy">
                  <c:v>44019</c:v>
                </c:pt>
                <c:pt idx="189" c:formatCode="dd/mmm/yy">
                  <c:v>44020</c:v>
                </c:pt>
                <c:pt idx="190" c:formatCode="dd/mmm/yy">
                  <c:v>44021</c:v>
                </c:pt>
                <c:pt idx="191" c:formatCode="dd/mmm/yy">
                  <c:v>44022</c:v>
                </c:pt>
                <c:pt idx="192" c:formatCode="dd/mmm/yy">
                  <c:v>44023</c:v>
                </c:pt>
                <c:pt idx="193" c:formatCode="dd/mmm/yy">
                  <c:v>44024</c:v>
                </c:pt>
                <c:pt idx="194" c:formatCode="dd/mmm/yy">
                  <c:v>44025</c:v>
                </c:pt>
                <c:pt idx="195" c:formatCode="dd/mmm/yy">
                  <c:v>44026</c:v>
                </c:pt>
                <c:pt idx="196" c:formatCode="dd/mmm/yy">
                  <c:v>44027</c:v>
                </c:pt>
                <c:pt idx="197" c:formatCode="dd/mmm/yy">
                  <c:v>44028</c:v>
                </c:pt>
                <c:pt idx="198" c:formatCode="dd/mmm/yy">
                  <c:v>44029</c:v>
                </c:pt>
                <c:pt idx="199" c:formatCode="dd/mmm/yy">
                  <c:v>44030</c:v>
                </c:pt>
                <c:pt idx="200" c:formatCode="dd/mmm/yy">
                  <c:v>44031</c:v>
                </c:pt>
                <c:pt idx="201" c:formatCode="dd/mmm/yy">
                  <c:v>44032</c:v>
                </c:pt>
                <c:pt idx="202" c:formatCode="dd/mmm/yy">
                  <c:v>44033</c:v>
                </c:pt>
                <c:pt idx="203" c:formatCode="dd/mmm/yy">
                  <c:v>44034</c:v>
                </c:pt>
                <c:pt idx="204" c:formatCode="dd/mmm/yy">
                  <c:v>44035</c:v>
                </c:pt>
                <c:pt idx="205" c:formatCode="dd/mmm/yy">
                  <c:v>44036</c:v>
                </c:pt>
                <c:pt idx="206" c:formatCode="dd/mmm/yy">
                  <c:v>44037</c:v>
                </c:pt>
                <c:pt idx="207" c:formatCode="dd/mmm/yy">
                  <c:v>44038</c:v>
                </c:pt>
                <c:pt idx="208" c:formatCode="dd/mmm/yy">
                  <c:v>44039</c:v>
                </c:pt>
                <c:pt idx="209" c:formatCode="dd/mmm/yy">
                  <c:v>44040</c:v>
                </c:pt>
                <c:pt idx="210" c:formatCode="dd/mmm/yy">
                  <c:v>44041</c:v>
                </c:pt>
                <c:pt idx="211" c:formatCode="dd/mmm/yy">
                  <c:v>44042</c:v>
                </c:pt>
                <c:pt idx="212" c:formatCode="dd/mmm/yy">
                  <c:v>44043</c:v>
                </c:pt>
                <c:pt idx="213" c:formatCode="dd/mmm/yy">
                  <c:v>44044</c:v>
                </c:pt>
                <c:pt idx="214" c:formatCode="dd/mmm/yy">
                  <c:v>44045</c:v>
                </c:pt>
                <c:pt idx="215" c:formatCode="dd/mmm/yy">
                  <c:v>44046</c:v>
                </c:pt>
                <c:pt idx="216" c:formatCode="dd/mmm/yy">
                  <c:v>44047</c:v>
                </c:pt>
                <c:pt idx="217" c:formatCode="dd/mmm/yy">
                  <c:v>44048</c:v>
                </c:pt>
                <c:pt idx="218" c:formatCode="dd/mmm/yy">
                  <c:v>44049</c:v>
                </c:pt>
                <c:pt idx="219" c:formatCode="dd/mmm/yy">
                  <c:v>44050</c:v>
                </c:pt>
                <c:pt idx="220" c:formatCode="dd/mmm/yy">
                  <c:v>44051</c:v>
                </c:pt>
                <c:pt idx="221" c:formatCode="dd/mmm/yy">
                  <c:v>44052</c:v>
                </c:pt>
                <c:pt idx="222" c:formatCode="dd/mmm/yy">
                  <c:v>44053</c:v>
                </c:pt>
                <c:pt idx="223" c:formatCode="dd/mmm/yy">
                  <c:v>44054</c:v>
                </c:pt>
                <c:pt idx="224" c:formatCode="dd/mmm/yy">
                  <c:v>44055</c:v>
                </c:pt>
                <c:pt idx="225" c:formatCode="dd/mmm/yy">
                  <c:v>44056</c:v>
                </c:pt>
                <c:pt idx="226" c:formatCode="dd/mmm/yy">
                  <c:v>44057</c:v>
                </c:pt>
                <c:pt idx="227" c:formatCode="dd/mmm/yy">
                  <c:v>44058</c:v>
                </c:pt>
                <c:pt idx="228" c:formatCode="dd/mmm/yy">
                  <c:v>44059</c:v>
                </c:pt>
                <c:pt idx="229" c:formatCode="dd/mmm/yy">
                  <c:v>44060</c:v>
                </c:pt>
                <c:pt idx="230" c:formatCode="dd/mmm/yy">
                  <c:v>44061</c:v>
                </c:pt>
                <c:pt idx="231" c:formatCode="dd/mmm/yy">
                  <c:v>44062</c:v>
                </c:pt>
                <c:pt idx="232" c:formatCode="dd/mmm/yy">
                  <c:v>44063</c:v>
                </c:pt>
                <c:pt idx="233" c:formatCode="dd/mmm/yy">
                  <c:v>44064</c:v>
                </c:pt>
                <c:pt idx="234" c:formatCode="dd/mmm/yy">
                  <c:v>44065</c:v>
                </c:pt>
                <c:pt idx="235" c:formatCode="dd/mmm/yy">
                  <c:v>44066</c:v>
                </c:pt>
                <c:pt idx="236" c:formatCode="dd/mmm/yy">
                  <c:v>44067</c:v>
                </c:pt>
                <c:pt idx="237" c:formatCode="dd/mmm/yy">
                  <c:v>44068</c:v>
                </c:pt>
                <c:pt idx="238" c:formatCode="dd/mmm/yy">
                  <c:v>44069</c:v>
                </c:pt>
                <c:pt idx="239" c:formatCode="dd/mmm/yy">
                  <c:v>44070</c:v>
                </c:pt>
                <c:pt idx="240" c:formatCode="dd/mmm/yy">
                  <c:v>44071</c:v>
                </c:pt>
                <c:pt idx="241" c:formatCode="dd/mmm/yy">
                  <c:v>44072</c:v>
                </c:pt>
                <c:pt idx="242" c:formatCode="dd/mmm/yy">
                  <c:v>44073</c:v>
                </c:pt>
                <c:pt idx="243" c:formatCode="dd/mmm/yy">
                  <c:v>44074</c:v>
                </c:pt>
                <c:pt idx="244" c:formatCode="dd/mmm/yy">
                  <c:v>44075</c:v>
                </c:pt>
                <c:pt idx="245" c:formatCode="dd/mmm/yy">
                  <c:v>44076</c:v>
                </c:pt>
                <c:pt idx="246" c:formatCode="dd/mmm/yy">
                  <c:v>44077</c:v>
                </c:pt>
                <c:pt idx="247" c:formatCode="dd/mmm/yy">
                  <c:v>44078</c:v>
                </c:pt>
                <c:pt idx="248" c:formatCode="dd/mmm/yy">
                  <c:v>44079</c:v>
                </c:pt>
                <c:pt idx="249" c:formatCode="dd/mmm/yy">
                  <c:v>44080</c:v>
                </c:pt>
                <c:pt idx="250" c:formatCode="dd/mmm/yy">
                  <c:v>44081</c:v>
                </c:pt>
                <c:pt idx="251" c:formatCode="dd/mmm/yy">
                  <c:v>44082</c:v>
                </c:pt>
                <c:pt idx="252" c:formatCode="dd/mmm/yy">
                  <c:v>44083</c:v>
                </c:pt>
                <c:pt idx="253" c:formatCode="dd/mmm/yy">
                  <c:v>44084</c:v>
                </c:pt>
                <c:pt idx="254" c:formatCode="dd/mmm/yy">
                  <c:v>44085</c:v>
                </c:pt>
                <c:pt idx="255" c:formatCode="dd/mmm/yy">
                  <c:v>44086</c:v>
                </c:pt>
                <c:pt idx="256" c:formatCode="dd/mmm/yy">
                  <c:v>44087</c:v>
                </c:pt>
                <c:pt idx="257" c:formatCode="dd/mmm/yy">
                  <c:v>44088</c:v>
                </c:pt>
                <c:pt idx="258" c:formatCode="dd/mmm/yy">
                  <c:v>44089</c:v>
                </c:pt>
                <c:pt idx="259" c:formatCode="dd/mmm/yy">
                  <c:v>44090</c:v>
                </c:pt>
                <c:pt idx="260" c:formatCode="dd/mmm/yy">
                  <c:v>44091</c:v>
                </c:pt>
                <c:pt idx="261" c:formatCode="dd/mmm/yy">
                  <c:v>44092</c:v>
                </c:pt>
                <c:pt idx="262" c:formatCode="dd/mmm/yy">
                  <c:v>44093</c:v>
                </c:pt>
                <c:pt idx="263" c:formatCode="dd/mmm/yy">
                  <c:v>44094</c:v>
                </c:pt>
                <c:pt idx="264" c:formatCode="dd/mmm/yy">
                  <c:v>44095</c:v>
                </c:pt>
                <c:pt idx="265" c:formatCode="dd/mmm/yy">
                  <c:v>44096</c:v>
                </c:pt>
                <c:pt idx="266" c:formatCode="dd/mmm/yy">
                  <c:v>44097</c:v>
                </c:pt>
                <c:pt idx="267" c:formatCode="dd/mmm/yy">
                  <c:v>44098</c:v>
                </c:pt>
                <c:pt idx="268" c:formatCode="dd/mmm/yy">
                  <c:v>44099</c:v>
                </c:pt>
                <c:pt idx="269" c:formatCode="dd/mmm/yy">
                  <c:v>44100</c:v>
                </c:pt>
                <c:pt idx="270" c:formatCode="dd/mmm/yy">
                  <c:v>44101</c:v>
                </c:pt>
                <c:pt idx="271" c:formatCode="dd/mmm/yy">
                  <c:v>44102</c:v>
                </c:pt>
                <c:pt idx="272" c:formatCode="dd/mmm/yy">
                  <c:v>44103</c:v>
                </c:pt>
                <c:pt idx="273" c:formatCode="dd/mmm/yy">
                  <c:v>44104</c:v>
                </c:pt>
                <c:pt idx="274" c:formatCode="dd/mmm/yy">
                  <c:v>44105</c:v>
                </c:pt>
                <c:pt idx="275" c:formatCode="dd/mmm/yy">
                  <c:v>44106</c:v>
                </c:pt>
                <c:pt idx="276" c:formatCode="dd/mmm/yy">
                  <c:v>44107</c:v>
                </c:pt>
                <c:pt idx="277" c:formatCode="dd/mmm/yy">
                  <c:v>44108</c:v>
                </c:pt>
                <c:pt idx="278" c:formatCode="dd/mmm/yy">
                  <c:v>44109</c:v>
                </c:pt>
                <c:pt idx="279" c:formatCode="dd/mmm/yy">
                  <c:v>44110</c:v>
                </c:pt>
                <c:pt idx="280" c:formatCode="dd/mmm/yy">
                  <c:v>44111</c:v>
                </c:pt>
                <c:pt idx="281" c:formatCode="dd/mmm/yy">
                  <c:v>44112</c:v>
                </c:pt>
                <c:pt idx="282" c:formatCode="dd/mmm/yy">
                  <c:v>44113</c:v>
                </c:pt>
                <c:pt idx="283" c:formatCode="dd/mmm/yy">
                  <c:v>44114</c:v>
                </c:pt>
                <c:pt idx="284" c:formatCode="dd/mmm/yy">
                  <c:v>44115</c:v>
                </c:pt>
                <c:pt idx="285" c:formatCode="dd/mmm/yy">
                  <c:v>44116</c:v>
                </c:pt>
                <c:pt idx="286" c:formatCode="dd/mmm/yy">
                  <c:v>44117</c:v>
                </c:pt>
                <c:pt idx="287" c:formatCode="dd/mmm/yy">
                  <c:v>44118</c:v>
                </c:pt>
                <c:pt idx="288" c:formatCode="dd/mmm/yy">
                  <c:v>44119</c:v>
                </c:pt>
                <c:pt idx="289" c:formatCode="dd/mmm/yy">
                  <c:v>44120</c:v>
                </c:pt>
                <c:pt idx="290" c:formatCode="dd/mmm/yy">
                  <c:v>44121</c:v>
                </c:pt>
                <c:pt idx="291" c:formatCode="dd/mmm/yy">
                  <c:v>44122</c:v>
                </c:pt>
                <c:pt idx="292" c:formatCode="dd/mmm/yy">
                  <c:v>44123</c:v>
                </c:pt>
                <c:pt idx="293" c:formatCode="dd/mmm/yy">
                  <c:v>44124</c:v>
                </c:pt>
                <c:pt idx="294" c:formatCode="dd/mmm/yy">
                  <c:v>44125</c:v>
                </c:pt>
                <c:pt idx="295" c:formatCode="dd/mmm/yy">
                  <c:v>44126</c:v>
                </c:pt>
                <c:pt idx="296" c:formatCode="dd/mmm/yy">
                  <c:v>44127</c:v>
                </c:pt>
                <c:pt idx="297" c:formatCode="dd/mmm/yy">
                  <c:v>44128</c:v>
                </c:pt>
                <c:pt idx="298" c:formatCode="dd/mmm/yy">
                  <c:v>44129</c:v>
                </c:pt>
                <c:pt idx="299" c:formatCode="dd/mmm/yy">
                  <c:v>44130</c:v>
                </c:pt>
                <c:pt idx="300" c:formatCode="dd/mmm/yy">
                  <c:v>44131</c:v>
                </c:pt>
                <c:pt idx="301" c:formatCode="dd/mmm/yy">
                  <c:v>44132</c:v>
                </c:pt>
                <c:pt idx="302" c:formatCode="dd/mmm/yy">
                  <c:v>44133</c:v>
                </c:pt>
                <c:pt idx="303" c:formatCode="dd/mmm/yy">
                  <c:v>44134</c:v>
                </c:pt>
                <c:pt idx="304" c:formatCode="dd/mmm/yy">
                  <c:v>44135</c:v>
                </c:pt>
                <c:pt idx="305" c:formatCode="dd/mmm/yy">
                  <c:v>44136</c:v>
                </c:pt>
                <c:pt idx="306" c:formatCode="dd/mmm/yy">
                  <c:v>44137</c:v>
                </c:pt>
                <c:pt idx="307" c:formatCode="dd/mmm/yy">
                  <c:v>44138</c:v>
                </c:pt>
                <c:pt idx="308" c:formatCode="dd/mmm/yy">
                  <c:v>44139</c:v>
                </c:pt>
                <c:pt idx="309" c:formatCode="dd/mmm/yy">
                  <c:v>44140</c:v>
                </c:pt>
                <c:pt idx="310" c:formatCode="dd/mmm/yy">
                  <c:v>44141</c:v>
                </c:pt>
                <c:pt idx="311" c:formatCode="dd/mmm/yy">
                  <c:v>44142</c:v>
                </c:pt>
                <c:pt idx="312" c:formatCode="dd/mmm/yy">
                  <c:v>44143</c:v>
                </c:pt>
                <c:pt idx="313" c:formatCode="dd/mmm/yy">
                  <c:v>44144</c:v>
                </c:pt>
                <c:pt idx="314" c:formatCode="dd/mmm/yy">
                  <c:v>44145</c:v>
                </c:pt>
                <c:pt idx="315" c:formatCode="dd/mmm/yy">
                  <c:v>44146</c:v>
                </c:pt>
                <c:pt idx="316" c:formatCode="dd/mmm/yy">
                  <c:v>44147</c:v>
                </c:pt>
                <c:pt idx="317" c:formatCode="dd/mmm/yy">
                  <c:v>44148</c:v>
                </c:pt>
                <c:pt idx="318" c:formatCode="dd/mmm/yy">
                  <c:v>44149</c:v>
                </c:pt>
                <c:pt idx="319" c:formatCode="dd/mmm/yy">
                  <c:v>44150</c:v>
                </c:pt>
                <c:pt idx="320" c:formatCode="dd/mmm/yy">
                  <c:v>44151</c:v>
                </c:pt>
                <c:pt idx="321" c:formatCode="dd/mmm/yy">
                  <c:v>44152</c:v>
                </c:pt>
                <c:pt idx="322" c:formatCode="dd/mmm/yy">
                  <c:v>44153</c:v>
                </c:pt>
                <c:pt idx="323" c:formatCode="dd/mmm/yy">
                  <c:v>44154</c:v>
                </c:pt>
                <c:pt idx="324" c:formatCode="dd/mmm/yy">
                  <c:v>44155</c:v>
                </c:pt>
                <c:pt idx="325" c:formatCode="dd/mmm/yy">
                  <c:v>44156</c:v>
                </c:pt>
                <c:pt idx="326" c:formatCode="dd/mmm/yy">
                  <c:v>44157</c:v>
                </c:pt>
                <c:pt idx="327" c:formatCode="dd/mmm/yy">
                  <c:v>44158</c:v>
                </c:pt>
                <c:pt idx="328" c:formatCode="dd/mmm/yy">
                  <c:v>44159</c:v>
                </c:pt>
                <c:pt idx="329" c:formatCode="dd/mmm/yy">
                  <c:v>44160</c:v>
                </c:pt>
                <c:pt idx="330" c:formatCode="dd/mmm/yy">
                  <c:v>44161</c:v>
                </c:pt>
                <c:pt idx="331" c:formatCode="dd/mmm/yy">
                  <c:v>44162</c:v>
                </c:pt>
                <c:pt idx="332" c:formatCode="dd/mmm/yy">
                  <c:v>44163</c:v>
                </c:pt>
                <c:pt idx="333" c:formatCode="dd/mmm/yy">
                  <c:v>44164</c:v>
                </c:pt>
                <c:pt idx="334" c:formatCode="dd/mmm/yy">
                  <c:v>44165</c:v>
                </c:pt>
                <c:pt idx="335" c:formatCode="dd/mmm/yy">
                  <c:v>44166</c:v>
                </c:pt>
                <c:pt idx="336" c:formatCode="dd/mmm/yy">
                  <c:v>44167</c:v>
                </c:pt>
                <c:pt idx="337" c:formatCode="dd/mmm/yy">
                  <c:v>44168</c:v>
                </c:pt>
                <c:pt idx="338" c:formatCode="dd/mmm/yy">
                  <c:v>44169</c:v>
                </c:pt>
                <c:pt idx="339" c:formatCode="dd/mmm/yy">
                  <c:v>44170</c:v>
                </c:pt>
                <c:pt idx="340" c:formatCode="dd/mmm/yy">
                  <c:v>44171</c:v>
                </c:pt>
                <c:pt idx="341" c:formatCode="dd/mmm/yy">
                  <c:v>44172</c:v>
                </c:pt>
                <c:pt idx="342" c:formatCode="dd/mmm/yy">
                  <c:v>44173</c:v>
                </c:pt>
                <c:pt idx="343" c:formatCode="dd/mmm/yy">
                  <c:v>44174</c:v>
                </c:pt>
                <c:pt idx="344" c:formatCode="dd/mmm/yy">
                  <c:v>44175</c:v>
                </c:pt>
                <c:pt idx="345" c:formatCode="dd/mmm/yy">
                  <c:v>44176</c:v>
                </c:pt>
                <c:pt idx="346" c:formatCode="dd/mmm/yy">
                  <c:v>44177</c:v>
                </c:pt>
                <c:pt idx="347" c:formatCode="dd/mmm/yy">
                  <c:v>44178</c:v>
                </c:pt>
                <c:pt idx="348" c:formatCode="dd/mmm/yy">
                  <c:v>44179</c:v>
                </c:pt>
                <c:pt idx="349" c:formatCode="dd/mmm/yy">
                  <c:v>44180</c:v>
                </c:pt>
                <c:pt idx="350" c:formatCode="dd/mmm/yy">
                  <c:v>44181</c:v>
                </c:pt>
                <c:pt idx="351" c:formatCode="dd/mmm/yy">
                  <c:v>44182</c:v>
                </c:pt>
                <c:pt idx="352" c:formatCode="dd/mmm/yy">
                  <c:v>44183</c:v>
                </c:pt>
                <c:pt idx="353" c:formatCode="dd/mmm/yy">
                  <c:v>44184</c:v>
                </c:pt>
                <c:pt idx="354" c:formatCode="dd/mmm/yy">
                  <c:v>44185</c:v>
                </c:pt>
                <c:pt idx="355" c:formatCode="dd/mmm/yy">
                  <c:v>44186</c:v>
                </c:pt>
                <c:pt idx="356" c:formatCode="dd/mmm/yy">
                  <c:v>44187</c:v>
                </c:pt>
                <c:pt idx="357" c:formatCode="dd/mmm/yy">
                  <c:v>44188</c:v>
                </c:pt>
                <c:pt idx="358" c:formatCode="dd/mmm/yy">
                  <c:v>44189</c:v>
                </c:pt>
                <c:pt idx="359" c:formatCode="dd/mmm/yy">
                  <c:v>44190</c:v>
                </c:pt>
                <c:pt idx="360" c:formatCode="dd/mmm/yy">
                  <c:v>44191</c:v>
                </c:pt>
                <c:pt idx="361" c:formatCode="dd/mmm/yy">
                  <c:v>44192</c:v>
                </c:pt>
                <c:pt idx="362" c:formatCode="dd/mmm/yy">
                  <c:v>44193</c:v>
                </c:pt>
                <c:pt idx="363" c:formatCode="dd/mmm/yy">
                  <c:v>44194</c:v>
                </c:pt>
                <c:pt idx="366" c:formatCode="dd/mmm/yy">
                  <c:v>44197</c:v>
                </c:pt>
                <c:pt idx="367" c:formatCode="dd/mmm/yy">
                  <c:v>44198</c:v>
                </c:pt>
                <c:pt idx="368" c:formatCode="dd/mmm/yy">
                  <c:v>44199</c:v>
                </c:pt>
                <c:pt idx="369" c:formatCode="dd/mmm/yy">
                  <c:v>44200</c:v>
                </c:pt>
                <c:pt idx="370" c:formatCode="dd/mmm/yy">
                  <c:v>44201</c:v>
                </c:pt>
                <c:pt idx="371" c:formatCode="dd/mmm/yy">
                  <c:v>44202</c:v>
                </c:pt>
                <c:pt idx="375" c:formatCode="dd/mmm/yy">
                  <c:v>1</c:v>
                </c:pt>
              </c:numCache>
            </c:numRef>
          </c:cat>
          <c:val>
            <c:numRef>
              <c:f>DAILY!$M$6:$M$381</c:f>
              <c:numCache>
                <c:formatCode>0.0%</c:formatCode>
                <c:ptCount val="376"/>
                <c:pt idx="0">
                  <c:v>0.41932477348459</c:v>
                </c:pt>
                <c:pt idx="1">
                  <c:v>0.414637580322756</c:v>
                </c:pt>
                <c:pt idx="2">
                  <c:v>0.438188828477962</c:v>
                </c:pt>
                <c:pt idx="3">
                  <c:v>0.487839249519369</c:v>
                </c:pt>
                <c:pt idx="4">
                  <c:v>0.504490271895066</c:v>
                </c:pt>
                <c:pt idx="5">
                  <c:v>0.447280935519576</c:v>
                </c:pt>
                <c:pt idx="6">
                  <c:v>0.466154284007623</c:v>
                </c:pt>
                <c:pt idx="7">
                  <c:v>0.472320627293764</c:v>
                </c:pt>
                <c:pt idx="8">
                  <c:v>0.470399512886867</c:v>
                </c:pt>
                <c:pt idx="9">
                  <c:v>0.460554025183861</c:v>
                </c:pt>
                <c:pt idx="10">
                  <c:v>0.452376618479025</c:v>
                </c:pt>
                <c:pt idx="11">
                  <c:v>0.457872194736026</c:v>
                </c:pt>
                <c:pt idx="12">
                  <c:v>0.409403106227161</c:v>
                </c:pt>
                <c:pt idx="13">
                  <c:v>0.48936629787884</c:v>
                </c:pt>
                <c:pt idx="14">
                  <c:v>0.514082963816379</c:v>
                </c:pt>
                <c:pt idx="15">
                  <c:v>0.400448332831713</c:v>
                </c:pt>
                <c:pt idx="16">
                  <c:v>0.484207092229014</c:v>
                </c:pt>
                <c:pt idx="17">
                  <c:v>0.430510054976508</c:v>
                </c:pt>
                <c:pt idx="18">
                  <c:v>0.504668892302527</c:v>
                </c:pt>
                <c:pt idx="19">
                  <c:v>0.458231537850077</c:v>
                </c:pt>
                <c:pt idx="20">
                  <c:v>0.5287866049243</c:v>
                </c:pt>
                <c:pt idx="21">
                  <c:v>0.427067490965203</c:v>
                </c:pt>
                <c:pt idx="22">
                  <c:v>0.456582327762016</c:v>
                </c:pt>
                <c:pt idx="23">
                  <c:v>0.472571081822911</c:v>
                </c:pt>
                <c:pt idx="24">
                  <c:v>0.497431230501203</c:v>
                </c:pt>
                <c:pt idx="25">
                  <c:v>0.465401683852509</c:v>
                </c:pt>
                <c:pt idx="26">
                  <c:v>0.456413607841154</c:v>
                </c:pt>
                <c:pt idx="27">
                  <c:v>0.440853635683024</c:v>
                </c:pt>
                <c:pt idx="28">
                  <c:v>0.458053536453077</c:v>
                </c:pt>
                <c:pt idx="29">
                  <c:v>0.47012640972579</c:v>
                </c:pt>
                <c:pt idx="30">
                  <c:v>0.442525836700737</c:v>
                </c:pt>
                <c:pt idx="31">
                  <c:v>0.494153125446392</c:v>
                </c:pt>
                <c:pt idx="32">
                  <c:v>0.47396180081106</c:v>
                </c:pt>
                <c:pt idx="33">
                  <c:v>0.485959016323339</c:v>
                </c:pt>
                <c:pt idx="34">
                  <c:v>0.450275957858754</c:v>
                </c:pt>
                <c:pt idx="35">
                  <c:v>0.446816722745185</c:v>
                </c:pt>
                <c:pt idx="36">
                  <c:v>0.459784068142976</c:v>
                </c:pt>
                <c:pt idx="37">
                  <c:v>0.496453027764145</c:v>
                </c:pt>
                <c:pt idx="38">
                  <c:v>0.387318951045735</c:v>
                </c:pt>
                <c:pt idx="39">
                  <c:v>0.503391317556353</c:v>
                </c:pt>
                <c:pt idx="40">
                  <c:v>0.440419072339031</c:v>
                </c:pt>
                <c:pt idx="41">
                  <c:v>0.525603362685132</c:v>
                </c:pt>
                <c:pt idx="42">
                  <c:v>0.460503708856813</c:v>
                </c:pt>
                <c:pt idx="43">
                  <c:v>0.455894087508016</c:v>
                </c:pt>
                <c:pt idx="44">
                  <c:v>0.458081007433893</c:v>
                </c:pt>
                <c:pt idx="45">
                  <c:v>0.414036968560338</c:v>
                </c:pt>
                <c:pt idx="46">
                  <c:v>0.494255648416098</c:v>
                </c:pt>
                <c:pt idx="47">
                  <c:v>0.486181024460433</c:v>
                </c:pt>
                <c:pt idx="48">
                  <c:v>0.502185957284013</c:v>
                </c:pt>
                <c:pt idx="49">
                  <c:v>0.443274423093619</c:v>
                </c:pt>
                <c:pt idx="50">
                  <c:v>0.48005978770421</c:v>
                </c:pt>
                <c:pt idx="51">
                  <c:v>0.469977298961902</c:v>
                </c:pt>
                <c:pt idx="52">
                  <c:v>0.467088059556199</c:v>
                </c:pt>
                <c:pt idx="53">
                  <c:v>0.454882717035724</c:v>
                </c:pt>
                <c:pt idx="54">
                  <c:v>0.445140008903753</c:v>
                </c:pt>
                <c:pt idx="55">
                  <c:v>0.449213813326998</c:v>
                </c:pt>
                <c:pt idx="56">
                  <c:v>0.472388073586319</c:v>
                </c:pt>
                <c:pt idx="57">
                  <c:v>0.436300473460531</c:v>
                </c:pt>
                <c:pt idx="58">
                  <c:v>0.482087244222164</c:v>
                </c:pt>
                <c:pt idx="59">
                  <c:v>0.436621291073272</c:v>
                </c:pt>
                <c:pt idx="60">
                  <c:v>0.459469807262569</c:v>
                </c:pt>
                <c:pt idx="61">
                  <c:v>0.484694331180359</c:v>
                </c:pt>
                <c:pt idx="62">
                  <c:v>0.472054606432343</c:v>
                </c:pt>
                <c:pt idx="63">
                  <c:v>0.464799655779845</c:v>
                </c:pt>
                <c:pt idx="64">
                  <c:v>0.445275605985514</c:v>
                </c:pt>
                <c:pt idx="65">
                  <c:v>0.496937680939057</c:v>
                </c:pt>
                <c:pt idx="66">
                  <c:v>0.448151645750257</c:v>
                </c:pt>
                <c:pt idx="67">
                  <c:v>0.455406441267246</c:v>
                </c:pt>
                <c:pt idx="68">
                  <c:v>-0.116109079345872</c:v>
                </c:pt>
                <c:pt idx="69">
                  <c:v>0.470451670675926</c:v>
                </c:pt>
                <c:pt idx="70">
                  <c:v>0.488009105926504</c:v>
                </c:pt>
                <c:pt idx="71">
                  <c:v>0.476246798221009</c:v>
                </c:pt>
                <c:pt idx="72">
                  <c:v>0.444757803086906</c:v>
                </c:pt>
                <c:pt idx="73">
                  <c:v>0.452001680876993</c:v>
                </c:pt>
                <c:pt idx="74">
                  <c:v>0.463380069181351</c:v>
                </c:pt>
                <c:pt idx="75">
                  <c:v>0.460919371658353</c:v>
                </c:pt>
                <c:pt idx="76">
                  <c:v>0.455638580455566</c:v>
                </c:pt>
                <c:pt idx="77">
                  <c:v>0.471552547122566</c:v>
                </c:pt>
                <c:pt idx="78">
                  <c:v>0.49064319829232</c:v>
                </c:pt>
                <c:pt idx="79">
                  <c:v>0.432639652475964</c:v>
                </c:pt>
                <c:pt idx="80">
                  <c:v>0.469676326084414</c:v>
                </c:pt>
                <c:pt idx="81">
                  <c:v>0.50675415161859</c:v>
                </c:pt>
                <c:pt idx="82">
                  <c:v>0.462022499658005</c:v>
                </c:pt>
                <c:pt idx="83">
                  <c:v>0.450091792278417</c:v>
                </c:pt>
                <c:pt idx="84">
                  <c:v>0.447090365751175</c:v>
                </c:pt>
                <c:pt idx="85">
                  <c:v>0.484347702172561</c:v>
                </c:pt>
                <c:pt idx="86">
                  <c:v>0.462426159181425</c:v>
                </c:pt>
                <c:pt idx="87">
                  <c:v>0.452366898081387</c:v>
                </c:pt>
                <c:pt idx="88">
                  <c:v>0.483763303550998</c:v>
                </c:pt>
                <c:pt idx="89">
                  <c:v>0.480303668401867</c:v>
                </c:pt>
                <c:pt idx="90">
                  <c:v>0.442018101731464</c:v>
                </c:pt>
                <c:pt idx="91">
                  <c:v>0.455828498390678</c:v>
                </c:pt>
                <c:pt idx="92">
                  <c:v>0.475110912752978</c:v>
                </c:pt>
                <c:pt idx="93">
                  <c:v>0.457867473936701</c:v>
                </c:pt>
                <c:pt idx="94">
                  <c:v>0.460920550431232</c:v>
                </c:pt>
                <c:pt idx="95">
                  <c:v>0.498602463141121</c:v>
                </c:pt>
                <c:pt idx="96">
                  <c:v>0.417777445668121</c:v>
                </c:pt>
                <c:pt idx="97">
                  <c:v>0.504613174351869</c:v>
                </c:pt>
                <c:pt idx="98">
                  <c:v>0.433955655616748</c:v>
                </c:pt>
                <c:pt idx="99">
                  <c:v>0.490628547952822</c:v>
                </c:pt>
                <c:pt idx="100">
                  <c:v>0.463207472468795</c:v>
                </c:pt>
                <c:pt idx="101">
                  <c:v>0.457509923111615</c:v>
                </c:pt>
                <c:pt idx="102">
                  <c:v>0.468155230684753</c:v>
                </c:pt>
                <c:pt idx="103">
                  <c:v>0.454390090775986</c:v>
                </c:pt>
                <c:pt idx="104">
                  <c:v>0.466070490573094</c:v>
                </c:pt>
                <c:pt idx="105">
                  <c:v>0.444660802263122</c:v>
                </c:pt>
                <c:pt idx="106">
                  <c:v>0.519447019268849</c:v>
                </c:pt>
                <c:pt idx="107">
                  <c:v>0.420759910712536</c:v>
                </c:pt>
                <c:pt idx="108">
                  <c:v>0.503916200780646</c:v>
                </c:pt>
                <c:pt idx="109">
                  <c:v>0.461927831381812</c:v>
                </c:pt>
                <c:pt idx="110">
                  <c:v>0.449473361865448</c:v>
                </c:pt>
                <c:pt idx="111">
                  <c:v>0.420279293837754</c:v>
                </c:pt>
                <c:pt idx="112">
                  <c:v>0.536578645098187</c:v>
                </c:pt>
                <c:pt idx="113">
                  <c:v>0.438730817904057</c:v>
                </c:pt>
                <c:pt idx="114">
                  <c:v>0.475427563110646</c:v>
                </c:pt>
                <c:pt idx="115">
                  <c:v>0.450361421019041</c:v>
                </c:pt>
                <c:pt idx="116">
                  <c:v>0.461915612005365</c:v>
                </c:pt>
                <c:pt idx="117">
                  <c:v>0.475016224175726</c:v>
                </c:pt>
                <c:pt idx="118">
                  <c:v>0.416554854628883</c:v>
                </c:pt>
                <c:pt idx="119">
                  <c:v>0.513701680633495</c:v>
                </c:pt>
                <c:pt idx="120">
                  <c:v>0.434576540853021</c:v>
                </c:pt>
                <c:pt idx="121">
                  <c:v>0.479983328657277</c:v>
                </c:pt>
                <c:pt idx="122">
                  <c:v>0.4648816774256</c:v>
                </c:pt>
                <c:pt idx="123">
                  <c:v>0.460460794506791</c:v>
                </c:pt>
                <c:pt idx="124">
                  <c:v>0.472019691634104</c:v>
                </c:pt>
                <c:pt idx="125">
                  <c:v>0.466015653000325</c:v>
                </c:pt>
                <c:pt idx="126">
                  <c:v>0.461023089748383</c:v>
                </c:pt>
                <c:pt idx="127">
                  <c:v>0.465910790284901</c:v>
                </c:pt>
                <c:pt idx="128">
                  <c:v>0.458116881472959</c:v>
                </c:pt>
                <c:pt idx="129">
                  <c:v>0.482427191182717</c:v>
                </c:pt>
                <c:pt idx="130">
                  <c:v>0.451512888803974</c:v>
                </c:pt>
                <c:pt idx="131">
                  <c:v>0.482181676562292</c:v>
                </c:pt>
                <c:pt idx="132">
                  <c:v>0.47532689500594</c:v>
                </c:pt>
                <c:pt idx="133">
                  <c:v>0.455765909880871</c:v>
                </c:pt>
                <c:pt idx="134">
                  <c:v>0.417527957714756</c:v>
                </c:pt>
                <c:pt idx="135">
                  <c:v>0.514071647350679</c:v>
                </c:pt>
                <c:pt idx="136">
                  <c:v>0.468829620738345</c:v>
                </c:pt>
                <c:pt idx="137">
                  <c:v>0.48580100955592</c:v>
                </c:pt>
                <c:pt idx="138">
                  <c:v>0.466406148828679</c:v>
                </c:pt>
                <c:pt idx="139">
                  <c:v>0.483783886672024</c:v>
                </c:pt>
                <c:pt idx="140">
                  <c:v>0.475456370883943</c:v>
                </c:pt>
                <c:pt idx="141">
                  <c:v>0.438195368645782</c:v>
                </c:pt>
                <c:pt idx="142">
                  <c:v>0.49883152531084</c:v>
                </c:pt>
                <c:pt idx="143">
                  <c:v>0.431318630020826</c:v>
                </c:pt>
                <c:pt idx="144">
                  <c:v>0.476625834921724</c:v>
                </c:pt>
                <c:pt idx="145">
                  <c:v>0.460600082215263</c:v>
                </c:pt>
                <c:pt idx="146">
                  <c:v>0.496102642991987</c:v>
                </c:pt>
                <c:pt idx="147">
                  <c:v>0.441609135869509</c:v>
                </c:pt>
                <c:pt idx="148">
                  <c:v>0.475034700081428</c:v>
                </c:pt>
                <c:pt idx="149">
                  <c:v>0.449756078823034</c:v>
                </c:pt>
                <c:pt idx="150">
                  <c:v>0.472524624918488</c:v>
                </c:pt>
                <c:pt idx="151">
                  <c:v>0.456156030399005</c:v>
                </c:pt>
                <c:pt idx="152">
                  <c:v>0.511618851863228</c:v>
                </c:pt>
                <c:pt idx="153">
                  <c:v>0.511484229597224</c:v>
                </c:pt>
                <c:pt idx="154">
                  <c:v>0.47968299661471</c:v>
                </c:pt>
                <c:pt idx="155">
                  <c:v>0.478698658255688</c:v>
                </c:pt>
                <c:pt idx="156">
                  <c:v>0.456717694435681</c:v>
                </c:pt>
                <c:pt idx="157">
                  <c:v>0.447186621317291</c:v>
                </c:pt>
                <c:pt idx="158">
                  <c:v>0.464649983480416</c:v>
                </c:pt>
                <c:pt idx="159">
                  <c:v>0.479563174718337</c:v>
                </c:pt>
                <c:pt idx="160">
                  <c:v>0.473619149951122</c:v>
                </c:pt>
                <c:pt idx="161">
                  <c:v>0.467627181285183</c:v>
                </c:pt>
                <c:pt idx="162">
                  <c:v>0.445243987966978</c:v>
                </c:pt>
                <c:pt idx="163">
                  <c:v>0.455013615559973</c:v>
                </c:pt>
                <c:pt idx="164">
                  <c:v>0.489407746077805</c:v>
                </c:pt>
                <c:pt idx="165">
                  <c:v>0.471763466540402</c:v>
                </c:pt>
                <c:pt idx="166">
                  <c:v>0.485883959797373</c:v>
                </c:pt>
                <c:pt idx="167">
                  <c:v>0.467328371610096</c:v>
                </c:pt>
                <c:pt idx="168">
                  <c:v>0.496523902619276</c:v>
                </c:pt>
                <c:pt idx="169">
                  <c:v>0.453121481169172</c:v>
                </c:pt>
                <c:pt idx="170">
                  <c:v>0.461617112812475</c:v>
                </c:pt>
                <c:pt idx="171">
                  <c:v>0.468563340958787</c:v>
                </c:pt>
                <c:pt idx="172">
                  <c:v>0.448216366328917</c:v>
                </c:pt>
                <c:pt idx="173">
                  <c:v>0.475109846849324</c:v>
                </c:pt>
                <c:pt idx="174">
                  <c:v>0.467267235315381</c:v>
                </c:pt>
                <c:pt idx="175">
                  <c:v>0.463567070561919</c:v>
                </c:pt>
                <c:pt idx="176">
                  <c:v>0.461127083406199</c:v>
                </c:pt>
                <c:pt idx="177">
                  <c:v>0.463395522555407</c:v>
                </c:pt>
                <c:pt idx="178">
                  <c:v>0.454728377142439</c:v>
                </c:pt>
                <c:pt idx="179">
                  <c:v>0.454341698400049</c:v>
                </c:pt>
                <c:pt idx="180">
                  <c:v>0.464771402890944</c:v>
                </c:pt>
                <c:pt idx="181">
                  <c:v>0.484626222810875</c:v>
                </c:pt>
                <c:pt idx="182">
                  <c:v>0.449756459316661</c:v>
                </c:pt>
                <c:pt idx="183">
                  <c:v>0.465960993766933</c:v>
                </c:pt>
                <c:pt idx="184">
                  <c:v>0.476277528464299</c:v>
                </c:pt>
                <c:pt idx="185">
                  <c:v>0.490396173997773</c:v>
                </c:pt>
                <c:pt idx="186">
                  <c:v>0.436818947533193</c:v>
                </c:pt>
                <c:pt idx="187">
                  <c:v>0.481592835153247</c:v>
                </c:pt>
                <c:pt idx="188">
                  <c:v>0.41991585080865</c:v>
                </c:pt>
                <c:pt idx="189">
                  <c:v>0.475462422354866</c:v>
                </c:pt>
                <c:pt idx="190">
                  <c:v>0.470217346899829</c:v>
                </c:pt>
                <c:pt idx="191">
                  <c:v>0.464941997411075</c:v>
                </c:pt>
                <c:pt idx="192">
                  <c:v>0.461757923856512</c:v>
                </c:pt>
                <c:pt idx="193">
                  <c:v>0.498828528643631</c:v>
                </c:pt>
                <c:pt idx="194">
                  <c:v>0.466989383491073</c:v>
                </c:pt>
                <c:pt idx="195">
                  <c:v>0.473923624031649</c:v>
                </c:pt>
                <c:pt idx="196">
                  <c:v>0.420381541869199</c:v>
                </c:pt>
                <c:pt idx="197">
                  <c:v>0.469107037703102</c:v>
                </c:pt>
                <c:pt idx="198">
                  <c:v>0.470353103133866</c:v>
                </c:pt>
                <c:pt idx="199">
                  <c:v>0.464177277879653</c:v>
                </c:pt>
                <c:pt idx="200">
                  <c:v>0.446578119628829</c:v>
                </c:pt>
                <c:pt idx="201">
                  <c:v>0.471793208276872</c:v>
                </c:pt>
                <c:pt idx="202">
                  <c:v>0.484181488197259</c:v>
                </c:pt>
                <c:pt idx="203">
                  <c:v>0.477729512056412</c:v>
                </c:pt>
                <c:pt idx="204">
                  <c:v>0.446552056063809</c:v>
                </c:pt>
                <c:pt idx="205">
                  <c:v>0.475961046490745</c:v>
                </c:pt>
                <c:pt idx="206">
                  <c:v>0.421299869789005</c:v>
                </c:pt>
                <c:pt idx="207">
                  <c:v>0.482213289078866</c:v>
                </c:pt>
                <c:pt idx="208">
                  <c:v>0.460220612119359</c:v>
                </c:pt>
                <c:pt idx="209">
                  <c:v>0.459890376106693</c:v>
                </c:pt>
                <c:pt idx="210">
                  <c:v>0.515239980825865</c:v>
                </c:pt>
                <c:pt idx="211">
                  <c:v>0.461947750027292</c:v>
                </c:pt>
                <c:pt idx="212">
                  <c:v>0.397116831749398</c:v>
                </c:pt>
                <c:pt idx="213">
                  <c:v>0.506497258739293</c:v>
                </c:pt>
                <c:pt idx="214">
                  <c:v>0.461774409892352</c:v>
                </c:pt>
                <c:pt idx="215">
                  <c:v>0.464148766270229</c:v>
                </c:pt>
                <c:pt idx="216">
                  <c:v>0.466353291930649</c:v>
                </c:pt>
                <c:pt idx="217">
                  <c:v>0.478842415279654</c:v>
                </c:pt>
                <c:pt idx="218">
                  <c:v>0.459375624414267</c:v>
                </c:pt>
                <c:pt idx="219">
                  <c:v>0.472086014232893</c:v>
                </c:pt>
                <c:pt idx="220">
                  <c:v>0.443854845894586</c:v>
                </c:pt>
                <c:pt idx="221">
                  <c:v>0.460942845473874</c:v>
                </c:pt>
                <c:pt idx="222">
                  <c:v>0.456867116285465</c:v>
                </c:pt>
                <c:pt idx="223">
                  <c:v>0.482902385521155</c:v>
                </c:pt>
                <c:pt idx="224">
                  <c:v>0.503424787270846</c:v>
                </c:pt>
                <c:pt idx="225">
                  <c:v>0.46493219177224</c:v>
                </c:pt>
                <c:pt idx="226">
                  <c:v>0.468732902135499</c:v>
                </c:pt>
                <c:pt idx="227">
                  <c:v>0.452621355469308</c:v>
                </c:pt>
                <c:pt idx="228">
                  <c:v>0.464780628757665</c:v>
                </c:pt>
                <c:pt idx="229">
                  <c:v>0.476244420946942</c:v>
                </c:pt>
                <c:pt idx="230">
                  <c:v>0.452931317196599</c:v>
                </c:pt>
                <c:pt idx="231">
                  <c:v>0.454726599561328</c:v>
                </c:pt>
                <c:pt idx="232">
                  <c:v>0.474859212386859</c:v>
                </c:pt>
                <c:pt idx="233">
                  <c:v>0.458954594223754</c:v>
                </c:pt>
                <c:pt idx="234">
                  <c:v>0.452339064866798</c:v>
                </c:pt>
                <c:pt idx="235">
                  <c:v>0.446708604171167</c:v>
                </c:pt>
                <c:pt idx="236">
                  <c:v>0.48509602256953</c:v>
                </c:pt>
                <c:pt idx="237">
                  <c:v>0.464269773486959</c:v>
                </c:pt>
                <c:pt idx="238">
                  <c:v>0.450775122443907</c:v>
                </c:pt>
                <c:pt idx="239">
                  <c:v>0.457197882898863</c:v>
                </c:pt>
                <c:pt idx="240">
                  <c:v>0.442296564105516</c:v>
                </c:pt>
                <c:pt idx="241">
                  <c:v>0.470854251385261</c:v>
                </c:pt>
                <c:pt idx="242">
                  <c:v>0.459976566179791</c:v>
                </c:pt>
                <c:pt idx="243">
                  <c:v>0.474885258934868</c:v>
                </c:pt>
                <c:pt idx="244">
                  <c:v>0.596061043465364</c:v>
                </c:pt>
                <c:pt idx="245">
                  <c:v>0.454878570711687</c:v>
                </c:pt>
                <c:pt idx="246">
                  <c:v>0.441079527060242</c:v>
                </c:pt>
                <c:pt idx="247">
                  <c:v>0.47941598137712</c:v>
                </c:pt>
                <c:pt idx="248">
                  <c:v>0.438888596292247</c:v>
                </c:pt>
                <c:pt idx="249">
                  <c:v>0.45043002195207</c:v>
                </c:pt>
                <c:pt idx="250">
                  <c:v>0.46988535279437</c:v>
                </c:pt>
                <c:pt idx="251">
                  <c:v>0.480546084503246</c:v>
                </c:pt>
                <c:pt idx="252">
                  <c:v>0.446714837713273</c:v>
                </c:pt>
                <c:pt idx="253">
                  <c:v>0.474095267598837</c:v>
                </c:pt>
                <c:pt idx="254">
                  <c:v>0.494095433286131</c:v>
                </c:pt>
                <c:pt idx="255">
                  <c:v>0.473739586650774</c:v>
                </c:pt>
                <c:pt idx="256">
                  <c:v>0.461577946591784</c:v>
                </c:pt>
                <c:pt idx="257">
                  <c:v>0.451181699487472</c:v>
                </c:pt>
                <c:pt idx="258">
                  <c:v>0.475457815249441</c:v>
                </c:pt>
                <c:pt idx="259">
                  <c:v>0.461109883725383</c:v>
                </c:pt>
                <c:pt idx="260">
                  <c:v>0.487660207274263</c:v>
                </c:pt>
                <c:pt idx="261">
                  <c:v>0.44695284718426</c:v>
                </c:pt>
                <c:pt idx="262">
                  <c:v>0.440007553222571</c:v>
                </c:pt>
                <c:pt idx="263">
                  <c:v>0.462695747035825</c:v>
                </c:pt>
                <c:pt idx="264">
                  <c:v>0.45950499062619</c:v>
                </c:pt>
                <c:pt idx="265">
                  <c:v>0.46395090482523</c:v>
                </c:pt>
                <c:pt idx="266">
                  <c:v>0.474489266096894</c:v>
                </c:pt>
                <c:pt idx="267">
                  <c:v>0.4658374062501</c:v>
                </c:pt>
                <c:pt idx="268">
                  <c:v>0.468939786033178</c:v>
                </c:pt>
                <c:pt idx="269">
                  <c:v>0.45793114700987</c:v>
                </c:pt>
                <c:pt idx="270">
                  <c:v>0.4647722689041</c:v>
                </c:pt>
                <c:pt idx="271">
                  <c:v>0.468663051980929</c:v>
                </c:pt>
                <c:pt idx="272">
                  <c:v>0.472151861618076</c:v>
                </c:pt>
                <c:pt idx="273">
                  <c:v>0.460788765882163</c:v>
                </c:pt>
                <c:pt idx="274">
                  <c:v>0.457192773299815</c:v>
                </c:pt>
                <c:pt idx="275">
                  <c:v>0.475336108262822</c:v>
                </c:pt>
                <c:pt idx="276">
                  <c:v>0.4576150572317</c:v>
                </c:pt>
                <c:pt idx="277">
                  <c:v>0.477938396074088</c:v>
                </c:pt>
                <c:pt idx="278">
                  <c:v>0.465843771421681</c:v>
                </c:pt>
                <c:pt idx="279">
                  <c:v>0.460392964010886</c:v>
                </c:pt>
                <c:pt idx="280">
                  <c:v>0.467208789176797</c:v>
                </c:pt>
                <c:pt idx="281">
                  <c:v>0.438059766796484</c:v>
                </c:pt>
                <c:pt idx="282">
                  <c:v>0.454497173678296</c:v>
                </c:pt>
                <c:pt idx="283">
                  <c:v>0.461790995838753</c:v>
                </c:pt>
                <c:pt idx="284">
                  <c:v>0.463348627634218</c:v>
                </c:pt>
                <c:pt idx="285">
                  <c:v>0.458407948198242</c:v>
                </c:pt>
                <c:pt idx="286">
                  <c:v>0.473647550203996</c:v>
                </c:pt>
                <c:pt idx="287">
                  <c:v>0.458333739986868</c:v>
                </c:pt>
                <c:pt idx="288">
                  <c:v>0.495813422165129</c:v>
                </c:pt>
                <c:pt idx="289">
                  <c:v>0.441882093510001</c:v>
                </c:pt>
                <c:pt idx="290">
                  <c:v>0.447778987830386</c:v>
                </c:pt>
                <c:pt idx="291">
                  <c:v>0.488543074714776</c:v>
                </c:pt>
                <c:pt idx="292">
                  <c:v>0.457878713703533</c:v>
                </c:pt>
                <c:pt idx="293">
                  <c:v>0.534797289595813</c:v>
                </c:pt>
                <c:pt idx="294">
                  <c:v>0.478679004660261</c:v>
                </c:pt>
                <c:pt idx="295">
                  <c:v>0.492083465967892</c:v>
                </c:pt>
                <c:pt idx="296">
                  <c:v>0.459050440723165</c:v>
                </c:pt>
                <c:pt idx="297">
                  <c:v>0.442738121037084</c:v>
                </c:pt>
                <c:pt idx="298">
                  <c:v>0.463149895176237</c:v>
                </c:pt>
                <c:pt idx="299">
                  <c:v>0.466048562418197</c:v>
                </c:pt>
                <c:pt idx="300">
                  <c:v>0.470505582259323</c:v>
                </c:pt>
                <c:pt idx="301">
                  <c:v>0.495663531360017</c:v>
                </c:pt>
                <c:pt idx="302">
                  <c:v>0.463583449187756</c:v>
                </c:pt>
                <c:pt idx="303">
                  <c:v>0.460416396279849</c:v>
                </c:pt>
                <c:pt idx="304">
                  <c:v>0.442826804856629</c:v>
                </c:pt>
                <c:pt idx="305">
                  <c:v>0.596061043465364</c:v>
                </c:pt>
                <c:pt idx="306">
                  <c:v>0.454878570711687</c:v>
                </c:pt>
                <c:pt idx="307">
                  <c:v>0.441079527060242</c:v>
                </c:pt>
                <c:pt idx="308">
                  <c:v>0.47941598137712</c:v>
                </c:pt>
                <c:pt idx="309">
                  <c:v>0.438888596292247</c:v>
                </c:pt>
                <c:pt idx="310">
                  <c:v>0.45043002195207</c:v>
                </c:pt>
                <c:pt idx="311">
                  <c:v>0.46988535279437</c:v>
                </c:pt>
                <c:pt idx="312">
                  <c:v>0.480546084503246</c:v>
                </c:pt>
                <c:pt idx="313">
                  <c:v>0.446714837713273</c:v>
                </c:pt>
                <c:pt idx="314">
                  <c:v>0.474095267598837</c:v>
                </c:pt>
                <c:pt idx="315">
                  <c:v>0.494095433286131</c:v>
                </c:pt>
                <c:pt idx="316">
                  <c:v>0.473739586650774</c:v>
                </c:pt>
                <c:pt idx="317">
                  <c:v>0.461577946591784</c:v>
                </c:pt>
                <c:pt idx="318">
                  <c:v>0.451181699487472</c:v>
                </c:pt>
                <c:pt idx="319">
                  <c:v>0.475457815249441</c:v>
                </c:pt>
                <c:pt idx="320">
                  <c:v>0.461109883725383</c:v>
                </c:pt>
                <c:pt idx="321">
                  <c:v>0.487660207274263</c:v>
                </c:pt>
                <c:pt idx="322">
                  <c:v>0.44695284718426</c:v>
                </c:pt>
                <c:pt idx="323">
                  <c:v>0.440007553222571</c:v>
                </c:pt>
                <c:pt idx="324">
                  <c:v>0.462695747035825</c:v>
                </c:pt>
                <c:pt idx="325">
                  <c:v>0.45950499062619</c:v>
                </c:pt>
                <c:pt idx="326">
                  <c:v>0.46395090482523</c:v>
                </c:pt>
                <c:pt idx="327">
                  <c:v>0.474489266096894</c:v>
                </c:pt>
                <c:pt idx="328">
                  <c:v>0.4658374062501</c:v>
                </c:pt>
                <c:pt idx="329">
                  <c:v>0.468939786033178</c:v>
                </c:pt>
                <c:pt idx="330">
                  <c:v>0.45793114700987</c:v>
                </c:pt>
                <c:pt idx="331">
                  <c:v>0.4647722689041</c:v>
                </c:pt>
                <c:pt idx="332">
                  <c:v>0.468663051980929</c:v>
                </c:pt>
                <c:pt idx="333">
                  <c:v>0.472151861618076</c:v>
                </c:pt>
                <c:pt idx="334">
                  <c:v>0.460788765882163</c:v>
                </c:pt>
                <c:pt idx="335">
                  <c:v>0.596061043465364</c:v>
                </c:pt>
                <c:pt idx="336">
                  <c:v>0.454878570711687</c:v>
                </c:pt>
                <c:pt idx="337">
                  <c:v>0.441079527060242</c:v>
                </c:pt>
                <c:pt idx="338">
                  <c:v>0.47941598137712</c:v>
                </c:pt>
                <c:pt idx="339">
                  <c:v>0.438888596292247</c:v>
                </c:pt>
                <c:pt idx="340">
                  <c:v>0.45043002195207</c:v>
                </c:pt>
                <c:pt idx="341">
                  <c:v>0.46988535279437</c:v>
                </c:pt>
                <c:pt idx="342">
                  <c:v>0.480546084503246</c:v>
                </c:pt>
                <c:pt idx="343">
                  <c:v>0.446714837713273</c:v>
                </c:pt>
                <c:pt idx="344">
                  <c:v>0.474095267598837</c:v>
                </c:pt>
                <c:pt idx="345">
                  <c:v>0.494095433286131</c:v>
                </c:pt>
                <c:pt idx="346">
                  <c:v>0.473739586650774</c:v>
                </c:pt>
                <c:pt idx="347">
                  <c:v>0.461577946591784</c:v>
                </c:pt>
                <c:pt idx="348">
                  <c:v>0.451181699487472</c:v>
                </c:pt>
                <c:pt idx="349">
                  <c:v>0.475457815249441</c:v>
                </c:pt>
                <c:pt idx="350">
                  <c:v>0.461109883725383</c:v>
                </c:pt>
                <c:pt idx="351">
                  <c:v>0.487660207274263</c:v>
                </c:pt>
                <c:pt idx="352">
                  <c:v>0.44695284718426</c:v>
                </c:pt>
                <c:pt idx="353">
                  <c:v>0.440007553222571</c:v>
                </c:pt>
                <c:pt idx="354">
                  <c:v>0.462695747035825</c:v>
                </c:pt>
                <c:pt idx="355">
                  <c:v>0.45950499062619</c:v>
                </c:pt>
                <c:pt idx="356">
                  <c:v>0.46395090482523</c:v>
                </c:pt>
                <c:pt idx="357">
                  <c:v>0.474489266096894</c:v>
                </c:pt>
                <c:pt idx="358">
                  <c:v>0.4658374062501</c:v>
                </c:pt>
                <c:pt idx="359">
                  <c:v>0.468939786033178</c:v>
                </c:pt>
                <c:pt idx="360">
                  <c:v>0.45793114700987</c:v>
                </c:pt>
                <c:pt idx="361">
                  <c:v>0.4647722689041</c:v>
                </c:pt>
                <c:pt idx="362">
                  <c:v>0.468663051980929</c:v>
                </c:pt>
                <c:pt idx="363">
                  <c:v>0.472151861618076</c:v>
                </c:pt>
                <c:pt idx="366">
                  <c:v>0.468939786033178</c:v>
                </c:pt>
                <c:pt idx="367">
                  <c:v>0.45793114700987</c:v>
                </c:pt>
                <c:pt idx="368">
                  <c:v>0.4647722689041</c:v>
                </c:pt>
                <c:pt idx="369">
                  <c:v>0.468663051980929</c:v>
                </c:pt>
                <c:pt idx="370">
                  <c:v>0.472151861618076</c:v>
                </c:pt>
                <c:pt idx="371">
                  <c:v>0.460788765882163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DAILY!$N$4</c:f>
              <c:strCache>
                <c:ptCount val="1"/>
                <c:pt idx="0">
                  <c:v>FT50x</c:v>
                </c:pt>
              </c:strCache>
            </c:strRef>
          </c:tx>
          <c:spPr>
            <a:ln w="6350" cap="rnd" cmpd="sng" algn="ctr">
              <a:solidFill>
                <a:schemeClr val="accent2">
                  <a:shade val="95000"/>
                  <a:satMod val="105000"/>
                </a:schemeClr>
              </a:solidFill>
              <a:prstDash val="sysDot"/>
              <a:round/>
            </a:ln>
          </c:spPr>
          <c:marker>
            <c:symbol val="none"/>
          </c:marker>
          <c:dLbls>
            <c:delete val="1"/>
          </c:dLbls>
          <c:trendline>
            <c:spPr>
              <a:ln w="28575" cap="rnd" cmpd="sng" algn="ctr">
                <a:solidFill>
                  <a:schemeClr val="accent2"/>
                </a:solidFill>
                <a:prstDash val="solid"/>
                <a:round/>
              </a:ln>
            </c:spPr>
            <c:trendlineType val="movingAvg"/>
            <c:period val="7"/>
            <c:dispRSqr val="0"/>
            <c:dispEq val="0"/>
          </c:trendline>
          <c:cat>
            <c:numRef>
              <c:f>DAILY!$B$6:$B$381</c:f>
              <c:numCache>
                <c:formatCode>dd/mmm/yy</c:formatCode>
                <c:ptCount val="376"/>
                <c:pt idx="0" c:formatCode="dd/mmm/yy">
                  <c:v>43831</c:v>
                </c:pt>
                <c:pt idx="1" c:formatCode="dd/mmm/yy">
                  <c:v>43832</c:v>
                </c:pt>
                <c:pt idx="2" c:formatCode="dd/mmm/yy">
                  <c:v>43833</c:v>
                </c:pt>
                <c:pt idx="3" c:formatCode="dd/mmm/yy">
                  <c:v>43834</c:v>
                </c:pt>
                <c:pt idx="4" c:formatCode="dd/mmm/yy">
                  <c:v>43835</c:v>
                </c:pt>
                <c:pt idx="5" c:formatCode="dd/mmm/yy">
                  <c:v>43836</c:v>
                </c:pt>
                <c:pt idx="6" c:formatCode="dd/mmm/yy">
                  <c:v>43837</c:v>
                </c:pt>
                <c:pt idx="7" c:formatCode="dd/mmm/yy">
                  <c:v>43838</c:v>
                </c:pt>
                <c:pt idx="8" c:formatCode="dd/mmm/yy">
                  <c:v>43839</c:v>
                </c:pt>
                <c:pt idx="9" c:formatCode="dd/mmm/yy">
                  <c:v>43840</c:v>
                </c:pt>
                <c:pt idx="10" c:formatCode="dd/mmm/yy">
                  <c:v>43841</c:v>
                </c:pt>
                <c:pt idx="11" c:formatCode="dd/mmm/yy">
                  <c:v>43842</c:v>
                </c:pt>
                <c:pt idx="12" c:formatCode="dd/mmm/yy">
                  <c:v>43843</c:v>
                </c:pt>
                <c:pt idx="13" c:formatCode="dd/mmm/yy">
                  <c:v>43844</c:v>
                </c:pt>
                <c:pt idx="14" c:formatCode="dd/mmm/yy">
                  <c:v>43845</c:v>
                </c:pt>
                <c:pt idx="15" c:formatCode="dd/mmm/yy">
                  <c:v>43846</c:v>
                </c:pt>
                <c:pt idx="16" c:formatCode="dd/mmm/yy">
                  <c:v>43847</c:v>
                </c:pt>
                <c:pt idx="17" c:formatCode="dd/mmm/yy">
                  <c:v>43848</c:v>
                </c:pt>
                <c:pt idx="18" c:formatCode="dd/mmm/yy">
                  <c:v>43849</c:v>
                </c:pt>
                <c:pt idx="19" c:formatCode="dd/mmm/yy">
                  <c:v>43850</c:v>
                </c:pt>
                <c:pt idx="20" c:formatCode="dd/mmm/yy">
                  <c:v>43851</c:v>
                </c:pt>
                <c:pt idx="21" c:formatCode="dd/mmm/yy">
                  <c:v>43852</c:v>
                </c:pt>
                <c:pt idx="22" c:formatCode="dd/mmm/yy">
                  <c:v>43853</c:v>
                </c:pt>
                <c:pt idx="23" c:formatCode="dd/mmm/yy">
                  <c:v>43854</c:v>
                </c:pt>
                <c:pt idx="24" c:formatCode="dd/mmm/yy">
                  <c:v>43855</c:v>
                </c:pt>
                <c:pt idx="25" c:formatCode="dd/mmm/yy">
                  <c:v>43856</c:v>
                </c:pt>
                <c:pt idx="26" c:formatCode="dd/mmm/yy">
                  <c:v>43857</c:v>
                </c:pt>
                <c:pt idx="27" c:formatCode="dd/mmm/yy">
                  <c:v>43858</c:v>
                </c:pt>
                <c:pt idx="28" c:formatCode="dd/mmm/yy">
                  <c:v>43859</c:v>
                </c:pt>
                <c:pt idx="29" c:formatCode="dd/mmm/yy">
                  <c:v>43860</c:v>
                </c:pt>
                <c:pt idx="30" c:formatCode="dd/mmm/yy">
                  <c:v>43861</c:v>
                </c:pt>
                <c:pt idx="31" c:formatCode="dd/mmm/yy">
                  <c:v>43862</c:v>
                </c:pt>
                <c:pt idx="32" c:formatCode="dd/mmm/yy">
                  <c:v>43863</c:v>
                </c:pt>
                <c:pt idx="33" c:formatCode="dd/mmm/yy">
                  <c:v>43864</c:v>
                </c:pt>
                <c:pt idx="34" c:formatCode="dd/mmm/yy">
                  <c:v>43865</c:v>
                </c:pt>
                <c:pt idx="35" c:formatCode="dd/mmm/yy">
                  <c:v>43866</c:v>
                </c:pt>
                <c:pt idx="36" c:formatCode="dd/mmm/yy">
                  <c:v>43867</c:v>
                </c:pt>
                <c:pt idx="37" c:formatCode="dd/mmm/yy">
                  <c:v>43868</c:v>
                </c:pt>
                <c:pt idx="38" c:formatCode="dd/mmm/yy">
                  <c:v>43869</c:v>
                </c:pt>
                <c:pt idx="39" c:formatCode="dd/mmm/yy">
                  <c:v>43870</c:v>
                </c:pt>
                <c:pt idx="40" c:formatCode="dd/mmm/yy">
                  <c:v>43871</c:v>
                </c:pt>
                <c:pt idx="41" c:formatCode="dd/mmm/yy">
                  <c:v>43872</c:v>
                </c:pt>
                <c:pt idx="42" c:formatCode="dd/mmm/yy">
                  <c:v>43873</c:v>
                </c:pt>
                <c:pt idx="43" c:formatCode="dd/mmm/yy">
                  <c:v>43874</c:v>
                </c:pt>
                <c:pt idx="44" c:formatCode="dd/mmm/yy">
                  <c:v>43875</c:v>
                </c:pt>
                <c:pt idx="45" c:formatCode="dd/mmm/yy">
                  <c:v>43876</c:v>
                </c:pt>
                <c:pt idx="46" c:formatCode="dd/mmm/yy">
                  <c:v>43877</c:v>
                </c:pt>
                <c:pt idx="47" c:formatCode="dd/mmm/yy">
                  <c:v>43878</c:v>
                </c:pt>
                <c:pt idx="48" c:formatCode="dd/mmm/yy">
                  <c:v>43879</c:v>
                </c:pt>
                <c:pt idx="49" c:formatCode="dd/mmm/yy">
                  <c:v>43880</c:v>
                </c:pt>
                <c:pt idx="50" c:formatCode="dd/mmm/yy">
                  <c:v>43881</c:v>
                </c:pt>
                <c:pt idx="51" c:formatCode="dd/mmm/yy">
                  <c:v>43882</c:v>
                </c:pt>
                <c:pt idx="52" c:formatCode="dd/mmm/yy">
                  <c:v>43883</c:v>
                </c:pt>
                <c:pt idx="53" c:formatCode="dd/mmm/yy">
                  <c:v>43884</c:v>
                </c:pt>
                <c:pt idx="54" c:formatCode="dd/mmm/yy">
                  <c:v>43885</c:v>
                </c:pt>
                <c:pt idx="55" c:formatCode="dd/mmm/yy">
                  <c:v>43886</c:v>
                </c:pt>
                <c:pt idx="56" c:formatCode="dd/mmm/yy">
                  <c:v>43887</c:v>
                </c:pt>
                <c:pt idx="57" c:formatCode="dd/mmm/yy">
                  <c:v>43888</c:v>
                </c:pt>
                <c:pt idx="58" c:formatCode="dd/mmm/yy">
                  <c:v>43889</c:v>
                </c:pt>
                <c:pt idx="59" c:formatCode="dd/mmm/yy">
                  <c:v>43890</c:v>
                </c:pt>
                <c:pt idx="60" c:formatCode="dd/mmm/yy">
                  <c:v>43891</c:v>
                </c:pt>
                <c:pt idx="61" c:formatCode="dd/mmm/yy">
                  <c:v>43892</c:v>
                </c:pt>
                <c:pt idx="62" c:formatCode="dd/mmm/yy">
                  <c:v>43893</c:v>
                </c:pt>
                <c:pt idx="63" c:formatCode="dd/mmm/yy">
                  <c:v>43894</c:v>
                </c:pt>
                <c:pt idx="64" c:formatCode="dd/mmm/yy">
                  <c:v>43895</c:v>
                </c:pt>
                <c:pt idx="65" c:formatCode="dd/mmm/yy">
                  <c:v>43896</c:v>
                </c:pt>
                <c:pt idx="66" c:formatCode="dd/mmm/yy">
                  <c:v>43897</c:v>
                </c:pt>
                <c:pt idx="67" c:formatCode="dd/mmm/yy">
                  <c:v>43898</c:v>
                </c:pt>
                <c:pt idx="68" c:formatCode="dd/mmm/yy">
                  <c:v>43899</c:v>
                </c:pt>
                <c:pt idx="69" c:formatCode="dd/mmm/yy">
                  <c:v>43900</c:v>
                </c:pt>
                <c:pt idx="70" c:formatCode="dd/mmm/yy">
                  <c:v>43901</c:v>
                </c:pt>
                <c:pt idx="71" c:formatCode="dd/mmm/yy">
                  <c:v>43902</c:v>
                </c:pt>
                <c:pt idx="72" c:formatCode="dd/mmm/yy">
                  <c:v>43903</c:v>
                </c:pt>
                <c:pt idx="73" c:formatCode="dd/mmm/yy">
                  <c:v>43904</c:v>
                </c:pt>
                <c:pt idx="74" c:formatCode="dd/mmm/yy">
                  <c:v>43905</c:v>
                </c:pt>
                <c:pt idx="75" c:formatCode="dd/mmm/yy">
                  <c:v>43906</c:v>
                </c:pt>
                <c:pt idx="76" c:formatCode="dd/mmm/yy">
                  <c:v>43907</c:v>
                </c:pt>
                <c:pt idx="77" c:formatCode="dd/mmm/yy">
                  <c:v>43908</c:v>
                </c:pt>
                <c:pt idx="78" c:formatCode="dd/mmm/yy">
                  <c:v>43909</c:v>
                </c:pt>
                <c:pt idx="79" c:formatCode="dd/mmm/yy">
                  <c:v>43910</c:v>
                </c:pt>
                <c:pt idx="80" c:formatCode="dd/mmm/yy">
                  <c:v>43911</c:v>
                </c:pt>
                <c:pt idx="81" c:formatCode="dd/mmm/yy">
                  <c:v>43912</c:v>
                </c:pt>
                <c:pt idx="82" c:formatCode="dd/mmm/yy">
                  <c:v>43913</c:v>
                </c:pt>
                <c:pt idx="83" c:formatCode="dd/mmm/yy">
                  <c:v>43914</c:v>
                </c:pt>
                <c:pt idx="84" c:formatCode="dd/mmm/yy">
                  <c:v>43915</c:v>
                </c:pt>
                <c:pt idx="85" c:formatCode="dd/mmm/yy">
                  <c:v>43916</c:v>
                </c:pt>
                <c:pt idx="86" c:formatCode="dd/mmm/yy">
                  <c:v>43917</c:v>
                </c:pt>
                <c:pt idx="87" c:formatCode="dd/mmm/yy">
                  <c:v>43918</c:v>
                </c:pt>
                <c:pt idx="88" c:formatCode="dd/mmm/yy">
                  <c:v>43919</c:v>
                </c:pt>
                <c:pt idx="89" c:formatCode="dd/mmm/yy">
                  <c:v>43920</c:v>
                </c:pt>
                <c:pt idx="90" c:formatCode="dd/mmm/yy">
                  <c:v>43921</c:v>
                </c:pt>
                <c:pt idx="91" c:formatCode="dd/mmm/yy">
                  <c:v>43922</c:v>
                </c:pt>
                <c:pt idx="92" c:formatCode="dd/mmm/yy">
                  <c:v>43923</c:v>
                </c:pt>
                <c:pt idx="93" c:formatCode="dd/mmm/yy">
                  <c:v>43924</c:v>
                </c:pt>
                <c:pt idx="94" c:formatCode="dd/mmm/yy">
                  <c:v>43925</c:v>
                </c:pt>
                <c:pt idx="95" c:formatCode="dd/mmm/yy">
                  <c:v>43926</c:v>
                </c:pt>
                <c:pt idx="96" c:formatCode="dd/mmm/yy">
                  <c:v>43927</c:v>
                </c:pt>
                <c:pt idx="97" c:formatCode="dd/mmm/yy">
                  <c:v>43928</c:v>
                </c:pt>
                <c:pt idx="98" c:formatCode="dd/mmm/yy">
                  <c:v>43929</c:v>
                </c:pt>
                <c:pt idx="99" c:formatCode="dd/mmm/yy">
                  <c:v>43930</c:v>
                </c:pt>
                <c:pt idx="100" c:formatCode="dd/mmm/yy">
                  <c:v>43931</c:v>
                </c:pt>
                <c:pt idx="101" c:formatCode="dd/mmm/yy">
                  <c:v>43932</c:v>
                </c:pt>
                <c:pt idx="102" c:formatCode="dd/mmm/yy">
                  <c:v>43933</c:v>
                </c:pt>
                <c:pt idx="103" c:formatCode="dd/mmm/yy">
                  <c:v>43934</c:v>
                </c:pt>
                <c:pt idx="104" c:formatCode="dd/mmm/yy">
                  <c:v>43935</c:v>
                </c:pt>
                <c:pt idx="105" c:formatCode="dd/mmm/yy">
                  <c:v>43936</c:v>
                </c:pt>
                <c:pt idx="106" c:formatCode="dd/mmm/yy">
                  <c:v>43937</c:v>
                </c:pt>
                <c:pt idx="107" c:formatCode="dd/mmm/yy">
                  <c:v>43938</c:v>
                </c:pt>
                <c:pt idx="108" c:formatCode="dd/mmm/yy">
                  <c:v>43939</c:v>
                </c:pt>
                <c:pt idx="109" c:formatCode="dd/mmm/yy">
                  <c:v>43940</c:v>
                </c:pt>
                <c:pt idx="110" c:formatCode="dd/mmm/yy">
                  <c:v>43941</c:v>
                </c:pt>
                <c:pt idx="111" c:formatCode="dd/mmm/yy">
                  <c:v>43942</c:v>
                </c:pt>
                <c:pt idx="112" c:formatCode="dd/mmm/yy">
                  <c:v>43943</c:v>
                </c:pt>
                <c:pt idx="113" c:formatCode="dd/mmm/yy">
                  <c:v>43944</c:v>
                </c:pt>
                <c:pt idx="114" c:formatCode="dd/mmm/yy">
                  <c:v>43945</c:v>
                </c:pt>
                <c:pt idx="115" c:formatCode="dd/mmm/yy">
                  <c:v>43946</c:v>
                </c:pt>
                <c:pt idx="116" c:formatCode="dd/mmm/yy">
                  <c:v>43947</c:v>
                </c:pt>
                <c:pt idx="117" c:formatCode="dd/mmm/yy">
                  <c:v>43948</c:v>
                </c:pt>
                <c:pt idx="118" c:formatCode="dd/mmm/yy">
                  <c:v>43949</c:v>
                </c:pt>
                <c:pt idx="119" c:formatCode="dd/mmm/yy">
                  <c:v>43950</c:v>
                </c:pt>
                <c:pt idx="120" c:formatCode="dd/mmm/yy">
                  <c:v>43951</c:v>
                </c:pt>
                <c:pt idx="121" c:formatCode="dd/mmm/yy">
                  <c:v>43952</c:v>
                </c:pt>
                <c:pt idx="122" c:formatCode="dd/mmm/yy">
                  <c:v>43953</c:v>
                </c:pt>
                <c:pt idx="123" c:formatCode="dd/mmm/yy">
                  <c:v>43954</c:v>
                </c:pt>
                <c:pt idx="124" c:formatCode="dd/mmm/yy">
                  <c:v>43955</c:v>
                </c:pt>
                <c:pt idx="125" c:formatCode="dd/mmm/yy">
                  <c:v>43956</c:v>
                </c:pt>
                <c:pt idx="126" c:formatCode="dd/mmm/yy">
                  <c:v>43957</c:v>
                </c:pt>
                <c:pt idx="127" c:formatCode="dd/mmm/yy">
                  <c:v>43958</c:v>
                </c:pt>
                <c:pt idx="128" c:formatCode="dd/mmm/yy">
                  <c:v>43959</c:v>
                </c:pt>
                <c:pt idx="129" c:formatCode="dd/mmm/yy">
                  <c:v>43960</c:v>
                </c:pt>
                <c:pt idx="130" c:formatCode="dd/mmm/yy">
                  <c:v>43961</c:v>
                </c:pt>
                <c:pt idx="131" c:formatCode="dd/mmm/yy">
                  <c:v>43962</c:v>
                </c:pt>
                <c:pt idx="132" c:formatCode="dd/mmm/yy">
                  <c:v>43963</c:v>
                </c:pt>
                <c:pt idx="133" c:formatCode="dd/mmm/yy">
                  <c:v>43964</c:v>
                </c:pt>
                <c:pt idx="134" c:formatCode="dd/mmm/yy">
                  <c:v>43965</c:v>
                </c:pt>
                <c:pt idx="135" c:formatCode="dd/mmm/yy">
                  <c:v>43966</c:v>
                </c:pt>
                <c:pt idx="136" c:formatCode="dd/mmm/yy">
                  <c:v>43967</c:v>
                </c:pt>
                <c:pt idx="137" c:formatCode="dd/mmm/yy">
                  <c:v>43968</c:v>
                </c:pt>
                <c:pt idx="138" c:formatCode="dd/mmm/yy">
                  <c:v>43969</c:v>
                </c:pt>
                <c:pt idx="139" c:formatCode="dd/mmm/yy">
                  <c:v>43970</c:v>
                </c:pt>
                <c:pt idx="140" c:formatCode="dd/mmm/yy">
                  <c:v>43971</c:v>
                </c:pt>
                <c:pt idx="141" c:formatCode="dd/mmm/yy">
                  <c:v>43972</c:v>
                </c:pt>
                <c:pt idx="142" c:formatCode="dd/mmm/yy">
                  <c:v>43973</c:v>
                </c:pt>
                <c:pt idx="143" c:formatCode="dd/mmm/yy">
                  <c:v>43974</c:v>
                </c:pt>
                <c:pt idx="144" c:formatCode="dd/mmm/yy">
                  <c:v>43975</c:v>
                </c:pt>
                <c:pt idx="145" c:formatCode="dd/mmm/yy">
                  <c:v>43976</c:v>
                </c:pt>
                <c:pt idx="146" c:formatCode="dd/mmm/yy">
                  <c:v>43977</c:v>
                </c:pt>
                <c:pt idx="147" c:formatCode="dd/mmm/yy">
                  <c:v>43978</c:v>
                </c:pt>
                <c:pt idx="148" c:formatCode="dd/mmm/yy">
                  <c:v>43979</c:v>
                </c:pt>
                <c:pt idx="149" c:formatCode="dd/mmm/yy">
                  <c:v>43980</c:v>
                </c:pt>
                <c:pt idx="150" c:formatCode="dd/mmm/yy">
                  <c:v>43981</c:v>
                </c:pt>
                <c:pt idx="151" c:formatCode="dd/mmm/yy">
                  <c:v>43982</c:v>
                </c:pt>
                <c:pt idx="152" c:formatCode="dd/mmm/yy">
                  <c:v>43983</c:v>
                </c:pt>
                <c:pt idx="153" c:formatCode="dd/mmm/yy">
                  <c:v>43984</c:v>
                </c:pt>
                <c:pt idx="154" c:formatCode="dd/mmm/yy">
                  <c:v>43985</c:v>
                </c:pt>
                <c:pt idx="155" c:formatCode="dd/mmm/yy">
                  <c:v>43986</c:v>
                </c:pt>
                <c:pt idx="156" c:formatCode="dd/mmm/yy">
                  <c:v>43987</c:v>
                </c:pt>
                <c:pt idx="157" c:formatCode="dd/mmm/yy">
                  <c:v>43988</c:v>
                </c:pt>
                <c:pt idx="158" c:formatCode="dd/mmm/yy">
                  <c:v>43989</c:v>
                </c:pt>
                <c:pt idx="159" c:formatCode="dd/mmm/yy">
                  <c:v>43990</c:v>
                </c:pt>
                <c:pt idx="160" c:formatCode="dd/mmm/yy">
                  <c:v>43991</c:v>
                </c:pt>
                <c:pt idx="161" c:formatCode="dd/mmm/yy">
                  <c:v>43992</c:v>
                </c:pt>
                <c:pt idx="162" c:formatCode="dd/mmm/yy">
                  <c:v>43993</c:v>
                </c:pt>
                <c:pt idx="163" c:formatCode="dd/mmm/yy">
                  <c:v>43994</c:v>
                </c:pt>
                <c:pt idx="164" c:formatCode="dd/mmm/yy">
                  <c:v>43995</c:v>
                </c:pt>
                <c:pt idx="165" c:formatCode="dd/mmm/yy">
                  <c:v>43996</c:v>
                </c:pt>
                <c:pt idx="166" c:formatCode="dd/mmm/yy">
                  <c:v>43997</c:v>
                </c:pt>
                <c:pt idx="167" c:formatCode="dd/mmm/yy">
                  <c:v>43998</c:v>
                </c:pt>
                <c:pt idx="168" c:formatCode="dd/mmm/yy">
                  <c:v>43999</c:v>
                </c:pt>
                <c:pt idx="169" c:formatCode="dd/mmm/yy">
                  <c:v>44000</c:v>
                </c:pt>
                <c:pt idx="170" c:formatCode="dd/mmm/yy">
                  <c:v>44001</c:v>
                </c:pt>
                <c:pt idx="171" c:formatCode="dd/mmm/yy">
                  <c:v>44002</c:v>
                </c:pt>
                <c:pt idx="172" c:formatCode="dd/mmm/yy">
                  <c:v>44003</c:v>
                </c:pt>
                <c:pt idx="173" c:formatCode="dd/mmm/yy">
                  <c:v>44004</c:v>
                </c:pt>
                <c:pt idx="174" c:formatCode="dd/mmm/yy">
                  <c:v>44005</c:v>
                </c:pt>
                <c:pt idx="175" c:formatCode="dd/mmm/yy">
                  <c:v>44006</c:v>
                </c:pt>
                <c:pt idx="176" c:formatCode="dd/mmm/yy">
                  <c:v>44007</c:v>
                </c:pt>
                <c:pt idx="177" c:formatCode="dd/mmm/yy">
                  <c:v>44008</c:v>
                </c:pt>
                <c:pt idx="178" c:formatCode="dd/mmm/yy">
                  <c:v>44009</c:v>
                </c:pt>
                <c:pt idx="179" c:formatCode="dd/mmm/yy">
                  <c:v>44010</c:v>
                </c:pt>
                <c:pt idx="180" c:formatCode="dd/mmm/yy">
                  <c:v>44011</c:v>
                </c:pt>
                <c:pt idx="181" c:formatCode="dd/mmm/yy">
                  <c:v>44012</c:v>
                </c:pt>
                <c:pt idx="182" c:formatCode="dd/mmm/yy">
                  <c:v>44013</c:v>
                </c:pt>
                <c:pt idx="183" c:formatCode="dd/mmm/yy">
                  <c:v>44014</c:v>
                </c:pt>
                <c:pt idx="184" c:formatCode="dd/mmm/yy">
                  <c:v>44015</c:v>
                </c:pt>
                <c:pt idx="185" c:formatCode="dd/mmm/yy">
                  <c:v>44016</c:v>
                </c:pt>
                <c:pt idx="186" c:formatCode="dd/mmm/yy">
                  <c:v>44017</c:v>
                </c:pt>
                <c:pt idx="187" c:formatCode="dd/mmm/yy">
                  <c:v>44018</c:v>
                </c:pt>
                <c:pt idx="188" c:formatCode="dd/mmm/yy">
                  <c:v>44019</c:v>
                </c:pt>
                <c:pt idx="189" c:formatCode="dd/mmm/yy">
                  <c:v>44020</c:v>
                </c:pt>
                <c:pt idx="190" c:formatCode="dd/mmm/yy">
                  <c:v>44021</c:v>
                </c:pt>
                <c:pt idx="191" c:formatCode="dd/mmm/yy">
                  <c:v>44022</c:v>
                </c:pt>
                <c:pt idx="192" c:formatCode="dd/mmm/yy">
                  <c:v>44023</c:v>
                </c:pt>
                <c:pt idx="193" c:formatCode="dd/mmm/yy">
                  <c:v>44024</c:v>
                </c:pt>
                <c:pt idx="194" c:formatCode="dd/mmm/yy">
                  <c:v>44025</c:v>
                </c:pt>
                <c:pt idx="195" c:formatCode="dd/mmm/yy">
                  <c:v>44026</c:v>
                </c:pt>
                <c:pt idx="196" c:formatCode="dd/mmm/yy">
                  <c:v>44027</c:v>
                </c:pt>
                <c:pt idx="197" c:formatCode="dd/mmm/yy">
                  <c:v>44028</c:v>
                </c:pt>
                <c:pt idx="198" c:formatCode="dd/mmm/yy">
                  <c:v>44029</c:v>
                </c:pt>
                <c:pt idx="199" c:formatCode="dd/mmm/yy">
                  <c:v>44030</c:v>
                </c:pt>
                <c:pt idx="200" c:formatCode="dd/mmm/yy">
                  <c:v>44031</c:v>
                </c:pt>
                <c:pt idx="201" c:formatCode="dd/mmm/yy">
                  <c:v>44032</c:v>
                </c:pt>
                <c:pt idx="202" c:formatCode="dd/mmm/yy">
                  <c:v>44033</c:v>
                </c:pt>
                <c:pt idx="203" c:formatCode="dd/mmm/yy">
                  <c:v>44034</c:v>
                </c:pt>
                <c:pt idx="204" c:formatCode="dd/mmm/yy">
                  <c:v>44035</c:v>
                </c:pt>
                <c:pt idx="205" c:formatCode="dd/mmm/yy">
                  <c:v>44036</c:v>
                </c:pt>
                <c:pt idx="206" c:formatCode="dd/mmm/yy">
                  <c:v>44037</c:v>
                </c:pt>
                <c:pt idx="207" c:formatCode="dd/mmm/yy">
                  <c:v>44038</c:v>
                </c:pt>
                <c:pt idx="208" c:formatCode="dd/mmm/yy">
                  <c:v>44039</c:v>
                </c:pt>
                <c:pt idx="209" c:formatCode="dd/mmm/yy">
                  <c:v>44040</c:v>
                </c:pt>
                <c:pt idx="210" c:formatCode="dd/mmm/yy">
                  <c:v>44041</c:v>
                </c:pt>
                <c:pt idx="211" c:formatCode="dd/mmm/yy">
                  <c:v>44042</c:v>
                </c:pt>
                <c:pt idx="212" c:formatCode="dd/mmm/yy">
                  <c:v>44043</c:v>
                </c:pt>
                <c:pt idx="213" c:formatCode="dd/mmm/yy">
                  <c:v>44044</c:v>
                </c:pt>
                <c:pt idx="214" c:formatCode="dd/mmm/yy">
                  <c:v>44045</c:v>
                </c:pt>
                <c:pt idx="215" c:formatCode="dd/mmm/yy">
                  <c:v>44046</c:v>
                </c:pt>
                <c:pt idx="216" c:formatCode="dd/mmm/yy">
                  <c:v>44047</c:v>
                </c:pt>
                <c:pt idx="217" c:formatCode="dd/mmm/yy">
                  <c:v>44048</c:v>
                </c:pt>
                <c:pt idx="218" c:formatCode="dd/mmm/yy">
                  <c:v>44049</c:v>
                </c:pt>
                <c:pt idx="219" c:formatCode="dd/mmm/yy">
                  <c:v>44050</c:v>
                </c:pt>
                <c:pt idx="220" c:formatCode="dd/mmm/yy">
                  <c:v>44051</c:v>
                </c:pt>
                <c:pt idx="221" c:formatCode="dd/mmm/yy">
                  <c:v>44052</c:v>
                </c:pt>
                <c:pt idx="222" c:formatCode="dd/mmm/yy">
                  <c:v>44053</c:v>
                </c:pt>
                <c:pt idx="223" c:formatCode="dd/mmm/yy">
                  <c:v>44054</c:v>
                </c:pt>
                <c:pt idx="224" c:formatCode="dd/mmm/yy">
                  <c:v>44055</c:v>
                </c:pt>
                <c:pt idx="225" c:formatCode="dd/mmm/yy">
                  <c:v>44056</c:v>
                </c:pt>
                <c:pt idx="226" c:formatCode="dd/mmm/yy">
                  <c:v>44057</c:v>
                </c:pt>
                <c:pt idx="227" c:formatCode="dd/mmm/yy">
                  <c:v>44058</c:v>
                </c:pt>
                <c:pt idx="228" c:formatCode="dd/mmm/yy">
                  <c:v>44059</c:v>
                </c:pt>
                <c:pt idx="229" c:formatCode="dd/mmm/yy">
                  <c:v>44060</c:v>
                </c:pt>
                <c:pt idx="230" c:formatCode="dd/mmm/yy">
                  <c:v>44061</c:v>
                </c:pt>
                <c:pt idx="231" c:formatCode="dd/mmm/yy">
                  <c:v>44062</c:v>
                </c:pt>
                <c:pt idx="232" c:formatCode="dd/mmm/yy">
                  <c:v>44063</c:v>
                </c:pt>
                <c:pt idx="233" c:formatCode="dd/mmm/yy">
                  <c:v>44064</c:v>
                </c:pt>
                <c:pt idx="234" c:formatCode="dd/mmm/yy">
                  <c:v>44065</c:v>
                </c:pt>
                <c:pt idx="235" c:formatCode="dd/mmm/yy">
                  <c:v>44066</c:v>
                </c:pt>
                <c:pt idx="236" c:formatCode="dd/mmm/yy">
                  <c:v>44067</c:v>
                </c:pt>
                <c:pt idx="237" c:formatCode="dd/mmm/yy">
                  <c:v>44068</c:v>
                </c:pt>
                <c:pt idx="238" c:formatCode="dd/mmm/yy">
                  <c:v>44069</c:v>
                </c:pt>
                <c:pt idx="239" c:formatCode="dd/mmm/yy">
                  <c:v>44070</c:v>
                </c:pt>
                <c:pt idx="240" c:formatCode="dd/mmm/yy">
                  <c:v>44071</c:v>
                </c:pt>
                <c:pt idx="241" c:formatCode="dd/mmm/yy">
                  <c:v>44072</c:v>
                </c:pt>
                <c:pt idx="242" c:formatCode="dd/mmm/yy">
                  <c:v>44073</c:v>
                </c:pt>
                <c:pt idx="243" c:formatCode="dd/mmm/yy">
                  <c:v>44074</c:v>
                </c:pt>
                <c:pt idx="244" c:formatCode="dd/mmm/yy">
                  <c:v>44075</c:v>
                </c:pt>
                <c:pt idx="245" c:formatCode="dd/mmm/yy">
                  <c:v>44076</c:v>
                </c:pt>
                <c:pt idx="246" c:formatCode="dd/mmm/yy">
                  <c:v>44077</c:v>
                </c:pt>
                <c:pt idx="247" c:formatCode="dd/mmm/yy">
                  <c:v>44078</c:v>
                </c:pt>
                <c:pt idx="248" c:formatCode="dd/mmm/yy">
                  <c:v>44079</c:v>
                </c:pt>
                <c:pt idx="249" c:formatCode="dd/mmm/yy">
                  <c:v>44080</c:v>
                </c:pt>
                <c:pt idx="250" c:formatCode="dd/mmm/yy">
                  <c:v>44081</c:v>
                </c:pt>
                <c:pt idx="251" c:formatCode="dd/mmm/yy">
                  <c:v>44082</c:v>
                </c:pt>
                <c:pt idx="252" c:formatCode="dd/mmm/yy">
                  <c:v>44083</c:v>
                </c:pt>
                <c:pt idx="253" c:formatCode="dd/mmm/yy">
                  <c:v>44084</c:v>
                </c:pt>
                <c:pt idx="254" c:formatCode="dd/mmm/yy">
                  <c:v>44085</c:v>
                </c:pt>
                <c:pt idx="255" c:formatCode="dd/mmm/yy">
                  <c:v>44086</c:v>
                </c:pt>
                <c:pt idx="256" c:formatCode="dd/mmm/yy">
                  <c:v>44087</c:v>
                </c:pt>
                <c:pt idx="257" c:formatCode="dd/mmm/yy">
                  <c:v>44088</c:v>
                </c:pt>
                <c:pt idx="258" c:formatCode="dd/mmm/yy">
                  <c:v>44089</c:v>
                </c:pt>
                <c:pt idx="259" c:formatCode="dd/mmm/yy">
                  <c:v>44090</c:v>
                </c:pt>
                <c:pt idx="260" c:formatCode="dd/mmm/yy">
                  <c:v>44091</c:v>
                </c:pt>
                <c:pt idx="261" c:formatCode="dd/mmm/yy">
                  <c:v>44092</c:v>
                </c:pt>
                <c:pt idx="262" c:formatCode="dd/mmm/yy">
                  <c:v>44093</c:v>
                </c:pt>
                <c:pt idx="263" c:formatCode="dd/mmm/yy">
                  <c:v>44094</c:v>
                </c:pt>
                <c:pt idx="264" c:formatCode="dd/mmm/yy">
                  <c:v>44095</c:v>
                </c:pt>
                <c:pt idx="265" c:formatCode="dd/mmm/yy">
                  <c:v>44096</c:v>
                </c:pt>
                <c:pt idx="266" c:formatCode="dd/mmm/yy">
                  <c:v>44097</c:v>
                </c:pt>
                <c:pt idx="267" c:formatCode="dd/mmm/yy">
                  <c:v>44098</c:v>
                </c:pt>
                <c:pt idx="268" c:formatCode="dd/mmm/yy">
                  <c:v>44099</c:v>
                </c:pt>
                <c:pt idx="269" c:formatCode="dd/mmm/yy">
                  <c:v>44100</c:v>
                </c:pt>
                <c:pt idx="270" c:formatCode="dd/mmm/yy">
                  <c:v>44101</c:v>
                </c:pt>
                <c:pt idx="271" c:formatCode="dd/mmm/yy">
                  <c:v>44102</c:v>
                </c:pt>
                <c:pt idx="272" c:formatCode="dd/mmm/yy">
                  <c:v>44103</c:v>
                </c:pt>
                <c:pt idx="273" c:formatCode="dd/mmm/yy">
                  <c:v>44104</c:v>
                </c:pt>
                <c:pt idx="274" c:formatCode="dd/mmm/yy">
                  <c:v>44105</c:v>
                </c:pt>
                <c:pt idx="275" c:formatCode="dd/mmm/yy">
                  <c:v>44106</c:v>
                </c:pt>
                <c:pt idx="276" c:formatCode="dd/mmm/yy">
                  <c:v>44107</c:v>
                </c:pt>
                <c:pt idx="277" c:formatCode="dd/mmm/yy">
                  <c:v>44108</c:v>
                </c:pt>
                <c:pt idx="278" c:formatCode="dd/mmm/yy">
                  <c:v>44109</c:v>
                </c:pt>
                <c:pt idx="279" c:formatCode="dd/mmm/yy">
                  <c:v>44110</c:v>
                </c:pt>
                <c:pt idx="280" c:formatCode="dd/mmm/yy">
                  <c:v>44111</c:v>
                </c:pt>
                <c:pt idx="281" c:formatCode="dd/mmm/yy">
                  <c:v>44112</c:v>
                </c:pt>
                <c:pt idx="282" c:formatCode="dd/mmm/yy">
                  <c:v>44113</c:v>
                </c:pt>
                <c:pt idx="283" c:formatCode="dd/mmm/yy">
                  <c:v>44114</c:v>
                </c:pt>
                <c:pt idx="284" c:formatCode="dd/mmm/yy">
                  <c:v>44115</c:v>
                </c:pt>
                <c:pt idx="285" c:formatCode="dd/mmm/yy">
                  <c:v>44116</c:v>
                </c:pt>
                <c:pt idx="286" c:formatCode="dd/mmm/yy">
                  <c:v>44117</c:v>
                </c:pt>
                <c:pt idx="287" c:formatCode="dd/mmm/yy">
                  <c:v>44118</c:v>
                </c:pt>
                <c:pt idx="288" c:formatCode="dd/mmm/yy">
                  <c:v>44119</c:v>
                </c:pt>
                <c:pt idx="289" c:formatCode="dd/mmm/yy">
                  <c:v>44120</c:v>
                </c:pt>
                <c:pt idx="290" c:formatCode="dd/mmm/yy">
                  <c:v>44121</c:v>
                </c:pt>
                <c:pt idx="291" c:formatCode="dd/mmm/yy">
                  <c:v>44122</c:v>
                </c:pt>
                <c:pt idx="292" c:formatCode="dd/mmm/yy">
                  <c:v>44123</c:v>
                </c:pt>
                <c:pt idx="293" c:formatCode="dd/mmm/yy">
                  <c:v>44124</c:v>
                </c:pt>
                <c:pt idx="294" c:formatCode="dd/mmm/yy">
                  <c:v>44125</c:v>
                </c:pt>
                <c:pt idx="295" c:formatCode="dd/mmm/yy">
                  <c:v>44126</c:v>
                </c:pt>
                <c:pt idx="296" c:formatCode="dd/mmm/yy">
                  <c:v>44127</c:v>
                </c:pt>
                <c:pt idx="297" c:formatCode="dd/mmm/yy">
                  <c:v>44128</c:v>
                </c:pt>
                <c:pt idx="298" c:formatCode="dd/mmm/yy">
                  <c:v>44129</c:v>
                </c:pt>
                <c:pt idx="299" c:formatCode="dd/mmm/yy">
                  <c:v>44130</c:v>
                </c:pt>
                <c:pt idx="300" c:formatCode="dd/mmm/yy">
                  <c:v>44131</c:v>
                </c:pt>
                <c:pt idx="301" c:formatCode="dd/mmm/yy">
                  <c:v>44132</c:v>
                </c:pt>
                <c:pt idx="302" c:formatCode="dd/mmm/yy">
                  <c:v>44133</c:v>
                </c:pt>
                <c:pt idx="303" c:formatCode="dd/mmm/yy">
                  <c:v>44134</c:v>
                </c:pt>
                <c:pt idx="304" c:formatCode="dd/mmm/yy">
                  <c:v>44135</c:v>
                </c:pt>
                <c:pt idx="305" c:formatCode="dd/mmm/yy">
                  <c:v>44136</c:v>
                </c:pt>
                <c:pt idx="306" c:formatCode="dd/mmm/yy">
                  <c:v>44137</c:v>
                </c:pt>
                <c:pt idx="307" c:formatCode="dd/mmm/yy">
                  <c:v>44138</c:v>
                </c:pt>
                <c:pt idx="308" c:formatCode="dd/mmm/yy">
                  <c:v>44139</c:v>
                </c:pt>
                <c:pt idx="309" c:formatCode="dd/mmm/yy">
                  <c:v>44140</c:v>
                </c:pt>
                <c:pt idx="310" c:formatCode="dd/mmm/yy">
                  <c:v>44141</c:v>
                </c:pt>
                <c:pt idx="311" c:formatCode="dd/mmm/yy">
                  <c:v>44142</c:v>
                </c:pt>
                <c:pt idx="312" c:formatCode="dd/mmm/yy">
                  <c:v>44143</c:v>
                </c:pt>
                <c:pt idx="313" c:formatCode="dd/mmm/yy">
                  <c:v>44144</c:v>
                </c:pt>
                <c:pt idx="314" c:formatCode="dd/mmm/yy">
                  <c:v>44145</c:v>
                </c:pt>
                <c:pt idx="315" c:formatCode="dd/mmm/yy">
                  <c:v>44146</c:v>
                </c:pt>
                <c:pt idx="316" c:formatCode="dd/mmm/yy">
                  <c:v>44147</c:v>
                </c:pt>
                <c:pt idx="317" c:formatCode="dd/mmm/yy">
                  <c:v>44148</c:v>
                </c:pt>
                <c:pt idx="318" c:formatCode="dd/mmm/yy">
                  <c:v>44149</c:v>
                </c:pt>
                <c:pt idx="319" c:formatCode="dd/mmm/yy">
                  <c:v>44150</c:v>
                </c:pt>
                <c:pt idx="320" c:formatCode="dd/mmm/yy">
                  <c:v>44151</c:v>
                </c:pt>
                <c:pt idx="321" c:formatCode="dd/mmm/yy">
                  <c:v>44152</c:v>
                </c:pt>
                <c:pt idx="322" c:formatCode="dd/mmm/yy">
                  <c:v>44153</c:v>
                </c:pt>
                <c:pt idx="323" c:formatCode="dd/mmm/yy">
                  <c:v>44154</c:v>
                </c:pt>
                <c:pt idx="324" c:formatCode="dd/mmm/yy">
                  <c:v>44155</c:v>
                </c:pt>
                <c:pt idx="325" c:formatCode="dd/mmm/yy">
                  <c:v>44156</c:v>
                </c:pt>
                <c:pt idx="326" c:formatCode="dd/mmm/yy">
                  <c:v>44157</c:v>
                </c:pt>
                <c:pt idx="327" c:formatCode="dd/mmm/yy">
                  <c:v>44158</c:v>
                </c:pt>
                <c:pt idx="328" c:formatCode="dd/mmm/yy">
                  <c:v>44159</c:v>
                </c:pt>
                <c:pt idx="329" c:formatCode="dd/mmm/yy">
                  <c:v>44160</c:v>
                </c:pt>
                <c:pt idx="330" c:formatCode="dd/mmm/yy">
                  <c:v>44161</c:v>
                </c:pt>
                <c:pt idx="331" c:formatCode="dd/mmm/yy">
                  <c:v>44162</c:v>
                </c:pt>
                <c:pt idx="332" c:formatCode="dd/mmm/yy">
                  <c:v>44163</c:v>
                </c:pt>
                <c:pt idx="333" c:formatCode="dd/mmm/yy">
                  <c:v>44164</c:v>
                </c:pt>
                <c:pt idx="334" c:formatCode="dd/mmm/yy">
                  <c:v>44165</c:v>
                </c:pt>
                <c:pt idx="335" c:formatCode="dd/mmm/yy">
                  <c:v>44166</c:v>
                </c:pt>
                <c:pt idx="336" c:formatCode="dd/mmm/yy">
                  <c:v>44167</c:v>
                </c:pt>
                <c:pt idx="337" c:formatCode="dd/mmm/yy">
                  <c:v>44168</c:v>
                </c:pt>
                <c:pt idx="338" c:formatCode="dd/mmm/yy">
                  <c:v>44169</c:v>
                </c:pt>
                <c:pt idx="339" c:formatCode="dd/mmm/yy">
                  <c:v>44170</c:v>
                </c:pt>
                <c:pt idx="340" c:formatCode="dd/mmm/yy">
                  <c:v>44171</c:v>
                </c:pt>
                <c:pt idx="341" c:formatCode="dd/mmm/yy">
                  <c:v>44172</c:v>
                </c:pt>
                <c:pt idx="342" c:formatCode="dd/mmm/yy">
                  <c:v>44173</c:v>
                </c:pt>
                <c:pt idx="343" c:formatCode="dd/mmm/yy">
                  <c:v>44174</c:v>
                </c:pt>
                <c:pt idx="344" c:formatCode="dd/mmm/yy">
                  <c:v>44175</c:v>
                </c:pt>
                <c:pt idx="345" c:formatCode="dd/mmm/yy">
                  <c:v>44176</c:v>
                </c:pt>
                <c:pt idx="346" c:formatCode="dd/mmm/yy">
                  <c:v>44177</c:v>
                </c:pt>
                <c:pt idx="347" c:formatCode="dd/mmm/yy">
                  <c:v>44178</c:v>
                </c:pt>
                <c:pt idx="348" c:formatCode="dd/mmm/yy">
                  <c:v>44179</c:v>
                </c:pt>
                <c:pt idx="349" c:formatCode="dd/mmm/yy">
                  <c:v>44180</c:v>
                </c:pt>
                <c:pt idx="350" c:formatCode="dd/mmm/yy">
                  <c:v>44181</c:v>
                </c:pt>
                <c:pt idx="351" c:formatCode="dd/mmm/yy">
                  <c:v>44182</c:v>
                </c:pt>
                <c:pt idx="352" c:formatCode="dd/mmm/yy">
                  <c:v>44183</c:v>
                </c:pt>
                <c:pt idx="353" c:formatCode="dd/mmm/yy">
                  <c:v>44184</c:v>
                </c:pt>
                <c:pt idx="354" c:formatCode="dd/mmm/yy">
                  <c:v>44185</c:v>
                </c:pt>
                <c:pt idx="355" c:formatCode="dd/mmm/yy">
                  <c:v>44186</c:v>
                </c:pt>
                <c:pt idx="356" c:formatCode="dd/mmm/yy">
                  <c:v>44187</c:v>
                </c:pt>
                <c:pt idx="357" c:formatCode="dd/mmm/yy">
                  <c:v>44188</c:v>
                </c:pt>
                <c:pt idx="358" c:formatCode="dd/mmm/yy">
                  <c:v>44189</c:v>
                </c:pt>
                <c:pt idx="359" c:formatCode="dd/mmm/yy">
                  <c:v>44190</c:v>
                </c:pt>
                <c:pt idx="360" c:formatCode="dd/mmm/yy">
                  <c:v>44191</c:v>
                </c:pt>
                <c:pt idx="361" c:formatCode="dd/mmm/yy">
                  <c:v>44192</c:v>
                </c:pt>
                <c:pt idx="362" c:formatCode="dd/mmm/yy">
                  <c:v>44193</c:v>
                </c:pt>
                <c:pt idx="363" c:formatCode="dd/mmm/yy">
                  <c:v>44194</c:v>
                </c:pt>
                <c:pt idx="366" c:formatCode="dd/mmm/yy">
                  <c:v>44197</c:v>
                </c:pt>
                <c:pt idx="367" c:formatCode="dd/mmm/yy">
                  <c:v>44198</c:v>
                </c:pt>
                <c:pt idx="368" c:formatCode="dd/mmm/yy">
                  <c:v>44199</c:v>
                </c:pt>
                <c:pt idx="369" c:formatCode="dd/mmm/yy">
                  <c:v>44200</c:v>
                </c:pt>
                <c:pt idx="370" c:formatCode="dd/mmm/yy">
                  <c:v>44201</c:v>
                </c:pt>
                <c:pt idx="371" c:formatCode="dd/mmm/yy">
                  <c:v>44202</c:v>
                </c:pt>
                <c:pt idx="375" c:formatCode="dd/mmm/yy">
                  <c:v>1</c:v>
                </c:pt>
              </c:numCache>
            </c:numRef>
          </c:cat>
          <c:val>
            <c:numRef>
              <c:f>DAILY!$N$6:$N$381</c:f>
              <c:numCache>
                <c:formatCode>0.0%</c:formatCode>
                <c:ptCount val="376"/>
                <c:pt idx="0">
                  <c:v>0.430563639957052</c:v>
                </c:pt>
                <c:pt idx="1">
                  <c:v>0.462573244013967</c:v>
                </c:pt>
                <c:pt idx="2">
                  <c:v>0.472690324570758</c:v>
                </c:pt>
                <c:pt idx="3">
                  <c:v>0.473892603548733</c:v>
                </c:pt>
                <c:pt idx="4">
                  <c:v>0.529061250510234</c:v>
                </c:pt>
                <c:pt idx="5">
                  <c:v>0.454066882342456</c:v>
                </c:pt>
                <c:pt idx="6">
                  <c:v>0.489452593907545</c:v>
                </c:pt>
                <c:pt idx="7">
                  <c:v>0.489889844888188</c:v>
                </c:pt>
                <c:pt idx="8">
                  <c:v>0.485740341238497</c:v>
                </c:pt>
                <c:pt idx="9">
                  <c:v>0.473820846088153</c:v>
                </c:pt>
                <c:pt idx="10">
                  <c:v>0.471667361011402</c:v>
                </c:pt>
                <c:pt idx="11">
                  <c:v>0.48289448430965</c:v>
                </c:pt>
                <c:pt idx="12">
                  <c:v>0.444970999971318</c:v>
                </c:pt>
                <c:pt idx="13">
                  <c:v>0.492796709796131</c:v>
                </c:pt>
                <c:pt idx="14">
                  <c:v>0.532322899682026</c:v>
                </c:pt>
                <c:pt idx="15">
                  <c:v>0.471821163874232</c:v>
                </c:pt>
                <c:pt idx="16">
                  <c:v>0.480320796767624</c:v>
                </c:pt>
                <c:pt idx="17">
                  <c:v>0.487231204571681</c:v>
                </c:pt>
                <c:pt idx="18">
                  <c:v>0.480150120199222</c:v>
                </c:pt>
                <c:pt idx="19">
                  <c:v>0.499276743851601</c:v>
                </c:pt>
                <c:pt idx="20">
                  <c:v>0.534668926232865</c:v>
                </c:pt>
                <c:pt idx="21">
                  <c:v>0.454989170877738</c:v>
                </c:pt>
                <c:pt idx="22">
                  <c:v>0.484485296683259</c:v>
                </c:pt>
                <c:pt idx="23">
                  <c:v>0.50077400389761</c:v>
                </c:pt>
                <c:pt idx="24">
                  <c:v>0.488656455933665</c:v>
                </c:pt>
                <c:pt idx="25">
                  <c:v>0.485984407529124</c:v>
                </c:pt>
                <c:pt idx="26">
                  <c:v>0.492811649329907</c:v>
                </c:pt>
                <c:pt idx="27">
                  <c:v>0.448446849188558</c:v>
                </c:pt>
                <c:pt idx="28">
                  <c:v>0.482635955569253</c:v>
                </c:pt>
                <c:pt idx="29">
                  <c:v>0.49259442807347</c:v>
                </c:pt>
                <c:pt idx="30">
                  <c:v>0.481465111473119</c:v>
                </c:pt>
                <c:pt idx="31">
                  <c:v>0.522750271050626</c:v>
                </c:pt>
                <c:pt idx="32">
                  <c:v>0.475694744842736</c:v>
                </c:pt>
                <c:pt idx="33">
                  <c:v>0.484551936737133</c:v>
                </c:pt>
                <c:pt idx="34">
                  <c:v>0.473088965106811</c:v>
                </c:pt>
                <c:pt idx="35">
                  <c:v>0.464843418900625</c:v>
                </c:pt>
                <c:pt idx="36">
                  <c:v>0.512303583236833</c:v>
                </c:pt>
                <c:pt idx="37">
                  <c:v>0.486313367262512</c:v>
                </c:pt>
                <c:pt idx="38">
                  <c:v>0.473306984838828</c:v>
                </c:pt>
                <c:pt idx="39">
                  <c:v>0.481820644212564</c:v>
                </c:pt>
                <c:pt idx="40">
                  <c:v>0.470708161397909</c:v>
                </c:pt>
                <c:pt idx="41">
                  <c:v>0.534691751896412</c:v>
                </c:pt>
                <c:pt idx="42">
                  <c:v>0.488272269577218</c:v>
                </c:pt>
                <c:pt idx="43">
                  <c:v>0.485988294999707</c:v>
                </c:pt>
                <c:pt idx="44">
                  <c:v>0.469021915944103</c:v>
                </c:pt>
                <c:pt idx="45">
                  <c:v>0.47950227298361</c:v>
                </c:pt>
                <c:pt idx="46">
                  <c:v>0.475521693751155</c:v>
                </c:pt>
                <c:pt idx="47">
                  <c:v>0.526625357306279</c:v>
                </c:pt>
                <c:pt idx="48">
                  <c:v>0.516380726701877</c:v>
                </c:pt>
                <c:pt idx="49">
                  <c:v>0.470735475657587</c:v>
                </c:pt>
                <c:pt idx="50">
                  <c:v>0.495211173818201</c:v>
                </c:pt>
                <c:pt idx="51">
                  <c:v>0.496458124181607</c:v>
                </c:pt>
                <c:pt idx="52">
                  <c:v>0.493043937034803</c:v>
                </c:pt>
                <c:pt idx="53">
                  <c:v>0.480409693466408</c:v>
                </c:pt>
                <c:pt idx="54">
                  <c:v>0.46756582986001</c:v>
                </c:pt>
                <c:pt idx="55">
                  <c:v>0.487391823921595</c:v>
                </c:pt>
                <c:pt idx="56">
                  <c:v>0.490711760395468</c:v>
                </c:pt>
                <c:pt idx="57">
                  <c:v>0.471051544884857</c:v>
                </c:pt>
                <c:pt idx="58">
                  <c:v>0.505944015453622</c:v>
                </c:pt>
                <c:pt idx="59">
                  <c:v>0.49128997716055</c:v>
                </c:pt>
                <c:pt idx="60">
                  <c:v>0.48817107950545</c:v>
                </c:pt>
                <c:pt idx="61">
                  <c:v>0.50508669917486</c:v>
                </c:pt>
                <c:pt idx="62">
                  <c:v>0.501922262815782</c:v>
                </c:pt>
                <c:pt idx="63">
                  <c:v>0.498654070765005</c:v>
                </c:pt>
                <c:pt idx="64">
                  <c:v>0.4811142190522</c:v>
                </c:pt>
                <c:pt idx="65">
                  <c:v>0.495575116543084</c:v>
                </c:pt>
                <c:pt idx="66">
                  <c:v>0.477997649179736</c:v>
                </c:pt>
                <c:pt idx="67">
                  <c:v>0.513207539812326</c:v>
                </c:pt>
                <c:pt idx="68">
                  <c:v>0.487517455014144</c:v>
                </c:pt>
                <c:pt idx="69">
                  <c:v>0.502551397465107</c:v>
                </c:pt>
                <c:pt idx="70">
                  <c:v>0.504312022598986</c:v>
                </c:pt>
                <c:pt idx="71">
                  <c:v>0.502477030473696</c:v>
                </c:pt>
                <c:pt idx="72">
                  <c:v>0.47297060405534</c:v>
                </c:pt>
                <c:pt idx="73">
                  <c:v>0.48965556128679</c:v>
                </c:pt>
                <c:pt idx="74">
                  <c:v>0.485180516820083</c:v>
                </c:pt>
                <c:pt idx="75">
                  <c:v>0.488636518129541</c:v>
                </c:pt>
                <c:pt idx="76">
                  <c:v>0.497074310868342</c:v>
                </c:pt>
                <c:pt idx="77">
                  <c:v>0.510455480931569</c:v>
                </c:pt>
                <c:pt idx="78">
                  <c:v>0.497869587429111</c:v>
                </c:pt>
                <c:pt idx="79">
                  <c:v>0.480621698112095</c:v>
                </c:pt>
                <c:pt idx="80">
                  <c:v>0.484394750008632</c:v>
                </c:pt>
                <c:pt idx="81">
                  <c:v>0.499248114544103</c:v>
                </c:pt>
                <c:pt idx="82">
                  <c:v>0.49728076490942</c:v>
                </c:pt>
                <c:pt idx="83">
                  <c:v>0.480131760037575</c:v>
                </c:pt>
                <c:pt idx="84">
                  <c:v>0.480613279316917</c:v>
                </c:pt>
                <c:pt idx="85">
                  <c:v>0.517614476926937</c:v>
                </c:pt>
                <c:pt idx="86">
                  <c:v>0.481434631073154</c:v>
                </c:pt>
                <c:pt idx="87">
                  <c:v>0.486463191426813</c:v>
                </c:pt>
                <c:pt idx="88">
                  <c:v>0.502012168743977</c:v>
                </c:pt>
                <c:pt idx="89">
                  <c:v>0.512968505173057</c:v>
                </c:pt>
                <c:pt idx="90">
                  <c:v>0.469279817114311</c:v>
                </c:pt>
                <c:pt idx="91">
                  <c:v>0.486667706205746</c:v>
                </c:pt>
                <c:pt idx="92">
                  <c:v>0.506887012016795</c:v>
                </c:pt>
                <c:pt idx="93">
                  <c:v>0.485365416564124</c:v>
                </c:pt>
                <c:pt idx="94">
                  <c:v>0.488718053626054</c:v>
                </c:pt>
                <c:pt idx="95">
                  <c:v>0.527473150384102</c:v>
                </c:pt>
                <c:pt idx="96">
                  <c:v>0.482253120199362</c:v>
                </c:pt>
                <c:pt idx="97">
                  <c:v>0.49972167940798</c:v>
                </c:pt>
                <c:pt idx="98">
                  <c:v>0.493010868275598</c:v>
                </c:pt>
                <c:pt idx="99">
                  <c:v>0.50420545347512</c:v>
                </c:pt>
                <c:pt idx="100">
                  <c:v>0.493884700044702</c:v>
                </c:pt>
                <c:pt idx="101">
                  <c:v>0.491701640361848</c:v>
                </c:pt>
                <c:pt idx="102">
                  <c:v>0.494827145026012</c:v>
                </c:pt>
                <c:pt idx="103">
                  <c:v>0.48692739086807</c:v>
                </c:pt>
                <c:pt idx="104">
                  <c:v>0.498891618984919</c:v>
                </c:pt>
                <c:pt idx="105">
                  <c:v>0.501272242786088</c:v>
                </c:pt>
                <c:pt idx="106">
                  <c:v>0.50524631285537</c:v>
                </c:pt>
                <c:pt idx="107">
                  <c:v>0.488441851428814</c:v>
                </c:pt>
                <c:pt idx="108">
                  <c:v>0.488202191008243</c:v>
                </c:pt>
                <c:pt idx="109">
                  <c:v>0.49018536116835</c:v>
                </c:pt>
                <c:pt idx="110">
                  <c:v>0.490538956240401</c:v>
                </c:pt>
                <c:pt idx="111">
                  <c:v>0.49579561507485</c:v>
                </c:pt>
                <c:pt idx="112">
                  <c:v>0.520983470441363</c:v>
                </c:pt>
                <c:pt idx="113">
                  <c:v>0.476045994835101</c:v>
                </c:pt>
                <c:pt idx="114">
                  <c:v>0.494807272148159</c:v>
                </c:pt>
                <c:pt idx="115">
                  <c:v>0.480546673234082</c:v>
                </c:pt>
                <c:pt idx="116">
                  <c:v>0.50236420570542</c:v>
                </c:pt>
                <c:pt idx="117">
                  <c:v>0.499384694076087</c:v>
                </c:pt>
                <c:pt idx="118">
                  <c:v>0.485056936112423</c:v>
                </c:pt>
                <c:pt idx="119">
                  <c:v>0.498223121036431</c:v>
                </c:pt>
                <c:pt idx="120">
                  <c:v>0.497863213937902</c:v>
                </c:pt>
                <c:pt idx="121">
                  <c:v>0.511553732193164</c:v>
                </c:pt>
                <c:pt idx="122">
                  <c:v>0.487849682448913</c:v>
                </c:pt>
                <c:pt idx="123">
                  <c:v>0.494053673192465</c:v>
                </c:pt>
                <c:pt idx="124">
                  <c:v>0.512964978856905</c:v>
                </c:pt>
                <c:pt idx="125">
                  <c:v>0.500073966280783</c:v>
                </c:pt>
                <c:pt idx="126">
                  <c:v>0.517627374916594</c:v>
                </c:pt>
                <c:pt idx="127">
                  <c:v>0.511354966371897</c:v>
                </c:pt>
                <c:pt idx="128">
                  <c:v>0.488513162524607</c:v>
                </c:pt>
                <c:pt idx="129">
                  <c:v>0.490068815740821</c:v>
                </c:pt>
                <c:pt idx="130">
                  <c:v>0.475640275977263</c:v>
                </c:pt>
                <c:pt idx="131">
                  <c:v>0.517194138203765</c:v>
                </c:pt>
                <c:pt idx="132">
                  <c:v>0.5245668188268</c:v>
                </c:pt>
                <c:pt idx="133">
                  <c:v>0.50073139093918</c:v>
                </c:pt>
                <c:pt idx="134">
                  <c:v>0.506720243245746</c:v>
                </c:pt>
                <c:pt idx="135">
                  <c:v>0.507137048515492</c:v>
                </c:pt>
                <c:pt idx="136">
                  <c:v>0.496612639401591</c:v>
                </c:pt>
                <c:pt idx="137">
                  <c:v>0.505417283060713</c:v>
                </c:pt>
                <c:pt idx="138">
                  <c:v>0.515999844494024</c:v>
                </c:pt>
                <c:pt idx="139">
                  <c:v>0.510881955633311</c:v>
                </c:pt>
                <c:pt idx="140">
                  <c:v>0.510371097877031</c:v>
                </c:pt>
                <c:pt idx="141">
                  <c:v>0.483149939655685</c:v>
                </c:pt>
                <c:pt idx="142">
                  <c:v>0.499803396370026</c:v>
                </c:pt>
                <c:pt idx="143">
                  <c:v>0.487379817251715</c:v>
                </c:pt>
                <c:pt idx="144">
                  <c:v>0.48265447154549</c:v>
                </c:pt>
                <c:pt idx="145">
                  <c:v>0.527727606069521</c:v>
                </c:pt>
                <c:pt idx="146">
                  <c:v>0.504113149942607</c:v>
                </c:pt>
                <c:pt idx="147">
                  <c:v>0.487866187093578</c:v>
                </c:pt>
                <c:pt idx="148">
                  <c:v>0.49169462641265</c:v>
                </c:pt>
                <c:pt idx="149">
                  <c:v>0.491438134873384</c:v>
                </c:pt>
                <c:pt idx="150">
                  <c:v>0.499031910154316</c:v>
                </c:pt>
                <c:pt idx="151">
                  <c:v>0.490332352036616</c:v>
                </c:pt>
                <c:pt idx="152">
                  <c:v>0.538125720989995</c:v>
                </c:pt>
                <c:pt idx="153">
                  <c:v>0.512021211954694</c:v>
                </c:pt>
                <c:pt idx="154">
                  <c:v>0.500474135375621</c:v>
                </c:pt>
                <c:pt idx="155">
                  <c:v>0.486251653892211</c:v>
                </c:pt>
                <c:pt idx="156">
                  <c:v>0.497233521746117</c:v>
                </c:pt>
                <c:pt idx="157">
                  <c:v>0.513761185650945</c:v>
                </c:pt>
                <c:pt idx="158">
                  <c:v>0.5010482726225</c:v>
                </c:pt>
                <c:pt idx="159">
                  <c:v>0.511229517650775</c:v>
                </c:pt>
                <c:pt idx="160">
                  <c:v>0.508094743106824</c:v>
                </c:pt>
                <c:pt idx="161">
                  <c:v>0.503946032205759</c:v>
                </c:pt>
                <c:pt idx="162">
                  <c:v>0.492698629989393</c:v>
                </c:pt>
                <c:pt idx="163">
                  <c:v>0.496762146203451</c:v>
                </c:pt>
                <c:pt idx="164">
                  <c:v>0.509708486393699</c:v>
                </c:pt>
                <c:pt idx="165">
                  <c:v>0.504143940398837</c:v>
                </c:pt>
                <c:pt idx="166">
                  <c:v>0.515353104039903</c:v>
                </c:pt>
                <c:pt idx="167">
                  <c:v>0.491499133744176</c:v>
                </c:pt>
                <c:pt idx="168">
                  <c:v>0.475492457810533</c:v>
                </c:pt>
                <c:pt idx="169">
                  <c:v>0.4866844426065</c:v>
                </c:pt>
                <c:pt idx="170">
                  <c:v>0.484731419353303</c:v>
                </c:pt>
                <c:pt idx="171">
                  <c:v>0.498793908744615</c:v>
                </c:pt>
                <c:pt idx="172">
                  <c:v>0.484287367069142</c:v>
                </c:pt>
                <c:pt idx="173">
                  <c:v>0.505001414747071</c:v>
                </c:pt>
                <c:pt idx="174">
                  <c:v>0.486298794844476</c:v>
                </c:pt>
                <c:pt idx="175">
                  <c:v>0.483714617408921</c:v>
                </c:pt>
                <c:pt idx="176">
                  <c:v>0.497072991554063</c:v>
                </c:pt>
                <c:pt idx="177">
                  <c:v>0.49101873184509</c:v>
                </c:pt>
                <c:pt idx="178">
                  <c:v>0.481982672466355</c:v>
                </c:pt>
                <c:pt idx="179">
                  <c:v>0.487923514662127</c:v>
                </c:pt>
                <c:pt idx="180">
                  <c:v>0.493139869128474</c:v>
                </c:pt>
                <c:pt idx="181">
                  <c:v>0.505092367850613</c:v>
                </c:pt>
                <c:pt idx="182">
                  <c:v>0.478697751271874</c:v>
                </c:pt>
                <c:pt idx="183">
                  <c:v>0.490296705429541</c:v>
                </c:pt>
                <c:pt idx="184">
                  <c:v>0.476940786750379</c:v>
                </c:pt>
                <c:pt idx="185">
                  <c:v>0.487264567455576</c:v>
                </c:pt>
                <c:pt idx="186">
                  <c:v>0.46897062911679</c:v>
                </c:pt>
                <c:pt idx="187">
                  <c:v>0.484993767081796</c:v>
                </c:pt>
                <c:pt idx="188">
                  <c:v>0.50450802016594</c:v>
                </c:pt>
                <c:pt idx="189">
                  <c:v>0.473577400520983</c:v>
                </c:pt>
                <c:pt idx="190">
                  <c:v>0.481406547850614</c:v>
                </c:pt>
                <c:pt idx="191">
                  <c:v>0.474217294509587</c:v>
                </c:pt>
                <c:pt idx="192">
                  <c:v>0.483481015776896</c:v>
                </c:pt>
                <c:pt idx="193">
                  <c:v>0.478363369793389</c:v>
                </c:pt>
                <c:pt idx="194">
                  <c:v>0.490187425709927</c:v>
                </c:pt>
                <c:pt idx="195">
                  <c:v>0.4870409274449</c:v>
                </c:pt>
                <c:pt idx="196">
                  <c:v>0.471837758633904</c:v>
                </c:pt>
                <c:pt idx="197">
                  <c:v>0.489148431561716</c:v>
                </c:pt>
                <c:pt idx="198">
                  <c:v>0.491671205660963</c:v>
                </c:pt>
                <c:pt idx="199">
                  <c:v>0.483501484803255</c:v>
                </c:pt>
                <c:pt idx="200">
                  <c:v>0.488124953120683</c:v>
                </c:pt>
                <c:pt idx="201">
                  <c:v>0.487937977750386</c:v>
                </c:pt>
                <c:pt idx="202">
                  <c:v>0.488097499305329</c:v>
                </c:pt>
                <c:pt idx="203">
                  <c:v>0.48456056131812</c:v>
                </c:pt>
                <c:pt idx="204">
                  <c:v>0.493422865785487</c:v>
                </c:pt>
                <c:pt idx="205">
                  <c:v>0.48278772354198</c:v>
                </c:pt>
                <c:pt idx="206">
                  <c:v>0.47480082390754</c:v>
                </c:pt>
                <c:pt idx="207">
                  <c:v>0.496052465449696</c:v>
                </c:pt>
                <c:pt idx="208">
                  <c:v>0.478840678838061</c:v>
                </c:pt>
                <c:pt idx="209">
                  <c:v>0.486145871285985</c:v>
                </c:pt>
                <c:pt idx="210">
                  <c:v>0.484889894489503</c:v>
                </c:pt>
                <c:pt idx="211">
                  <c:v>0.483420731197947</c:v>
                </c:pt>
                <c:pt idx="212">
                  <c:v>0.482843558960333</c:v>
                </c:pt>
                <c:pt idx="213">
                  <c:v>0.50913828730204</c:v>
                </c:pt>
                <c:pt idx="214">
                  <c:v>0.502645205065015</c:v>
                </c:pt>
                <c:pt idx="215">
                  <c:v>0.478990469782549</c:v>
                </c:pt>
                <c:pt idx="216">
                  <c:v>0.486947345487483</c:v>
                </c:pt>
                <c:pt idx="217">
                  <c:v>0.495693483796609</c:v>
                </c:pt>
                <c:pt idx="218">
                  <c:v>0.496062278652512</c:v>
                </c:pt>
                <c:pt idx="219">
                  <c:v>0.483344093528923</c:v>
                </c:pt>
                <c:pt idx="220">
                  <c:v>0.480203761291526</c:v>
                </c:pt>
                <c:pt idx="221">
                  <c:v>0.480102738355598</c:v>
                </c:pt>
                <c:pt idx="222">
                  <c:v>0.483437266118714</c:v>
                </c:pt>
                <c:pt idx="223">
                  <c:v>0.4997569884961</c:v>
                </c:pt>
                <c:pt idx="224">
                  <c:v>0.494916900394676</c:v>
                </c:pt>
                <c:pt idx="225">
                  <c:v>0.487616534613572</c:v>
                </c:pt>
                <c:pt idx="226">
                  <c:v>0.468179593754051</c:v>
                </c:pt>
                <c:pt idx="227">
                  <c:v>0.477203607641489</c:v>
                </c:pt>
                <c:pt idx="228">
                  <c:v>0.493834963716275</c:v>
                </c:pt>
                <c:pt idx="229">
                  <c:v>0.502862667961838</c:v>
                </c:pt>
                <c:pt idx="230">
                  <c:v>0.480527202708113</c:v>
                </c:pt>
                <c:pt idx="231">
                  <c:v>0.475830676763211</c:v>
                </c:pt>
                <c:pt idx="232">
                  <c:v>0.497785330608285</c:v>
                </c:pt>
                <c:pt idx="233">
                  <c:v>0.483227081358237</c:v>
                </c:pt>
                <c:pt idx="234">
                  <c:v>0.474634048118731</c:v>
                </c:pt>
                <c:pt idx="235">
                  <c:v>0.475267641740639</c:v>
                </c:pt>
                <c:pt idx="236">
                  <c:v>0.493556957874018</c:v>
                </c:pt>
                <c:pt idx="237">
                  <c:v>0.490710700537161</c:v>
                </c:pt>
                <c:pt idx="238">
                  <c:v>0.489089233390212</c:v>
                </c:pt>
                <c:pt idx="239">
                  <c:v>0.480629598036738</c:v>
                </c:pt>
                <c:pt idx="240">
                  <c:v>0.496528396277133</c:v>
                </c:pt>
                <c:pt idx="241">
                  <c:v>0.498707475598862</c:v>
                </c:pt>
                <c:pt idx="242">
                  <c:v>0.488050960996501</c:v>
                </c:pt>
                <c:pt idx="243">
                  <c:v>0.501768341002109</c:v>
                </c:pt>
                <c:pt idx="244">
                  <c:v>0.516555166493772</c:v>
                </c:pt>
                <c:pt idx="245">
                  <c:v>0.481238914093259</c:v>
                </c:pt>
                <c:pt idx="246">
                  <c:v>0.493795327087543</c:v>
                </c:pt>
                <c:pt idx="247">
                  <c:v>0.503008962095209</c:v>
                </c:pt>
                <c:pt idx="248">
                  <c:v>0.483717700207136</c:v>
                </c:pt>
                <c:pt idx="249">
                  <c:v>0.476908131156621</c:v>
                </c:pt>
                <c:pt idx="250">
                  <c:v>0.495162194319265</c:v>
                </c:pt>
                <c:pt idx="251">
                  <c:v>0.512138551288667</c:v>
                </c:pt>
                <c:pt idx="252">
                  <c:v>0.492244713395276</c:v>
                </c:pt>
                <c:pt idx="253">
                  <c:v>0.49932481578633</c:v>
                </c:pt>
                <c:pt idx="254">
                  <c:v>0.494939766137607</c:v>
                </c:pt>
                <c:pt idx="255">
                  <c:v>0.498531225489777</c:v>
                </c:pt>
                <c:pt idx="256">
                  <c:v>0.496180557330199</c:v>
                </c:pt>
                <c:pt idx="257">
                  <c:v>0.480226224335427</c:v>
                </c:pt>
                <c:pt idx="258">
                  <c:v>0.506978771862219</c:v>
                </c:pt>
                <c:pt idx="259">
                  <c:v>0.494740106147355</c:v>
                </c:pt>
                <c:pt idx="260">
                  <c:v>0.493954384176145</c:v>
                </c:pt>
                <c:pt idx="261">
                  <c:v>0.479612823742731</c:v>
                </c:pt>
                <c:pt idx="262">
                  <c:v>0.46965497824203</c:v>
                </c:pt>
                <c:pt idx="263">
                  <c:v>0.490322259414188</c:v>
                </c:pt>
                <c:pt idx="264">
                  <c:v>0.488203754641118</c:v>
                </c:pt>
                <c:pt idx="265">
                  <c:v>0.489946536006452</c:v>
                </c:pt>
                <c:pt idx="266">
                  <c:v>0.492250540179845</c:v>
                </c:pt>
                <c:pt idx="267">
                  <c:v>0.491843730320508</c:v>
                </c:pt>
                <c:pt idx="268">
                  <c:v>0.497438475321825</c:v>
                </c:pt>
                <c:pt idx="269">
                  <c:v>0.479975314427224</c:v>
                </c:pt>
                <c:pt idx="270">
                  <c:v>0.54229865228099</c:v>
                </c:pt>
                <c:pt idx="271">
                  <c:v>0.484492586320089</c:v>
                </c:pt>
                <c:pt idx="272">
                  <c:v>0.501298559981223</c:v>
                </c:pt>
                <c:pt idx="273">
                  <c:v>0.477890848589252</c:v>
                </c:pt>
                <c:pt idx="274">
                  <c:v>0.486583473683825</c:v>
                </c:pt>
                <c:pt idx="275">
                  <c:v>0.498027268986878</c:v>
                </c:pt>
                <c:pt idx="276">
                  <c:v>0.485119443305725</c:v>
                </c:pt>
                <c:pt idx="277">
                  <c:v>0.505567348764001</c:v>
                </c:pt>
                <c:pt idx="278">
                  <c:v>0.479544136382498</c:v>
                </c:pt>
                <c:pt idx="279">
                  <c:v>0.480532412611885</c:v>
                </c:pt>
                <c:pt idx="280">
                  <c:v>0.482758102240769</c:v>
                </c:pt>
                <c:pt idx="281">
                  <c:v>0.458806868395704</c:v>
                </c:pt>
                <c:pt idx="282">
                  <c:v>0.477911907058084</c:v>
                </c:pt>
                <c:pt idx="283">
                  <c:v>0.487322587017318</c:v>
                </c:pt>
                <c:pt idx="284">
                  <c:v>0.482133590426158</c:v>
                </c:pt>
                <c:pt idx="285">
                  <c:v>0.47390880730434</c:v>
                </c:pt>
                <c:pt idx="286">
                  <c:v>0.490991193889224</c:v>
                </c:pt>
                <c:pt idx="287">
                  <c:v>0.478870804969624</c:v>
                </c:pt>
                <c:pt idx="288">
                  <c:v>0.515968357577538</c:v>
                </c:pt>
                <c:pt idx="289">
                  <c:v>0.452920338719783</c:v>
                </c:pt>
                <c:pt idx="290">
                  <c:v>0.475240067823843</c:v>
                </c:pt>
                <c:pt idx="291">
                  <c:v>0.532472822091325</c:v>
                </c:pt>
                <c:pt idx="292">
                  <c:v>0.480763142135866</c:v>
                </c:pt>
                <c:pt idx="293">
                  <c:v>0.506218541388657</c:v>
                </c:pt>
                <c:pt idx="294">
                  <c:v>0.505806838222905</c:v>
                </c:pt>
                <c:pt idx="295">
                  <c:v>0.501080760067978</c:v>
                </c:pt>
                <c:pt idx="296">
                  <c:v>0.482470816225359</c:v>
                </c:pt>
                <c:pt idx="297">
                  <c:v>0.485651015323142</c:v>
                </c:pt>
                <c:pt idx="298">
                  <c:v>0.477405329079822</c:v>
                </c:pt>
                <c:pt idx="299">
                  <c:v>0.484020788610199</c:v>
                </c:pt>
                <c:pt idx="300">
                  <c:v>0.492702384115897</c:v>
                </c:pt>
                <c:pt idx="301">
                  <c:v>0.49214302864159</c:v>
                </c:pt>
                <c:pt idx="302">
                  <c:v>0.48688892382449</c:v>
                </c:pt>
                <c:pt idx="303">
                  <c:v>0.491211482357473</c:v>
                </c:pt>
                <c:pt idx="304">
                  <c:v>0.466661878331307</c:v>
                </c:pt>
                <c:pt idx="305">
                  <c:v>0.516555166493772</c:v>
                </c:pt>
                <c:pt idx="306">
                  <c:v>0.481238914093259</c:v>
                </c:pt>
                <c:pt idx="307">
                  <c:v>0.493795327087543</c:v>
                </c:pt>
                <c:pt idx="308">
                  <c:v>0.503008962095209</c:v>
                </c:pt>
                <c:pt idx="309">
                  <c:v>0.483717700207136</c:v>
                </c:pt>
                <c:pt idx="310">
                  <c:v>0.476908131156621</c:v>
                </c:pt>
                <c:pt idx="311">
                  <c:v>0.495162194319265</c:v>
                </c:pt>
                <c:pt idx="312">
                  <c:v>0.512138551288667</c:v>
                </c:pt>
                <c:pt idx="313">
                  <c:v>0.492244713395276</c:v>
                </c:pt>
                <c:pt idx="314">
                  <c:v>0.49932481578633</c:v>
                </c:pt>
                <c:pt idx="315">
                  <c:v>0.494939766137607</c:v>
                </c:pt>
                <c:pt idx="316">
                  <c:v>0.498531225489777</c:v>
                </c:pt>
                <c:pt idx="317">
                  <c:v>0.496180557330199</c:v>
                </c:pt>
                <c:pt idx="318">
                  <c:v>0.480226224335427</c:v>
                </c:pt>
                <c:pt idx="319">
                  <c:v>0.506978771862219</c:v>
                </c:pt>
                <c:pt idx="320">
                  <c:v>0.494740106147355</c:v>
                </c:pt>
                <c:pt idx="321">
                  <c:v>0.493954384176145</c:v>
                </c:pt>
                <c:pt idx="322">
                  <c:v>0.479612823742731</c:v>
                </c:pt>
                <c:pt idx="323">
                  <c:v>0.46965497824203</c:v>
                </c:pt>
                <c:pt idx="324">
                  <c:v>0.490322259414188</c:v>
                </c:pt>
                <c:pt idx="325">
                  <c:v>0.488203754641118</c:v>
                </c:pt>
                <c:pt idx="326">
                  <c:v>0.489946536006452</c:v>
                </c:pt>
                <c:pt idx="327">
                  <c:v>0.492250540179845</c:v>
                </c:pt>
                <c:pt idx="328">
                  <c:v>0.491843730320508</c:v>
                </c:pt>
                <c:pt idx="329">
                  <c:v>0.497438475321825</c:v>
                </c:pt>
                <c:pt idx="330">
                  <c:v>0.479975314427224</c:v>
                </c:pt>
                <c:pt idx="331">
                  <c:v>0.54229865228099</c:v>
                </c:pt>
                <c:pt idx="332">
                  <c:v>0.484492586320089</c:v>
                </c:pt>
                <c:pt idx="333">
                  <c:v>0.501298559981223</c:v>
                </c:pt>
                <c:pt idx="334">
                  <c:v>0.477890848589252</c:v>
                </c:pt>
                <c:pt idx="335">
                  <c:v>0.516555166493772</c:v>
                </c:pt>
                <c:pt idx="336">
                  <c:v>0.481238914093259</c:v>
                </c:pt>
                <c:pt idx="337">
                  <c:v>0.493795327087543</c:v>
                </c:pt>
                <c:pt idx="338">
                  <c:v>0.503008962095209</c:v>
                </c:pt>
                <c:pt idx="339">
                  <c:v>0.483717700207136</c:v>
                </c:pt>
                <c:pt idx="340">
                  <c:v>0.476908131156621</c:v>
                </c:pt>
                <c:pt idx="341">
                  <c:v>0.495162194319265</c:v>
                </c:pt>
                <c:pt idx="342">
                  <c:v>0.512138551288667</c:v>
                </c:pt>
                <c:pt idx="343">
                  <c:v>0.492244713395276</c:v>
                </c:pt>
                <c:pt idx="344">
                  <c:v>0.49932481578633</c:v>
                </c:pt>
                <c:pt idx="345">
                  <c:v>0.494939766137607</c:v>
                </c:pt>
                <c:pt idx="346">
                  <c:v>0.498531225489777</c:v>
                </c:pt>
                <c:pt idx="347">
                  <c:v>0.496180557330199</c:v>
                </c:pt>
                <c:pt idx="348">
                  <c:v>0.480226224335427</c:v>
                </c:pt>
                <c:pt idx="349">
                  <c:v>0.506978771862219</c:v>
                </c:pt>
                <c:pt idx="350">
                  <c:v>0.494740106147355</c:v>
                </c:pt>
                <c:pt idx="351">
                  <c:v>0.493954384176145</c:v>
                </c:pt>
                <c:pt idx="352">
                  <c:v>0.479612823742731</c:v>
                </c:pt>
                <c:pt idx="353">
                  <c:v>0.46965497824203</c:v>
                </c:pt>
                <c:pt idx="354">
                  <c:v>0.490322259414188</c:v>
                </c:pt>
                <c:pt idx="355">
                  <c:v>0.488203754641118</c:v>
                </c:pt>
                <c:pt idx="356">
                  <c:v>0.489946536006452</c:v>
                </c:pt>
                <c:pt idx="357">
                  <c:v>0.492250540179845</c:v>
                </c:pt>
                <c:pt idx="358">
                  <c:v>0.491843730320508</c:v>
                </c:pt>
                <c:pt idx="359">
                  <c:v>0.497438475321825</c:v>
                </c:pt>
                <c:pt idx="360">
                  <c:v>0.479975314427224</c:v>
                </c:pt>
                <c:pt idx="361">
                  <c:v>0.54229865228099</c:v>
                </c:pt>
                <c:pt idx="362">
                  <c:v>0.484492586320089</c:v>
                </c:pt>
                <c:pt idx="363">
                  <c:v>0.501298559981223</c:v>
                </c:pt>
                <c:pt idx="366">
                  <c:v>0.497438475321825</c:v>
                </c:pt>
                <c:pt idx="367">
                  <c:v>0.479975314427224</c:v>
                </c:pt>
                <c:pt idx="368">
                  <c:v>0.54229865228099</c:v>
                </c:pt>
                <c:pt idx="369">
                  <c:v>0.484492586320089</c:v>
                </c:pt>
                <c:pt idx="370">
                  <c:v>0.501298559981223</c:v>
                </c:pt>
                <c:pt idx="371">
                  <c:v>0.477890848589252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1391104"/>
        <c:axId val="133309568"/>
      </c:lineChart>
      <c:dateAx>
        <c:axId val="31391104"/>
        <c:scaling>
          <c:orientation val="minMax"/>
          <c:max val="43830"/>
        </c:scaling>
        <c:delete val="0"/>
        <c:axPos val="b"/>
        <c:numFmt formatCode="d/mmm/yy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33309568"/>
        <c:crosses val="autoZero"/>
        <c:auto val="1"/>
        <c:lblOffset val="100"/>
        <c:baseTimeUnit val="days"/>
      </c:dateAx>
      <c:valAx>
        <c:axId val="133309568"/>
        <c:scaling>
          <c:orientation val="minMax"/>
          <c:max val="0.5"/>
          <c:min val="0.4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3139110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426720</xdr:colOff>
      <xdr:row>31</xdr:row>
      <xdr:rowOff>137160</xdr:rowOff>
    </xdr:to>
    <xdr:graphicFrame>
      <xdr:nvGraphicFramePr>
        <xdr:cNvPr id="2" name="Chart 1"/>
        <xdr:cNvGraphicFramePr>
          <a:graphicFrameLocks noGrp="1"/>
        </xdr:cNvGraphicFramePr>
      </xdr:nvGraphicFramePr>
      <xdr:xfrm>
        <a:off x="0" y="0"/>
        <a:ext cx="8656320" cy="6278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419911</xdr:colOff>
      <xdr:row>31</xdr:row>
      <xdr:rowOff>132620</xdr:rowOff>
    </xdr:to>
    <xdr:graphicFrame>
      <xdr:nvGraphicFramePr>
        <xdr:cNvPr id="2" name="Chart 1"/>
        <xdr:cNvGraphicFramePr>
          <a:graphicFrameLocks noGrp="1"/>
        </xdr:cNvGraphicFramePr>
      </xdr:nvGraphicFramePr>
      <xdr:xfrm>
        <a:off x="0" y="0"/>
        <a:ext cx="8649335" cy="6273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%20-%202020%20SBS%20Produc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0%20-%202020%20Production%20Data%20Downloa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1%20-%202020%20Load%20Data%20Entry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JAN"/>
      <sheetName val="FEB"/>
      <sheetName val="MAR"/>
      <sheetName val="APR"/>
      <sheetName val="MAY"/>
      <sheetName val="JUN"/>
      <sheetName val="JUL"/>
      <sheetName val="AUG"/>
      <sheetName val="SEP"/>
      <sheetName val="OCT"/>
      <sheetName val="NOV"/>
      <sheetName val="DEC"/>
      <sheetName val="Graph1"/>
    </sheetNames>
    <sheetDataSet>
      <sheetData sheetId="0">
        <row r="8">
          <cell r="F8">
            <v>456.64714</v>
          </cell>
        </row>
        <row r="8">
          <cell r="I8">
            <v>577.758011465441</v>
          </cell>
        </row>
        <row r="9">
          <cell r="F9">
            <v>597.39382</v>
          </cell>
        </row>
        <row r="9">
          <cell r="I9">
            <v>561.637186377998</v>
          </cell>
        </row>
        <row r="10">
          <cell r="F10">
            <v>741.56202</v>
          </cell>
        </row>
        <row r="10">
          <cell r="I10">
            <v>634.019980811206</v>
          </cell>
        </row>
        <row r="11">
          <cell r="F11">
            <v>541.41944</v>
          </cell>
        </row>
        <row r="11">
          <cell r="I11">
            <v>551.376547308168</v>
          </cell>
        </row>
        <row r="12">
          <cell r="F12">
            <v>480.83452</v>
          </cell>
        </row>
        <row r="12">
          <cell r="I12">
            <v>553.845459593723</v>
          </cell>
        </row>
        <row r="13">
          <cell r="F13">
            <v>571.31594</v>
          </cell>
        </row>
        <row r="13">
          <cell r="I13">
            <v>556.724143782777</v>
          </cell>
        </row>
        <row r="14">
          <cell r="F14">
            <v>616.52188</v>
          </cell>
        </row>
        <row r="14">
          <cell r="I14">
            <v>613.346461436705</v>
          </cell>
        </row>
        <row r="15">
          <cell r="F15">
            <v>677.46742</v>
          </cell>
        </row>
        <row r="15">
          <cell r="I15">
            <v>634.40098834007</v>
          </cell>
        </row>
        <row r="16">
          <cell r="F16">
            <v>596.13526</v>
          </cell>
        </row>
        <row r="16">
          <cell r="I16">
            <v>585.543695773738</v>
          </cell>
        </row>
        <row r="17">
          <cell r="F17">
            <v>658.46134</v>
          </cell>
        </row>
        <row r="17">
          <cell r="I17">
            <v>694.961773865445</v>
          </cell>
        </row>
        <row r="18">
          <cell r="F18">
            <v>32.76512</v>
          </cell>
        </row>
        <row r="18">
          <cell r="I18" t="str">
            <v/>
          </cell>
        </row>
        <row r="19">
          <cell r="F19">
            <v>0</v>
          </cell>
        </row>
        <row r="19">
          <cell r="I19" t="str">
            <v/>
          </cell>
        </row>
      </sheetData>
      <sheetData sheetId="1">
        <row r="7">
          <cell r="Q7">
            <v>17.9249202152726</v>
          </cell>
        </row>
        <row r="8">
          <cell r="Q8">
            <v>17.4505057172624</v>
          </cell>
        </row>
        <row r="9">
          <cell r="Q9">
            <v>17.9101762182998</v>
          </cell>
        </row>
        <row r="10">
          <cell r="Q10">
            <v>16.9486866439188</v>
          </cell>
        </row>
        <row r="11">
          <cell r="Q11">
            <v>15.1954232803209</v>
          </cell>
        </row>
        <row r="12">
          <cell r="Q12">
            <v>17.6072554776713</v>
          </cell>
        </row>
        <row r="13">
          <cell r="Q13">
            <v>17.5623548114294</v>
          </cell>
        </row>
        <row r="14">
          <cell r="Q14">
            <v>20.420965388662</v>
          </cell>
        </row>
        <row r="15">
          <cell r="Q15">
            <v>16.8822757552823</v>
          </cell>
        </row>
        <row r="16">
          <cell r="Q16">
            <v>21.5335338931434</v>
          </cell>
        </row>
        <row r="17">
          <cell r="Q17">
            <v>28.0589420673708</v>
          </cell>
        </row>
        <row r="18">
          <cell r="Q18">
            <v>21.3328286638206</v>
          </cell>
        </row>
        <row r="19">
          <cell r="Q19">
            <v>17.9712020474658</v>
          </cell>
        </row>
        <row r="20">
          <cell r="Q20">
            <v>15.276122827898</v>
          </cell>
        </row>
        <row r="21">
          <cell r="Q21">
            <v>17.5419284150347</v>
          </cell>
        </row>
        <row r="22">
          <cell r="Q22">
            <v>19.8265310145071</v>
          </cell>
        </row>
        <row r="23">
          <cell r="Q23">
            <v>20.1798605203714</v>
          </cell>
        </row>
        <row r="24">
          <cell r="Q24">
            <v>19.9724378134834</v>
          </cell>
        </row>
        <row r="25">
          <cell r="Q25">
            <v>17.9406561003609</v>
          </cell>
        </row>
        <row r="26">
          <cell r="Q26">
            <v>16.989282998226</v>
          </cell>
        </row>
        <row r="27">
          <cell r="Q27">
            <v>15.1740888822918</v>
          </cell>
        </row>
        <row r="28">
          <cell r="Q28">
            <v>18.7739227860444</v>
          </cell>
        </row>
        <row r="29">
          <cell r="Q29">
            <v>19.6924282163114</v>
          </cell>
        </row>
        <row r="30">
          <cell r="Q30">
            <v>18.280985660281</v>
          </cell>
        </row>
        <row r="31">
          <cell r="Q31">
            <v>18.2752484544452</v>
          </cell>
        </row>
        <row r="32">
          <cell r="Q32">
            <v>18.1739016716084</v>
          </cell>
        </row>
        <row r="33">
          <cell r="Q33">
            <v>18.1560545625506</v>
          </cell>
        </row>
        <row r="34">
          <cell r="Q34">
            <v>20.4655215279038</v>
          </cell>
        </row>
        <row r="35">
          <cell r="Q35">
            <v>18.3486876696559</v>
          </cell>
        </row>
        <row r="36">
          <cell r="Q36">
            <v>17.9843919170567</v>
          </cell>
        </row>
        <row r="37">
          <cell r="Q37">
            <v>19.9068902474905</v>
          </cell>
        </row>
      </sheetData>
      <sheetData sheetId="2">
        <row r="7">
          <cell r="Q7">
            <v>15.8426915006541</v>
          </cell>
        </row>
        <row r="8">
          <cell r="Q8">
            <v>16.2390753582215</v>
          </cell>
        </row>
        <row r="9">
          <cell r="Q9">
            <v>18.6020448031033</v>
          </cell>
        </row>
        <row r="10">
          <cell r="Q10">
            <v>23.4732097883697</v>
          </cell>
        </row>
        <row r="11">
          <cell r="Q11">
            <v>18.305811772949</v>
          </cell>
        </row>
        <row r="12">
          <cell r="Q12">
            <v>18.068319774801</v>
          </cell>
        </row>
        <row r="13">
          <cell r="Q13">
            <v>23.0046447079265</v>
          </cell>
        </row>
        <row r="14">
          <cell r="Q14">
            <v>18.5986801484539</v>
          </cell>
        </row>
        <row r="15">
          <cell r="Q15">
            <v>17.8363724038637</v>
          </cell>
        </row>
        <row r="16">
          <cell r="Q16">
            <v>17.5726635152585</v>
          </cell>
        </row>
        <row r="17">
          <cell r="Q17">
            <v>14.6078672205434</v>
          </cell>
        </row>
        <row r="18">
          <cell r="Q18">
            <v>15.9850537231893</v>
          </cell>
        </row>
        <row r="19">
          <cell r="Q19">
            <v>16.7604253687356</v>
          </cell>
        </row>
        <row r="20">
          <cell r="Q20">
            <v>19.0425566404852</v>
          </cell>
        </row>
        <row r="21">
          <cell r="Q21">
            <v>18.6491215331806</v>
          </cell>
        </row>
        <row r="22">
          <cell r="Q22">
            <v>17.6625650436002</v>
          </cell>
        </row>
        <row r="23">
          <cell r="Q23">
            <v>16.0974949743775</v>
          </cell>
        </row>
        <row r="24">
          <cell r="Q24">
            <v>16.1459315745186</v>
          </cell>
        </row>
        <row r="25">
          <cell r="Q25">
            <v>16.5607129199812</v>
          </cell>
        </row>
        <row r="26">
          <cell r="Q26">
            <v>15.9211995170033</v>
          </cell>
        </row>
        <row r="27">
          <cell r="Q27">
            <v>21.1853318597271</v>
          </cell>
        </row>
        <row r="28">
          <cell r="Q28">
            <v>19.965383103511</v>
          </cell>
        </row>
        <row r="29">
          <cell r="Q29">
            <v>25.8947890360621</v>
          </cell>
        </row>
        <row r="30">
          <cell r="Q30">
            <v>27.8705457655999</v>
          </cell>
        </row>
        <row r="31">
          <cell r="Q31">
            <v>25.9882684877084</v>
          </cell>
        </row>
        <row r="32">
          <cell r="Q32">
            <v>24.7234537002022</v>
          </cell>
        </row>
        <row r="33">
          <cell r="Q33">
            <v>26.40628296976</v>
          </cell>
        </row>
        <row r="34">
          <cell r="Q34">
            <v>17.4366180550962</v>
          </cell>
        </row>
        <row r="35">
          <cell r="Q35">
            <v>17.190071111115</v>
          </cell>
        </row>
      </sheetData>
      <sheetData sheetId="3">
        <row r="7">
          <cell r="Q7">
            <v>17.8279999730972</v>
          </cell>
        </row>
        <row r="8">
          <cell r="Q8">
            <v>17.9192077883226</v>
          </cell>
        </row>
        <row r="9">
          <cell r="Q9">
            <v>21.6763316695332</v>
          </cell>
        </row>
        <row r="10">
          <cell r="Q10">
            <v>27.8780686577692</v>
          </cell>
        </row>
        <row r="11">
          <cell r="Q11">
            <v>27.0352777100046</v>
          </cell>
        </row>
        <row r="12">
          <cell r="Q12">
            <v>27.1872256987941</v>
          </cell>
        </row>
        <row r="13">
          <cell r="Q13">
            <v>29.2945274690377</v>
          </cell>
        </row>
        <row r="14">
          <cell r="Q14">
            <v>26.0433294095319</v>
          </cell>
        </row>
        <row r="15">
          <cell r="Q15">
            <v>26.9661836887688</v>
          </cell>
        </row>
        <row r="16">
          <cell r="Q16">
            <v>19.2217933910699</v>
          </cell>
        </row>
        <row r="17">
          <cell r="Q17">
            <v>17.788955729638</v>
          </cell>
        </row>
        <row r="18">
          <cell r="Q18">
            <v>18.1959899096265</v>
          </cell>
        </row>
        <row r="19">
          <cell r="Q19">
            <v>19.9718793988802</v>
          </cell>
        </row>
        <row r="20">
          <cell r="Q20">
            <v>19.2685862146922</v>
          </cell>
        </row>
        <row r="21">
          <cell r="Q21">
            <v>19.2637962636822</v>
          </cell>
        </row>
        <row r="22">
          <cell r="Q22">
            <v>17.2820198648841</v>
          </cell>
        </row>
        <row r="23">
          <cell r="Q23">
            <v>16.9925167551361</v>
          </cell>
        </row>
        <row r="24">
          <cell r="Q24">
            <v>16.0291903083544</v>
          </cell>
        </row>
        <row r="25">
          <cell r="Q25">
            <v>17.3054655194451</v>
          </cell>
        </row>
        <row r="26">
          <cell r="Q26">
            <v>17.7869648000676</v>
          </cell>
        </row>
        <row r="27">
          <cell r="Q27">
            <v>17.544749193625</v>
          </cell>
        </row>
        <row r="28">
          <cell r="Q28">
            <v>17.4768019852328</v>
          </cell>
        </row>
        <row r="29">
          <cell r="Q29">
            <v>21.3742084117428</v>
          </cell>
        </row>
        <row r="30">
          <cell r="Q30">
            <v>24.5296604495122</v>
          </cell>
        </row>
        <row r="31">
          <cell r="Q31">
            <v>23.0481766961979</v>
          </cell>
        </row>
        <row r="32">
          <cell r="Q32">
            <v>19.102006499754</v>
          </cell>
        </row>
        <row r="33">
          <cell r="Q33">
            <v>17.5905417091477</v>
          </cell>
        </row>
        <row r="34">
          <cell r="Q34">
            <v>17.2216154918939</v>
          </cell>
        </row>
        <row r="35">
          <cell r="Q35">
            <v>16.8856918733995</v>
          </cell>
        </row>
        <row r="36">
          <cell r="Q36">
            <v>17.8984975363526</v>
          </cell>
        </row>
        <row r="37">
          <cell r="Q37">
            <v>20.4127207440123</v>
          </cell>
        </row>
      </sheetData>
      <sheetData sheetId="4">
        <row r="7">
          <cell r="Q7">
            <v>19.8443619402092</v>
          </cell>
        </row>
        <row r="8">
          <cell r="Q8">
            <v>18.6354977244058</v>
          </cell>
        </row>
        <row r="9">
          <cell r="Q9">
            <v>18.659670480539</v>
          </cell>
        </row>
        <row r="10">
          <cell r="Q10">
            <v>18.310953092117</v>
          </cell>
        </row>
        <row r="11">
          <cell r="Q11">
            <v>17.1931956273572</v>
          </cell>
        </row>
        <row r="12">
          <cell r="Q12">
            <v>19.8764328878116</v>
          </cell>
        </row>
        <row r="13">
          <cell r="Q13">
            <v>17.1361183152919</v>
          </cell>
        </row>
        <row r="14">
          <cell r="Q14">
            <v>18.247857888506</v>
          </cell>
        </row>
        <row r="15">
          <cell r="Q15">
            <v>17.9712574662906</v>
          </cell>
        </row>
        <row r="16">
          <cell r="Q16">
            <v>17.6051475595768</v>
          </cell>
        </row>
        <row r="17">
          <cell r="Q17">
            <v>18.7722762667585</v>
          </cell>
        </row>
        <row r="18">
          <cell r="Q18">
            <v>18.4660095931849</v>
          </cell>
        </row>
        <row r="19">
          <cell r="Q19">
            <v>18.6076921132998</v>
          </cell>
        </row>
        <row r="20">
          <cell r="Q20">
            <v>19.0865041527708</v>
          </cell>
        </row>
        <row r="21">
          <cell r="Q21">
            <v>17.5512154532101</v>
          </cell>
        </row>
        <row r="22">
          <cell r="Q22">
            <v>16.3012946440918</v>
          </cell>
        </row>
        <row r="23">
          <cell r="Q23">
            <v>16.3723332419354</v>
          </cell>
        </row>
        <row r="24">
          <cell r="Q24">
            <v>15.7618121133699</v>
          </cell>
        </row>
        <row r="25">
          <cell r="Q25">
            <v>16.923262323108</v>
          </cell>
        </row>
        <row r="26">
          <cell r="Q26">
            <v>20.0036566417151</v>
          </cell>
        </row>
        <row r="27">
          <cell r="Q27">
            <v>18.1385224761817</v>
          </cell>
        </row>
        <row r="28">
          <cell r="Q28">
            <v>17.2668772377045</v>
          </cell>
        </row>
        <row r="29">
          <cell r="Q29">
            <v>18.7677643702283</v>
          </cell>
        </row>
        <row r="30">
          <cell r="Q30">
            <v>20.1884343136856</v>
          </cell>
        </row>
        <row r="31">
          <cell r="Q31">
            <v>21.6706598571215</v>
          </cell>
        </row>
        <row r="32">
          <cell r="Q32">
            <v>20.0335293525129</v>
          </cell>
        </row>
        <row r="33">
          <cell r="Q33">
            <v>18.6257658878136</v>
          </cell>
        </row>
        <row r="34">
          <cell r="Q34">
            <v>18.7206972887691</v>
          </cell>
        </row>
        <row r="35">
          <cell r="Q35">
            <v>18.0632157711632</v>
          </cell>
        </row>
        <row r="36">
          <cell r="Q36">
            <v>18.5745312274384</v>
          </cell>
        </row>
      </sheetData>
      <sheetData sheetId="5">
        <row r="7">
          <cell r="Q7">
            <v>19.0082633603992</v>
          </cell>
        </row>
        <row r="8">
          <cell r="Q8">
            <v>19.3280033197669</v>
          </cell>
        </row>
        <row r="9">
          <cell r="Q9">
            <v>18.040813021858</v>
          </cell>
        </row>
        <row r="10">
          <cell r="Q10">
            <v>17.2770665791765</v>
          </cell>
        </row>
        <row r="11">
          <cell r="Q11">
            <v>18.1498640076013</v>
          </cell>
        </row>
        <row r="12">
          <cell r="Q12">
            <v>17.1185153000457</v>
          </cell>
        </row>
        <row r="13">
          <cell r="Q13">
            <v>17.0775965859942</v>
          </cell>
        </row>
        <row r="14">
          <cell r="Q14">
            <v>17.4878687271232</v>
          </cell>
        </row>
        <row r="15">
          <cell r="Q15">
            <v>17.4710599183742</v>
          </cell>
        </row>
        <row r="16">
          <cell r="Q16">
            <v>18.0081282041959</v>
          </cell>
        </row>
        <row r="17">
          <cell r="Q17">
            <v>16.8608278017282</v>
          </cell>
        </row>
        <row r="18">
          <cell r="Q18">
            <v>16.3953467310602</v>
          </cell>
        </row>
        <row r="19">
          <cell r="Q19">
            <v>18.2051886651969</v>
          </cell>
        </row>
        <row r="20">
          <cell r="Q20">
            <v>18.3200690363744</v>
          </cell>
        </row>
        <row r="21">
          <cell r="Q21">
            <v>17.6204898140837</v>
          </cell>
        </row>
        <row r="22">
          <cell r="Q22">
            <v>17.944450817838</v>
          </cell>
        </row>
        <row r="23">
          <cell r="Q23">
            <v>17.8243190232731</v>
          </cell>
        </row>
        <row r="24">
          <cell r="Q24">
            <v>17.4113771347716</v>
          </cell>
        </row>
        <row r="25">
          <cell r="Q25">
            <v>17.0656362465155</v>
          </cell>
        </row>
        <row r="26">
          <cell r="Q26">
            <v>16.5586024976907</v>
          </cell>
        </row>
        <row r="27">
          <cell r="Q27">
            <v>18.2037051027127</v>
          </cell>
        </row>
        <row r="28">
          <cell r="Q28">
            <v>20.0944959422181</v>
          </cell>
        </row>
        <row r="29">
          <cell r="Q29">
            <v>20.4558469747376</v>
          </cell>
        </row>
        <row r="30">
          <cell r="Q30">
            <v>18.7575859905309</v>
          </cell>
        </row>
        <row r="31">
          <cell r="Q31">
            <v>16.2409695619449</v>
          </cell>
        </row>
        <row r="32">
          <cell r="Q32">
            <v>17.6958215936579</v>
          </cell>
        </row>
        <row r="33">
          <cell r="Q33">
            <v>18.0134372126117</v>
          </cell>
        </row>
        <row r="34">
          <cell r="Q34">
            <v>17.6741146807681</v>
          </cell>
        </row>
        <row r="35">
          <cell r="Q35">
            <v>18.1042913669285</v>
          </cell>
        </row>
        <row r="36">
          <cell r="Q36">
            <v>17.6149814898023</v>
          </cell>
        </row>
        <row r="37">
          <cell r="Q37">
            <v>17.816722884743</v>
          </cell>
        </row>
      </sheetData>
      <sheetData sheetId="6">
        <row r="7">
          <cell r="Q7">
            <v>16.1570838420784</v>
          </cell>
        </row>
        <row r="8">
          <cell r="Q8">
            <v>17.3606404505332</v>
          </cell>
        </row>
        <row r="9">
          <cell r="Q9">
            <v>17.4861036022925</v>
          </cell>
        </row>
        <row r="10">
          <cell r="Q10">
            <v>17.4474123046827</v>
          </cell>
        </row>
        <row r="11">
          <cell r="Q11">
            <v>17.4258433870617</v>
          </cell>
        </row>
        <row r="12">
          <cell r="Q12">
            <v>16.9202491071732</v>
          </cell>
        </row>
        <row r="13">
          <cell r="Q13">
            <v>17.628592174184</v>
          </cell>
        </row>
        <row r="14">
          <cell r="Q14">
            <v>16.9438729037895</v>
          </cell>
        </row>
        <row r="15">
          <cell r="Q15">
            <v>16.6263696893706</v>
          </cell>
        </row>
        <row r="16">
          <cell r="Q16">
            <v>17.274306781821</v>
          </cell>
        </row>
        <row r="17">
          <cell r="Q17">
            <v>17.7267933920692</v>
          </cell>
        </row>
        <row r="18">
          <cell r="Q18">
            <v>17.3293215824758</v>
          </cell>
        </row>
        <row r="19">
          <cell r="Q19">
            <v>16.8046303690414</v>
          </cell>
        </row>
        <row r="20">
          <cell r="Q20">
            <v>17.5400444923156</v>
          </cell>
        </row>
        <row r="21">
          <cell r="Q21">
            <v>19.0004226735723</v>
          </cell>
        </row>
        <row r="22">
          <cell r="Q22">
            <v>26.1425927033498</v>
          </cell>
        </row>
        <row r="23">
          <cell r="Q23">
            <v>25.2781384692614</v>
          </cell>
        </row>
        <row r="24">
          <cell r="Q24">
            <v>23.0717971164571</v>
          </cell>
        </row>
        <row r="25">
          <cell r="Q25">
            <v>20.511136811191</v>
          </cell>
        </row>
        <row r="26">
          <cell r="Q26">
            <v>17.6997714965467</v>
          </cell>
        </row>
        <row r="27">
          <cell r="Q27">
            <v>17.6155528221488</v>
          </cell>
        </row>
        <row r="28">
          <cell r="Q28">
            <v>18.3687673653162</v>
          </cell>
        </row>
        <row r="29">
          <cell r="Q29">
            <v>18.5878558392479</v>
          </cell>
        </row>
        <row r="30">
          <cell r="Q30">
            <v>19.4606684187359</v>
          </cell>
        </row>
        <row r="31">
          <cell r="Q31">
            <v>18.7638259983924</v>
          </cell>
        </row>
        <row r="32">
          <cell r="Q32">
            <v>18.486059034108</v>
          </cell>
        </row>
        <row r="33">
          <cell r="Q33">
            <v>18.4381975508489</v>
          </cell>
        </row>
        <row r="34">
          <cell r="Q34">
            <v>18.0331708164293</v>
          </cell>
        </row>
        <row r="35">
          <cell r="Q35">
            <v>17.7879817306281</v>
          </cell>
        </row>
        <row r="36">
          <cell r="Q36">
            <v>18.8069408576551</v>
          </cell>
        </row>
      </sheetData>
      <sheetData sheetId="7">
        <row r="7">
          <cell r="Q7">
            <v>18.8873890777557</v>
          </cell>
        </row>
        <row r="8">
          <cell r="Q8">
            <v>17.7271030104263</v>
          </cell>
        </row>
        <row r="9">
          <cell r="Q9">
            <v>18.9619611174297</v>
          </cell>
        </row>
        <row r="10">
          <cell r="Q10">
            <v>18.4014012030606</v>
          </cell>
        </row>
        <row r="11">
          <cell r="Q11">
            <v>19.7230825759057</v>
          </cell>
        </row>
        <row r="12">
          <cell r="Q12">
            <v>20.6621560867702</v>
          </cell>
        </row>
        <row r="13">
          <cell r="Q13">
            <v>19.8858150546019</v>
          </cell>
        </row>
        <row r="14">
          <cell r="Q14">
            <v>18.6913030504776</v>
          </cell>
        </row>
        <row r="15">
          <cell r="Q15">
            <v>18.7922995677404</v>
          </cell>
        </row>
        <row r="16">
          <cell r="Q16">
            <v>19.5591844106379</v>
          </cell>
        </row>
        <row r="17">
          <cell r="Q17">
            <v>19.1075782598397</v>
          </cell>
        </row>
        <row r="18">
          <cell r="Q18">
            <v>24.1301376703853</v>
          </cell>
        </row>
        <row r="19">
          <cell r="Q19">
            <v>22.9662557305535</v>
          </cell>
        </row>
        <row r="20">
          <cell r="Q20">
            <v>24.0124115222318</v>
          </cell>
        </row>
        <row r="21">
          <cell r="Q21">
            <v>24.9249270880423</v>
          </cell>
        </row>
        <row r="22">
          <cell r="Q22">
            <v>21.1196610730869</v>
          </cell>
        </row>
        <row r="23">
          <cell r="Q23">
            <v>17.3212563312724</v>
          </cell>
        </row>
        <row r="24">
          <cell r="Q24">
            <v>17.4520083579316</v>
          </cell>
        </row>
        <row r="25">
          <cell r="Q25">
            <v>17.1152322377911</v>
          </cell>
        </row>
        <row r="26">
          <cell r="Q26">
            <v>17.4796337642696</v>
          </cell>
        </row>
        <row r="27">
          <cell r="Q27">
            <v>17.3329166110596</v>
          </cell>
        </row>
        <row r="28">
          <cell r="Q28">
            <v>17.6629734830688</v>
          </cell>
        </row>
        <row r="29">
          <cell r="Q29">
            <v>17.5728107472938</v>
          </cell>
        </row>
        <row r="30">
          <cell r="Q30">
            <v>21.2875288519163</v>
          </cell>
        </row>
        <row r="31">
          <cell r="Q31">
            <v>22.691140194163</v>
          </cell>
        </row>
        <row r="32">
          <cell r="Q32">
            <v>22.2631903960606</v>
          </cell>
        </row>
        <row r="33">
          <cell r="Q33">
            <v>24.7296375846452</v>
          </cell>
        </row>
        <row r="34">
          <cell r="Q34">
            <v>21.9852787547719</v>
          </cell>
        </row>
        <row r="35">
          <cell r="Q35">
            <v>17.2162228745919</v>
          </cell>
        </row>
        <row r="36">
          <cell r="Q36">
            <v>17.1536722398631</v>
          </cell>
        </row>
        <row r="37">
          <cell r="Q37">
            <v>16.5302925090606</v>
          </cell>
        </row>
      </sheetData>
      <sheetData sheetId="8">
        <row r="7">
          <cell r="Q7">
            <v>16.8546240817441</v>
          </cell>
        </row>
        <row r="8">
          <cell r="Q8">
            <v>17.4693559162435</v>
          </cell>
        </row>
        <row r="9">
          <cell r="Q9">
            <v>22.5164284637227</v>
          </cell>
        </row>
        <row r="10">
          <cell r="Q10">
            <v>21.539345100588</v>
          </cell>
        </row>
        <row r="11">
          <cell r="Q11">
            <v>18.4345681307092</v>
          </cell>
        </row>
        <row r="12">
          <cell r="Q12">
            <v>17.8299577305513</v>
          </cell>
        </row>
        <row r="13">
          <cell r="Q13">
            <v>17.5685474744364</v>
          </cell>
        </row>
        <row r="14">
          <cell r="Q14">
            <v>18.7725086120898</v>
          </cell>
        </row>
        <row r="15">
          <cell r="Q15">
            <v>24.800352570408</v>
          </cell>
        </row>
        <row r="16">
          <cell r="Q16">
            <v>25.1451184670081</v>
          </cell>
        </row>
        <row r="17">
          <cell r="Q17">
            <v>22.1893873149732</v>
          </cell>
        </row>
        <row r="18">
          <cell r="Q18">
            <v>21.4011876304463</v>
          </cell>
        </row>
        <row r="19">
          <cell r="Q19">
            <v>22.1616632895468</v>
          </cell>
        </row>
        <row r="20">
          <cell r="Q20">
            <v>22.7722520161918</v>
          </cell>
        </row>
        <row r="21">
          <cell r="Q21">
            <v>23.3960336585865</v>
          </cell>
        </row>
        <row r="22">
          <cell r="Q22">
            <v>17.7396216702832</v>
          </cell>
        </row>
        <row r="23">
          <cell r="Q23">
            <v>17.1564881026346</v>
          </cell>
        </row>
        <row r="24">
          <cell r="Q24">
            <v>18.5877001681503</v>
          </cell>
        </row>
        <row r="25">
          <cell r="Q25">
            <v>19.5607118111595</v>
          </cell>
        </row>
        <row r="26">
          <cell r="Q26">
            <v>22.9402990253465</v>
          </cell>
        </row>
        <row r="27">
          <cell r="Q27">
            <v>23.3505394302377</v>
          </cell>
        </row>
        <row r="28">
          <cell r="Q28">
            <v>23.4892745931219</v>
          </cell>
        </row>
        <row r="29">
          <cell r="Q29">
            <v>22.8237213016896</v>
          </cell>
        </row>
        <row r="30">
          <cell r="Q30">
            <v>21.0548121682319</v>
          </cell>
        </row>
        <row r="31">
          <cell r="Q31">
            <v>20.239226392981</v>
          </cell>
        </row>
        <row r="32">
          <cell r="Q32">
            <v>21.1917655540094</v>
          </cell>
        </row>
        <row r="33">
          <cell r="Q33">
            <v>21.7943182930422</v>
          </cell>
        </row>
        <row r="34">
          <cell r="Q34">
            <v>18.6546504849394</v>
          </cell>
        </row>
        <row r="35">
          <cell r="Q35">
            <v>17.1170901837402</v>
          </cell>
        </row>
        <row r="36">
          <cell r="Q36">
            <v>18.3630500954378</v>
          </cell>
        </row>
        <row r="37">
          <cell r="Q37">
            <v>17.4863886078186</v>
          </cell>
        </row>
      </sheetData>
      <sheetData sheetId="9">
        <row r="7">
          <cell r="Q7">
            <v>16.5532272238558</v>
          </cell>
        </row>
        <row r="8">
          <cell r="Q8">
            <v>18.0405557286931</v>
          </cell>
        </row>
        <row r="9">
          <cell r="Q9">
            <v>17.3730738603867</v>
          </cell>
        </row>
        <row r="10">
          <cell r="Q10">
            <v>17.0159762922268</v>
          </cell>
        </row>
        <row r="11">
          <cell r="Q11">
            <v>23.3609208866399</v>
          </cell>
        </row>
        <row r="12">
          <cell r="Q12">
            <v>23.7298934137978</v>
          </cell>
        </row>
        <row r="13">
          <cell r="Q13">
            <v>22.5930732985107</v>
          </cell>
        </row>
        <row r="14">
          <cell r="Q14">
            <v>20.6525255517562</v>
          </cell>
        </row>
        <row r="15">
          <cell r="Q15">
            <v>21.7196131504126</v>
          </cell>
        </row>
        <row r="16">
          <cell r="Q16">
            <v>21.3670059429855</v>
          </cell>
        </row>
        <row r="17">
          <cell r="Q17">
            <v>20.5827070143743</v>
          </cell>
        </row>
        <row r="18">
          <cell r="Q18">
            <v>19.1033960848518</v>
          </cell>
        </row>
        <row r="19">
          <cell r="Q19">
            <v>18.6903991848113</v>
          </cell>
        </row>
        <row r="20">
          <cell r="Q20">
            <v>20.1664238475617</v>
          </cell>
        </row>
        <row r="21">
          <cell r="Q21">
            <v>17.0545618656937</v>
          </cell>
        </row>
        <row r="22">
          <cell r="Q22">
            <v>17.76528032246</v>
          </cell>
        </row>
        <row r="23">
          <cell r="Q23">
            <v>19.1681811384698</v>
          </cell>
        </row>
        <row r="24">
          <cell r="Q24">
            <v>22.2509628178326</v>
          </cell>
        </row>
        <row r="25">
          <cell r="Q25">
            <v>22.5934065994579</v>
          </cell>
        </row>
        <row r="26">
          <cell r="Q26">
            <v>18.3658472825882</v>
          </cell>
        </row>
        <row r="27">
          <cell r="Q27">
            <v>17.6905775554993</v>
          </cell>
        </row>
        <row r="28">
          <cell r="Q28">
            <v>19.482856543544</v>
          </cell>
        </row>
        <row r="29">
          <cell r="Q29">
            <v>18.0726251480924</v>
          </cell>
        </row>
        <row r="30">
          <cell r="Q30">
            <v>16.6784003533719</v>
          </cell>
        </row>
        <row r="31">
          <cell r="Q31">
            <v>17.5423907312077</v>
          </cell>
        </row>
        <row r="32">
          <cell r="Q32">
            <v>17.4134897817152</v>
          </cell>
        </row>
        <row r="33">
          <cell r="Q33">
            <v>15.8563073201826</v>
          </cell>
        </row>
        <row r="34">
          <cell r="Q34">
            <v>19.5834691466699</v>
          </cell>
        </row>
        <row r="35">
          <cell r="Q35">
            <v>21.1257705450599</v>
          </cell>
        </row>
        <row r="36">
          <cell r="Q36">
            <v>23.9507771410292</v>
          </cell>
        </row>
      </sheetData>
      <sheetData sheetId="10">
        <row r="7">
          <cell r="Q7">
            <v>21.1797199477982</v>
          </cell>
        </row>
        <row r="8">
          <cell r="Q8">
            <v>18.8080315339544</v>
          </cell>
        </row>
        <row r="9">
          <cell r="Q9">
            <v>19.7504276281204</v>
          </cell>
        </row>
        <row r="10">
          <cell r="Q10">
            <v>18.1091216336231</v>
          </cell>
        </row>
        <row r="11">
          <cell r="Q11">
            <v>23.7888252000196</v>
          </cell>
        </row>
        <row r="12">
          <cell r="Q12">
            <v>28.7578616212991</v>
          </cell>
        </row>
        <row r="13">
          <cell r="Q13">
            <v>30.1938350369695</v>
          </cell>
        </row>
        <row r="14">
          <cell r="Q14">
            <v>33.3381456517539</v>
          </cell>
        </row>
        <row r="15">
          <cell r="Q15">
            <v>35.698573250015</v>
          </cell>
        </row>
        <row r="16">
          <cell r="Q16">
            <v>22.8617573311938</v>
          </cell>
        </row>
        <row r="17">
          <cell r="Q17">
            <v>23.036294323846</v>
          </cell>
        </row>
        <row r="18">
          <cell r="Q18">
            <v>23.3010587995227</v>
          </cell>
        </row>
        <row r="19">
          <cell r="Q19">
            <v>16.9218591041645</v>
          </cell>
        </row>
        <row r="20">
          <cell r="Q20">
            <v>26.9851513830293</v>
          </cell>
        </row>
        <row r="21">
          <cell r="Q21">
            <v>25.0540267421685</v>
          </cell>
        </row>
        <row r="22">
          <cell r="Q22">
            <v>28.9370623179583</v>
          </cell>
        </row>
        <row r="23">
          <cell r="Q23">
            <v>20.3761747882189</v>
          </cell>
        </row>
        <row r="24">
          <cell r="Q24">
            <v>19.3267929690948</v>
          </cell>
        </row>
        <row r="25">
          <cell r="Q25">
            <v>16.9661001439815</v>
          </cell>
        </row>
        <row r="26">
          <cell r="Q26">
            <v>16.054129801173</v>
          </cell>
        </row>
        <row r="27">
          <cell r="Q27">
            <v>15.4616946148875</v>
          </cell>
        </row>
        <row r="28">
          <cell r="Q28">
            <v>15.3065459287744</v>
          </cell>
        </row>
        <row r="29">
          <cell r="Q29">
            <v>15.8379764654446</v>
          </cell>
        </row>
        <row r="30">
          <cell r="Q30">
            <v>18.1448834952915</v>
          </cell>
        </row>
        <row r="31">
          <cell r="Q31">
            <v>23.5719779871084</v>
          </cell>
        </row>
        <row r="32">
          <cell r="Q32">
            <v>23.7521419930823</v>
          </cell>
        </row>
        <row r="33">
          <cell r="Q33">
            <v>22.8451631182268</v>
          </cell>
        </row>
        <row r="34">
          <cell r="Q34">
            <v>24.4210446937154</v>
          </cell>
        </row>
        <row r="35">
          <cell r="Q35">
            <v>25.7897163182536</v>
          </cell>
        </row>
        <row r="36">
          <cell r="Q36">
            <v>22.6030789998943</v>
          </cell>
        </row>
        <row r="37">
          <cell r="Q37">
            <v>17.7826010428619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WData"/>
      <sheetName val="DCS Data"/>
      <sheetName val="SUMMARY"/>
    </sheetNames>
    <sheetDataSet>
      <sheetData sheetId="0" refreshError="1"/>
      <sheetData sheetId="1" refreshError="1">
        <row r="6">
          <cell r="L6">
            <v>228.257751464844</v>
          </cell>
        </row>
        <row r="7">
          <cell r="L7">
            <v>202.985946655273</v>
          </cell>
          <cell r="M7">
            <v>46.9942081145925</v>
          </cell>
          <cell r="N7">
            <v>1743.14511163628</v>
          </cell>
          <cell r="O7">
            <v>810.472148873689</v>
          </cell>
          <cell r="P7">
            <v>70.5452365878087</v>
          </cell>
        </row>
        <row r="8">
          <cell r="L8">
            <v>239.047897338867</v>
          </cell>
          <cell r="M8">
            <v>47.1471942183031</v>
          </cell>
          <cell r="N8">
            <v>1809.48137369725</v>
          </cell>
          <cell r="O8">
            <v>835.444541377777</v>
          </cell>
          <cell r="P8">
            <v>74.9005377752851</v>
          </cell>
        </row>
        <row r="9">
          <cell r="L9">
            <v>275.663269042969</v>
          </cell>
          <cell r="M9">
            <v>47.8083376313613</v>
          </cell>
          <cell r="N9">
            <v>1927.03510499748</v>
          </cell>
          <cell r="O9">
            <v>857.327199672857</v>
          </cell>
          <cell r="P9">
            <v>78.791415787452</v>
          </cell>
        </row>
        <row r="10">
          <cell r="L10">
            <v>248.044998168945</v>
          </cell>
          <cell r="M10">
            <v>46.7345070820335</v>
          </cell>
          <cell r="N10">
            <v>1810.24540866327</v>
          </cell>
          <cell r="O10">
            <v>826.070143382142</v>
          </cell>
          <cell r="P10">
            <v>78.6464672027917</v>
          </cell>
        </row>
        <row r="11">
          <cell r="L11">
            <v>222.438552856445</v>
          </cell>
          <cell r="M11">
            <v>46.7324607502667</v>
          </cell>
          <cell r="N11">
            <v>1818.60946381827</v>
          </cell>
          <cell r="O11">
            <v>818.889908270829</v>
          </cell>
          <cell r="P11">
            <v>80.0271485906388</v>
          </cell>
        </row>
        <row r="12">
          <cell r="L12">
            <v>258.422485351563</v>
          </cell>
          <cell r="M12">
            <v>46.7367154578007</v>
          </cell>
          <cell r="N12">
            <v>1804.03744268102</v>
          </cell>
          <cell r="O12">
            <v>819.540534775749</v>
          </cell>
          <cell r="P12">
            <v>78.6645865981086</v>
          </cell>
        </row>
        <row r="13">
          <cell r="L13">
            <v>231.07633972168</v>
          </cell>
          <cell r="M13">
            <v>47.065132385665</v>
          </cell>
          <cell r="N13">
            <v>1943.61674838889</v>
          </cell>
          <cell r="O13">
            <v>871.809776225262</v>
          </cell>
          <cell r="P13">
            <v>93.1607223524334</v>
          </cell>
        </row>
        <row r="14">
          <cell r="L14">
            <v>261.095428466797</v>
          </cell>
          <cell r="M14">
            <v>45.9202123164167</v>
          </cell>
          <cell r="N14">
            <v>2297.34170442905</v>
          </cell>
          <cell r="O14">
            <v>997.990402231941</v>
          </cell>
          <cell r="P14">
            <v>100.927732798583</v>
          </cell>
        </row>
        <row r="15">
          <cell r="L15">
            <v>234.550567626953</v>
          </cell>
          <cell r="M15">
            <v>44.2289088371312</v>
          </cell>
          <cell r="N15">
            <v>1893.58475136967</v>
          </cell>
          <cell r="O15">
            <v>800.6392475436</v>
          </cell>
          <cell r="P15">
            <v>83.1379573894415</v>
          </cell>
        </row>
        <row r="16">
          <cell r="L16">
            <v>264.675720214844</v>
          </cell>
          <cell r="M16">
            <v>52.8121056596672</v>
          </cell>
          <cell r="N16">
            <v>2284.94653632309</v>
          </cell>
          <cell r="O16">
            <v>1068.48054598356</v>
          </cell>
          <cell r="P16">
            <v>111.679820101297</v>
          </cell>
        </row>
        <row r="17">
          <cell r="L17">
            <v>222.159805297852</v>
          </cell>
          <cell r="M17">
            <v>56.8192320174021</v>
          </cell>
          <cell r="N17">
            <v>2951.58044561184</v>
          </cell>
          <cell r="O17">
            <v>1419.9568001843</v>
          </cell>
          <cell r="P17">
            <v>134.780243149225</v>
          </cell>
        </row>
        <row r="18">
          <cell r="L18">
            <v>189.442855834961</v>
          </cell>
          <cell r="M18">
            <v>51.0817551446156</v>
          </cell>
          <cell r="N18">
            <v>2367.76071712792</v>
          </cell>
          <cell r="O18">
            <v>1032.82227182668</v>
          </cell>
          <cell r="P18">
            <v>100.205195361158</v>
          </cell>
        </row>
        <row r="19">
          <cell r="L19">
            <v>226.142227172852</v>
          </cell>
          <cell r="M19">
            <v>47.7251046452824</v>
          </cell>
          <cell r="N19">
            <v>1782.33464163162</v>
          </cell>
          <cell r="O19">
            <v>834.085441486799</v>
          </cell>
          <cell r="P19">
            <v>78.8412269447553</v>
          </cell>
        </row>
        <row r="20">
          <cell r="L20">
            <v>264.064117431641</v>
          </cell>
          <cell r="M20">
            <v>39.04244822545</v>
          </cell>
          <cell r="N20">
            <v>1761.17351110706</v>
          </cell>
          <cell r="O20">
            <v>709.500539838002</v>
          </cell>
          <cell r="P20">
            <v>80.5223843410995</v>
          </cell>
        </row>
        <row r="21">
          <cell r="L21">
            <v>233.920654296875</v>
          </cell>
          <cell r="M21">
            <v>46.1264598066052</v>
          </cell>
          <cell r="N21">
            <v>2181.59002749962</v>
          </cell>
          <cell r="O21">
            <v>891.196794368193</v>
          </cell>
          <cell r="P21">
            <v>94.0914190669423</v>
          </cell>
        </row>
        <row r="22">
          <cell r="L22">
            <v>269.756774902344</v>
          </cell>
          <cell r="M22">
            <v>46.9740715555108</v>
          </cell>
          <cell r="N22">
            <v>2194.73378189326</v>
          </cell>
          <cell r="O22">
            <v>869.709633607046</v>
          </cell>
          <cell r="P22">
            <v>86.3628529777308</v>
          </cell>
        </row>
        <row r="23">
          <cell r="L23">
            <v>237.308059692383</v>
          </cell>
          <cell r="M23">
            <v>47.7234389498222</v>
          </cell>
          <cell r="N23">
            <v>2254.29871792614</v>
          </cell>
          <cell r="O23">
            <v>920.834654253619</v>
          </cell>
          <cell r="P23">
            <v>90.5444100928021</v>
          </cell>
        </row>
        <row r="24">
          <cell r="L24">
            <v>272.478637695313</v>
          </cell>
          <cell r="M24">
            <v>47.0594450112063</v>
          </cell>
          <cell r="N24">
            <v>2243.17376330637</v>
          </cell>
          <cell r="O24">
            <v>951.414122077464</v>
          </cell>
          <cell r="P24">
            <v>86.0172162908056</v>
          </cell>
        </row>
        <row r="25">
          <cell r="L25">
            <v>242.401123046875</v>
          </cell>
          <cell r="M25">
            <v>43.8560091277729</v>
          </cell>
          <cell r="N25">
            <v>1964.53481454043</v>
          </cell>
          <cell r="O25">
            <v>855.058701771114</v>
          </cell>
          <cell r="P25">
            <v>82.25193903747</v>
          </cell>
        </row>
        <row r="26">
          <cell r="L26">
            <v>278.391326904297</v>
          </cell>
          <cell r="M26">
            <v>46.2415635971345</v>
          </cell>
          <cell r="N26">
            <v>1935.55999817312</v>
          </cell>
          <cell r="O26">
            <v>835.929398910272</v>
          </cell>
          <cell r="P26">
            <v>82.8818132301605</v>
          </cell>
        </row>
        <row r="27">
          <cell r="L27">
            <v>251.736236572266</v>
          </cell>
          <cell r="M27">
            <v>46.6711937812154</v>
          </cell>
          <cell r="N27">
            <v>1811.78543756693</v>
          </cell>
          <cell r="O27">
            <v>833.781868028658</v>
          </cell>
          <cell r="P27">
            <v>82.1094989040895</v>
          </cell>
        </row>
        <row r="28">
          <cell r="L28">
            <v>225.101486206055</v>
          </cell>
          <cell r="M28">
            <v>51.60577716148</v>
          </cell>
          <cell r="N28">
            <v>1928.31370209727</v>
          </cell>
          <cell r="O28">
            <v>857.045627443743</v>
          </cell>
          <cell r="P28">
            <v>84.0207550956652</v>
          </cell>
        </row>
        <row r="29">
          <cell r="L29">
            <v>256.899749755859</v>
          </cell>
          <cell r="M29">
            <v>48.8447748881228</v>
          </cell>
          <cell r="N29">
            <v>2171.12094116347</v>
          </cell>
          <cell r="O29">
            <v>951.031668235994</v>
          </cell>
          <cell r="P29">
            <v>91.5230451821466</v>
          </cell>
        </row>
        <row r="30">
          <cell r="L30">
            <v>228.200942993164</v>
          </cell>
          <cell r="M30">
            <v>46.5584469613804</v>
          </cell>
          <cell r="N30">
            <v>2106.55516286863</v>
          </cell>
          <cell r="O30">
            <v>893.545308934042</v>
          </cell>
          <cell r="P30">
            <v>83.8485991834302</v>
          </cell>
        </row>
        <row r="31">
          <cell r="L31">
            <v>261.691345214844</v>
          </cell>
          <cell r="M31">
            <v>46.2334209901906</v>
          </cell>
          <cell r="N31">
            <v>2025.51673054</v>
          </cell>
          <cell r="O31">
            <v>916.808447741104</v>
          </cell>
          <cell r="P31">
            <v>87.3569419885694</v>
          </cell>
        </row>
        <row r="32">
          <cell r="L32">
            <v>233.389984130859</v>
          </cell>
          <cell r="M32">
            <v>45.1116739866716</v>
          </cell>
          <cell r="N32">
            <v>1944.6859132166</v>
          </cell>
          <cell r="O32">
            <v>950.474107975882</v>
          </cell>
          <cell r="P32">
            <v>101.859818648401</v>
          </cell>
        </row>
        <row r="33">
          <cell r="L33">
            <v>267.577789306641</v>
          </cell>
          <cell r="M33">
            <v>44.2341107784142</v>
          </cell>
          <cell r="N33">
            <v>1927.13113966594</v>
          </cell>
          <cell r="O33">
            <v>1003.0719327526</v>
          </cell>
          <cell r="P33">
            <v>107.401627814675</v>
          </cell>
        </row>
        <row r="34">
          <cell r="L34">
            <v>237.388809204102</v>
          </cell>
          <cell r="M34">
            <v>45.4956428197062</v>
          </cell>
          <cell r="N34">
            <v>1980.18395028668</v>
          </cell>
          <cell r="O34">
            <v>1034.31490860641</v>
          </cell>
          <cell r="P34">
            <v>101.127582956073</v>
          </cell>
        </row>
        <row r="35">
          <cell r="L35">
            <v>254.339004516602</v>
          </cell>
          <cell r="M35">
            <v>45.5996085846828</v>
          </cell>
          <cell r="N35">
            <v>1995.09467367421</v>
          </cell>
          <cell r="O35">
            <v>920.100823437329</v>
          </cell>
          <cell r="P35">
            <v>88.3815889353951</v>
          </cell>
        </row>
        <row r="36">
          <cell r="L36">
            <v>226.058181762695</v>
          </cell>
          <cell r="M36">
            <v>46.1518484389429</v>
          </cell>
          <cell r="N36">
            <v>2004.04335104823</v>
          </cell>
          <cell r="O36">
            <v>915.013328527564</v>
          </cell>
          <cell r="P36">
            <v>85.0957495494214</v>
          </cell>
        </row>
        <row r="37">
          <cell r="L37">
            <v>257.787445068359</v>
          </cell>
          <cell r="M37">
            <v>48.185853204964</v>
          </cell>
          <cell r="N37">
            <v>2127.06147448261</v>
          </cell>
          <cell r="O37">
            <v>1015.52482510119</v>
          </cell>
          <cell r="P37">
            <v>94.6012803378022</v>
          </cell>
        </row>
        <row r="38">
          <cell r="L38">
            <v>231.718063354492</v>
          </cell>
          <cell r="M38">
            <v>46.7627632384746</v>
          </cell>
          <cell r="N38">
            <v>1849.58073397216</v>
          </cell>
          <cell r="O38">
            <v>864.103107365726</v>
          </cell>
          <cell r="P38">
            <v>78.3856353257269</v>
          </cell>
        </row>
        <row r="39">
          <cell r="L39">
            <v>270.322387695313</v>
          </cell>
          <cell r="M39">
            <v>46.531305404548</v>
          </cell>
          <cell r="N39">
            <v>1751.3208651637</v>
          </cell>
          <cell r="O39">
            <v>800.85242295762</v>
          </cell>
          <cell r="P39">
            <v>75.8070049231289</v>
          </cell>
        </row>
        <row r="40">
          <cell r="L40">
            <v>239.917816162109</v>
          </cell>
          <cell r="M40">
            <v>49.5754402578933</v>
          </cell>
          <cell r="N40">
            <v>2061.92960911737</v>
          </cell>
          <cell r="O40">
            <v>920.937381231009</v>
          </cell>
          <cell r="P40">
            <v>88.2851168648143</v>
          </cell>
        </row>
        <row r="41">
          <cell r="L41">
            <v>266.655639648438</v>
          </cell>
          <cell r="M41">
            <v>50.9176467131593</v>
          </cell>
          <cell r="N41">
            <v>2575.76276723307</v>
          </cell>
          <cell r="O41">
            <v>1113.20358761829</v>
          </cell>
          <cell r="P41">
            <v>106.212853666163</v>
          </cell>
        </row>
        <row r="42">
          <cell r="L42">
            <v>239.135726928711</v>
          </cell>
          <cell r="M42">
            <v>43.3608663516832</v>
          </cell>
          <cell r="N42">
            <v>1820.79797629526</v>
          </cell>
          <cell r="O42">
            <v>977.040350991467</v>
          </cell>
          <cell r="P42">
            <v>105.939657217603</v>
          </cell>
        </row>
        <row r="43">
          <cell r="L43">
            <v>274.723022460938</v>
          </cell>
          <cell r="M43">
            <v>43.9162757895614</v>
          </cell>
          <cell r="N43">
            <v>2039.76176730095</v>
          </cell>
          <cell r="O43">
            <v>1021.63768657986</v>
          </cell>
          <cell r="P43">
            <v>119.511802510276</v>
          </cell>
        </row>
        <row r="44">
          <cell r="L44">
            <v>236.070419311523</v>
          </cell>
          <cell r="M44">
            <v>51.0114120833323</v>
          </cell>
          <cell r="N44">
            <v>2600.81326118716</v>
          </cell>
          <cell r="O44">
            <v>1138.79199426661</v>
          </cell>
          <cell r="P44">
            <v>106.945658602477</v>
          </cell>
        </row>
        <row r="45">
          <cell r="L45">
            <v>273.018920898438</v>
          </cell>
          <cell r="M45">
            <v>51.1960320959755</v>
          </cell>
          <cell r="N45">
            <v>2059.58263261296</v>
          </cell>
          <cell r="O45">
            <v>857.255304914703</v>
          </cell>
          <cell r="P45">
            <v>78.666945781514</v>
          </cell>
        </row>
        <row r="46">
          <cell r="L46">
            <v>242.830474853516</v>
          </cell>
          <cell r="M46">
            <v>49.5702757546322</v>
          </cell>
          <cell r="N46">
            <v>2037.19856180176</v>
          </cell>
          <cell r="O46">
            <v>811.488842569788</v>
          </cell>
          <cell r="P46">
            <v>76.1241474999416</v>
          </cell>
        </row>
        <row r="47">
          <cell r="L47">
            <v>278.96875</v>
          </cell>
          <cell r="M47">
            <v>42.3946788014913</v>
          </cell>
          <cell r="N47">
            <v>1964.23975156203</v>
          </cell>
          <cell r="O47">
            <v>780.940209742397</v>
          </cell>
          <cell r="P47">
            <v>75.2457733355795</v>
          </cell>
        </row>
        <row r="48">
          <cell r="L48">
            <v>253.153671264648</v>
          </cell>
          <cell r="M48">
            <v>40.1766801763734</v>
          </cell>
          <cell r="N48">
            <v>1830.91903279504</v>
          </cell>
          <cell r="O48">
            <v>753.32827912996</v>
          </cell>
          <cell r="P48">
            <v>78.8812163007588</v>
          </cell>
        </row>
        <row r="49">
          <cell r="L49">
            <v>228.40364074707</v>
          </cell>
          <cell r="M49">
            <v>40.4318860096562</v>
          </cell>
          <cell r="N49">
            <v>1806.85903076014</v>
          </cell>
          <cell r="O49">
            <v>772.530877733232</v>
          </cell>
          <cell r="P49">
            <v>81.5287462102136</v>
          </cell>
        </row>
        <row r="50">
          <cell r="L50">
            <v>264.981567382813</v>
          </cell>
          <cell r="M50">
            <v>39.1774370082011</v>
          </cell>
          <cell r="N50">
            <v>1919.78793548434</v>
          </cell>
          <cell r="O50">
            <v>751.927749623171</v>
          </cell>
          <cell r="P50">
            <v>108.24029577996</v>
          </cell>
        </row>
        <row r="51">
          <cell r="L51">
            <v>235.652648925781</v>
          </cell>
          <cell r="M51">
            <v>50.292932329759</v>
          </cell>
          <cell r="N51">
            <v>2156.64762144468</v>
          </cell>
          <cell r="O51">
            <v>780.682304487544</v>
          </cell>
          <cell r="P51">
            <v>103.54917956608</v>
          </cell>
        </row>
        <row r="52">
          <cell r="L52">
            <v>271.772918701172</v>
          </cell>
          <cell r="M52">
            <v>48.582946349899</v>
          </cell>
          <cell r="N52">
            <v>2157.48664144817</v>
          </cell>
          <cell r="O52">
            <v>798.655609328898</v>
          </cell>
          <cell r="P52">
            <v>87.0212825809076</v>
          </cell>
        </row>
        <row r="53">
          <cell r="L53">
            <v>242.451568603516</v>
          </cell>
          <cell r="M53">
            <v>43.8283942455926</v>
          </cell>
          <cell r="N53">
            <v>1993.88890854444</v>
          </cell>
          <cell r="O53">
            <v>781.047881707714</v>
          </cell>
          <cell r="P53">
            <v>85.1166128971907</v>
          </cell>
        </row>
        <row r="54">
          <cell r="L54">
            <v>278.494262695313</v>
          </cell>
          <cell r="M54">
            <v>48.1718462442011</v>
          </cell>
          <cell r="N54">
            <v>2034.18484997341</v>
          </cell>
          <cell r="O54">
            <v>770.414591868632</v>
          </cell>
          <cell r="P54">
            <v>78.2224497840923</v>
          </cell>
        </row>
        <row r="55">
          <cell r="L55">
            <v>251.260589599609</v>
          </cell>
          <cell r="M55">
            <v>42.6613107356787</v>
          </cell>
          <cell r="N55">
            <v>1975.48365745796</v>
          </cell>
          <cell r="O55">
            <v>787.856641506802</v>
          </cell>
          <cell r="P55">
            <v>76.6221211916889</v>
          </cell>
        </row>
        <row r="56">
          <cell r="L56">
            <v>226.604156494141</v>
          </cell>
          <cell r="M56">
            <v>38.754308286313</v>
          </cell>
          <cell r="N56">
            <v>1840.10354069752</v>
          </cell>
          <cell r="O56">
            <v>735.294405766191</v>
          </cell>
          <cell r="P56">
            <v>81.1705340277034</v>
          </cell>
        </row>
        <row r="57">
          <cell r="L57">
            <v>263.362091064453</v>
          </cell>
          <cell r="M57">
            <v>39.3202301744501</v>
          </cell>
          <cell r="N57">
            <v>1872.57801895209</v>
          </cell>
          <cell r="O57">
            <v>723.41781648222</v>
          </cell>
          <cell r="P57">
            <v>93.4795205603742</v>
          </cell>
        </row>
        <row r="58">
          <cell r="L58">
            <v>229.885543823242</v>
          </cell>
          <cell r="M58">
            <v>44.4929385790578</v>
          </cell>
          <cell r="N58">
            <v>2526.90312049067</v>
          </cell>
          <cell r="O58">
            <v>958.194416389929</v>
          </cell>
          <cell r="P58">
            <v>110.587998765628</v>
          </cell>
        </row>
        <row r="59">
          <cell r="L59">
            <v>261.141357421875</v>
          </cell>
          <cell r="M59">
            <v>48.5828169965244</v>
          </cell>
          <cell r="N59">
            <v>2369.90653822785</v>
          </cell>
          <cell r="O59">
            <v>892.66146149634</v>
          </cell>
          <cell r="P59">
            <v>100.53047382343</v>
          </cell>
        </row>
        <row r="60">
          <cell r="L60">
            <v>221.482452392578</v>
          </cell>
          <cell r="M60">
            <v>54.1568470367952</v>
          </cell>
          <cell r="N60">
            <v>2922.64987319823</v>
          </cell>
          <cell r="O60">
            <v>1206.68728191533</v>
          </cell>
          <cell r="P60">
            <v>128.015247656648</v>
          </cell>
        </row>
        <row r="61">
          <cell r="L61">
            <v>241.213409423828</v>
          </cell>
          <cell r="M61">
            <v>49.9123126731158</v>
          </cell>
          <cell r="N61">
            <v>3149.59226368567</v>
          </cell>
          <cell r="O61">
            <v>1190.27588521894</v>
          </cell>
          <cell r="P61">
            <v>126.630173702548</v>
          </cell>
        </row>
        <row r="62">
          <cell r="L62">
            <v>201.907363891602</v>
          </cell>
          <cell r="M62">
            <v>49.4863483036283</v>
          </cell>
          <cell r="N62">
            <v>3068.33399925297</v>
          </cell>
          <cell r="O62">
            <v>1147.9697573742</v>
          </cell>
          <cell r="P62">
            <v>124.171962112304</v>
          </cell>
        </row>
        <row r="63">
          <cell r="L63">
            <v>224.921264648437</v>
          </cell>
          <cell r="M63">
            <v>51.5089254471394</v>
          </cell>
          <cell r="N63">
            <v>2886.99390061226</v>
          </cell>
          <cell r="O63">
            <v>1140.11837161426</v>
          </cell>
          <cell r="P63">
            <v>126.134698690752</v>
          </cell>
        </row>
        <row r="64">
          <cell r="L64">
            <v>248.041412353516</v>
          </cell>
          <cell r="M64">
            <v>51.2646378037812</v>
          </cell>
          <cell r="N64">
            <v>2955.07083747913</v>
          </cell>
          <cell r="O64">
            <v>1174.38443902019</v>
          </cell>
          <cell r="P64">
            <v>119.894744809339</v>
          </cell>
        </row>
        <row r="65">
          <cell r="L65">
            <v>219.807800292969</v>
          </cell>
          <cell r="M65">
            <v>43.0331032447562</v>
          </cell>
          <cell r="N65">
            <v>2095.87354873344</v>
          </cell>
          <cell r="O65">
            <v>826.344816421397</v>
          </cell>
          <cell r="P65">
            <v>84.8869137412212</v>
          </cell>
        </row>
        <row r="66">
          <cell r="L66">
            <v>255.495742797852</v>
          </cell>
          <cell r="M66">
            <v>40.8227833341356</v>
          </cell>
          <cell r="N66">
            <v>1961.85996866337</v>
          </cell>
          <cell r="O66">
            <v>810.808311141002</v>
          </cell>
          <cell r="P66">
            <v>87.3733856915245</v>
          </cell>
        </row>
        <row r="67">
          <cell r="L67">
            <v>228.162246704102</v>
          </cell>
          <cell r="M67">
            <v>41.2535536085182</v>
          </cell>
          <cell r="N67">
            <v>2021.34084207523</v>
          </cell>
          <cell r="O67">
            <v>832.821842210301</v>
          </cell>
          <cell r="P67">
            <v>94.0009699850541</v>
          </cell>
        </row>
        <row r="68">
          <cell r="L68">
            <v>199.180648803711</v>
          </cell>
          <cell r="M68">
            <v>37.5530792446785</v>
          </cell>
          <cell r="N68">
            <v>2130.77115964128</v>
          </cell>
          <cell r="O68">
            <v>847.5448858358</v>
          </cell>
          <cell r="P68">
            <v>92.958166509152</v>
          </cell>
        </row>
        <row r="69">
          <cell r="L69">
            <v>227.016784667969</v>
          </cell>
          <cell r="M69">
            <v>45.7572947742609</v>
          </cell>
          <cell r="N69">
            <v>2443.68042853328</v>
          </cell>
          <cell r="O69">
            <v>1140.75667229533</v>
          </cell>
          <cell r="P69">
            <v>104.331907995334</v>
          </cell>
        </row>
        <row r="70">
          <cell r="L70">
            <v>245.653625488281</v>
          </cell>
          <cell r="M70">
            <v>62.1719684661421</v>
          </cell>
          <cell r="N70">
            <v>3133.08020937368</v>
          </cell>
          <cell r="O70">
            <v>1473.37253587478</v>
          </cell>
          <cell r="P70">
            <v>94.9110939566267</v>
          </cell>
        </row>
        <row r="71">
          <cell r="L71">
            <v>205.580718994141</v>
          </cell>
          <cell r="M71">
            <v>62.17978995731</v>
          </cell>
          <cell r="N71">
            <v>2968.91856887395</v>
          </cell>
          <cell r="O71">
            <v>1340.3817999972</v>
          </cell>
          <cell r="P71">
            <v>85.5585876642645</v>
          </cell>
        </row>
        <row r="72">
          <cell r="L72">
            <v>224.918853759766</v>
          </cell>
          <cell r="M72">
            <v>64.2240208727254</v>
          </cell>
          <cell r="N72">
            <v>3034.95795083102</v>
          </cell>
          <cell r="O72">
            <v>1467.51976408989</v>
          </cell>
          <cell r="P72">
            <v>99.6696756363453</v>
          </cell>
        </row>
        <row r="73">
          <cell r="L73">
            <v>180.74755859375</v>
          </cell>
          <cell r="M73">
            <v>64.7217881343978</v>
          </cell>
          <cell r="N73">
            <v>3395.39857520909</v>
          </cell>
          <cell r="O73">
            <v>1283.8127748265</v>
          </cell>
          <cell r="P73">
            <v>105.792567835201</v>
          </cell>
        </row>
        <row r="74">
          <cell r="L74">
            <v>202.643402099609</v>
          </cell>
          <cell r="M74">
            <v>65.3895627662269</v>
          </cell>
          <cell r="N74">
            <v>3166.00742477123</v>
          </cell>
          <cell r="O74">
            <v>1276.96249176389</v>
          </cell>
          <cell r="P74">
            <v>107.947614469272</v>
          </cell>
        </row>
        <row r="75">
          <cell r="L75">
            <v>213.148849487305</v>
          </cell>
          <cell r="M75">
            <v>67.7051091527403</v>
          </cell>
          <cell r="N75">
            <v>3042.54893270404</v>
          </cell>
          <cell r="O75">
            <v>1295.1612097426</v>
          </cell>
          <cell r="P75">
            <v>135.201195079761</v>
          </cell>
        </row>
        <row r="76">
          <cell r="L76">
            <v>182.80729675293</v>
          </cell>
          <cell r="M76">
            <v>47.1115158359168</v>
          </cell>
          <cell r="N76">
            <v>2209.77288439652</v>
          </cell>
          <cell r="O76">
            <v>932.612335888603</v>
          </cell>
          <cell r="P76">
            <v>146.914302849747</v>
          </cell>
        </row>
        <row r="77">
          <cell r="L77">
            <v>257.962219238281</v>
          </cell>
          <cell r="M77">
            <v>42.9708317718554</v>
          </cell>
          <cell r="N77">
            <v>2071.82263241911</v>
          </cell>
          <cell r="O77">
            <v>861.732774021518</v>
          </cell>
          <cell r="P77">
            <v>123.602521917549</v>
          </cell>
        </row>
        <row r="78">
          <cell r="L78">
            <v>228.871032714844</v>
          </cell>
          <cell r="M78">
            <v>41.838577037168</v>
          </cell>
          <cell r="N78">
            <v>2075.52528892755</v>
          </cell>
          <cell r="O78">
            <v>919.628548857691</v>
          </cell>
          <cell r="P78">
            <v>122.533030018882</v>
          </cell>
        </row>
        <row r="79">
          <cell r="L79">
            <v>199.051818847656</v>
          </cell>
          <cell r="M79">
            <v>38.7149905308579</v>
          </cell>
          <cell r="N79">
            <v>2106.03957245347</v>
          </cell>
          <cell r="O79">
            <v>1012.02752220722</v>
          </cell>
          <cell r="P79">
            <v>107.465115945624</v>
          </cell>
        </row>
        <row r="80">
          <cell r="L80">
            <v>222.025146484375</v>
          </cell>
          <cell r="M80">
            <v>39.4999816019655</v>
          </cell>
          <cell r="N80">
            <v>2099.74023954279</v>
          </cell>
          <cell r="O80">
            <v>995.930454833485</v>
          </cell>
          <cell r="P80">
            <v>111.209810537242</v>
          </cell>
        </row>
        <row r="81">
          <cell r="L81">
            <v>244.156448364258</v>
          </cell>
          <cell r="M81">
            <v>39.2172609144894</v>
          </cell>
          <cell r="N81">
            <v>2104.10446000602</v>
          </cell>
          <cell r="O81">
            <v>962.075713021953</v>
          </cell>
          <cell r="P81">
            <v>110.514197941786</v>
          </cell>
        </row>
        <row r="82">
          <cell r="L82">
            <v>217.530685424805</v>
          </cell>
          <cell r="M82">
            <v>38.2216796045414</v>
          </cell>
          <cell r="N82">
            <v>1899.17145635184</v>
          </cell>
          <cell r="O82">
            <v>867.079210187314</v>
          </cell>
          <cell r="P82">
            <v>101.150877639754</v>
          </cell>
        </row>
        <row r="83">
          <cell r="L83">
            <v>240.982360839844</v>
          </cell>
          <cell r="M83">
            <v>37.2723422388025</v>
          </cell>
          <cell r="N83">
            <v>1880.6513859393</v>
          </cell>
          <cell r="O83">
            <v>878.360608958021</v>
          </cell>
          <cell r="P83">
            <v>97.0413682265456</v>
          </cell>
        </row>
        <row r="84">
          <cell r="L84">
            <v>268.443054199219</v>
          </cell>
          <cell r="M84">
            <v>36.4859806928008</v>
          </cell>
          <cell r="N84">
            <v>1846.51742374155</v>
          </cell>
          <cell r="O84">
            <v>834.733487514701</v>
          </cell>
          <cell r="P84">
            <v>89.8518312276907</v>
          </cell>
        </row>
        <row r="85">
          <cell r="L85">
            <v>240.139770507812</v>
          </cell>
          <cell r="M85">
            <v>37.9165852109158</v>
          </cell>
          <cell r="N85">
            <v>1946.5977950699</v>
          </cell>
          <cell r="O85">
            <v>877.558132481427</v>
          </cell>
          <cell r="P85">
            <v>94.3256062454177</v>
          </cell>
        </row>
        <row r="86">
          <cell r="L86">
            <v>265.118927001953</v>
          </cell>
          <cell r="M86">
            <v>37.6286290467348</v>
          </cell>
          <cell r="N86">
            <v>1888.73485303217</v>
          </cell>
          <cell r="O86">
            <v>898.532199477555</v>
          </cell>
          <cell r="P86">
            <v>99.4419228274028</v>
          </cell>
        </row>
        <row r="87">
          <cell r="L87">
            <v>237.735244750977</v>
          </cell>
          <cell r="M87">
            <v>37.9337913828519</v>
          </cell>
          <cell r="N87">
            <v>1941.350439343</v>
          </cell>
          <cell r="O87">
            <v>834.547055626413</v>
          </cell>
          <cell r="P87">
            <v>93.3283592436066</v>
          </cell>
        </row>
        <row r="88">
          <cell r="L88">
            <v>260.720092773438</v>
          </cell>
          <cell r="M88">
            <v>40.0445019205397</v>
          </cell>
          <cell r="N88">
            <v>2003.24221620318</v>
          </cell>
          <cell r="O88">
            <v>868.837213450729</v>
          </cell>
          <cell r="P88">
            <v>95.233870139732</v>
          </cell>
        </row>
        <row r="89">
          <cell r="L89">
            <v>227.653945922852</v>
          </cell>
          <cell r="M89">
            <v>43.6595759238648</v>
          </cell>
          <cell r="N89">
            <v>2469.84271186365</v>
          </cell>
          <cell r="O89">
            <v>1039.15315806444</v>
          </cell>
          <cell r="P89">
            <v>110.86317278626</v>
          </cell>
        </row>
        <row r="90">
          <cell r="L90">
            <v>241.968017578125</v>
          </cell>
          <cell r="M90">
            <v>51.7575950089654</v>
          </cell>
          <cell r="N90">
            <v>2754.88040281276</v>
          </cell>
          <cell r="O90">
            <v>1129.50429098485</v>
          </cell>
          <cell r="P90">
            <v>123.228048871869</v>
          </cell>
        </row>
        <row r="91">
          <cell r="L91">
            <v>207.464584350586</v>
          </cell>
          <cell r="M91">
            <v>51.0532453367547</v>
          </cell>
          <cell r="N91">
            <v>2574.70738136961</v>
          </cell>
          <cell r="O91">
            <v>1074.12739066531</v>
          </cell>
          <cell r="P91">
            <v>118.139406010472</v>
          </cell>
        </row>
        <row r="92">
          <cell r="L92">
            <v>227.698348999023</v>
          </cell>
          <cell r="M92">
            <v>46.8098300140693</v>
          </cell>
          <cell r="N92">
            <v>2207.02273878168</v>
          </cell>
          <cell r="O92">
            <v>1033.04825724041</v>
          </cell>
          <cell r="P92">
            <v>118.713224657638</v>
          </cell>
        </row>
        <row r="93">
          <cell r="L93">
            <v>252.170196533203</v>
          </cell>
          <cell r="M93">
            <v>45.0438977592076</v>
          </cell>
          <cell r="N93">
            <v>1879.57255065049</v>
          </cell>
          <cell r="O93">
            <v>883.663464636736</v>
          </cell>
          <cell r="P93">
            <v>108.636718627551</v>
          </cell>
        </row>
        <row r="94">
          <cell r="L94">
            <v>226.102905273437</v>
          </cell>
          <cell r="M94">
            <v>48.3009520326905</v>
          </cell>
          <cell r="N94">
            <v>1884.24097442875</v>
          </cell>
          <cell r="O94">
            <v>851.040939687254</v>
          </cell>
          <cell r="P94">
            <v>101.98537007771</v>
          </cell>
        </row>
        <row r="95">
          <cell r="L95">
            <v>251.214752197266</v>
          </cell>
          <cell r="M95">
            <v>48.3083508909197</v>
          </cell>
          <cell r="N95">
            <v>1924.71134063867</v>
          </cell>
          <cell r="O95">
            <v>841.29492072185</v>
          </cell>
          <cell r="P95">
            <v>105.401188838879</v>
          </cell>
        </row>
        <row r="96">
          <cell r="L96">
            <v>222.449798583984</v>
          </cell>
          <cell r="M96">
            <v>49.9714273606279</v>
          </cell>
          <cell r="N96">
            <v>2089.0549629932</v>
          </cell>
          <cell r="O96">
            <v>915.37120164014</v>
          </cell>
          <cell r="P96">
            <v>107.987495025407</v>
          </cell>
        </row>
        <row r="97">
          <cell r="L97">
            <v>244.657836914062</v>
          </cell>
          <cell r="M97">
            <v>51.2741034605839</v>
          </cell>
          <cell r="N97">
            <v>2225.19939122331</v>
          </cell>
          <cell r="O97">
            <v>918.647017084436</v>
          </cell>
          <cell r="P97">
            <v>104.319572078026</v>
          </cell>
        </row>
        <row r="98">
          <cell r="L98">
            <v>259.662261962891</v>
          </cell>
          <cell r="M98">
            <v>51.8978491088925</v>
          </cell>
          <cell r="N98">
            <v>2244.60010591243</v>
          </cell>
          <cell r="O98">
            <v>922.850993798187</v>
          </cell>
          <cell r="P98">
            <v>105.926139524088</v>
          </cell>
        </row>
        <row r="99">
          <cell r="L99">
            <v>230.046859741211</v>
          </cell>
          <cell r="M99">
            <v>50.6058250256073</v>
          </cell>
          <cell r="N99">
            <v>2184.38436321865</v>
          </cell>
          <cell r="O99">
            <v>910.758337163597</v>
          </cell>
          <cell r="P99">
            <v>106.697293147206</v>
          </cell>
        </row>
        <row r="100">
          <cell r="L100">
            <v>254.215393066406</v>
          </cell>
          <cell r="M100">
            <v>50.8090632000542</v>
          </cell>
          <cell r="N100">
            <v>2049.86632924259</v>
          </cell>
          <cell r="O100">
            <v>917.56723107664</v>
          </cell>
          <cell r="P100">
            <v>111.997854675344</v>
          </cell>
        </row>
        <row r="101">
          <cell r="L101">
            <v>225.877624511719</v>
          </cell>
          <cell r="M101">
            <v>50.201676263263</v>
          </cell>
          <cell r="N101">
            <v>2009.71961166466</v>
          </cell>
          <cell r="O101">
            <v>920.087098945876</v>
          </cell>
          <cell r="P101">
            <v>112.951140138676</v>
          </cell>
        </row>
        <row r="102">
          <cell r="L102">
            <v>248.410293579102</v>
          </cell>
          <cell r="M102">
            <v>52.1060236703561</v>
          </cell>
          <cell r="N102">
            <v>2008.35267210457</v>
          </cell>
          <cell r="O102">
            <v>953.501880340712</v>
          </cell>
          <cell r="P102">
            <v>117.25016742221</v>
          </cell>
        </row>
        <row r="103">
          <cell r="L103">
            <v>272.200225830078</v>
          </cell>
          <cell r="M103">
            <v>52.4957941679644</v>
          </cell>
          <cell r="N103">
            <v>2143.7148344307</v>
          </cell>
          <cell r="O103">
            <v>990.449167205349</v>
          </cell>
          <cell r="P103">
            <v>122.889304908116</v>
          </cell>
        </row>
        <row r="104">
          <cell r="L104">
            <v>243.196746826172</v>
          </cell>
          <cell r="M104">
            <v>52.517759906225</v>
          </cell>
          <cell r="N104">
            <v>1970.49378668934</v>
          </cell>
          <cell r="O104">
            <v>828.891474919741</v>
          </cell>
          <cell r="P104">
            <v>104.720166959079</v>
          </cell>
        </row>
        <row r="105">
          <cell r="L105">
            <v>267.491485595703</v>
          </cell>
          <cell r="M105">
            <v>52.945554108574</v>
          </cell>
          <cell r="N105">
            <v>2058.62475607086</v>
          </cell>
          <cell r="O105">
            <v>873.524958414668</v>
          </cell>
          <cell r="P105">
            <v>111.445206864532</v>
          </cell>
        </row>
        <row r="106">
          <cell r="L106">
            <v>238.009048461914</v>
          </cell>
          <cell r="M106">
            <v>52.141060020135</v>
          </cell>
          <cell r="N106">
            <v>2034.92878414564</v>
          </cell>
          <cell r="O106">
            <v>917.100158623035</v>
          </cell>
          <cell r="P106">
            <v>114.67924054097</v>
          </cell>
        </row>
        <row r="107">
          <cell r="L107">
            <v>262.515258789063</v>
          </cell>
          <cell r="M107">
            <v>51.2537799934346</v>
          </cell>
          <cell r="N107">
            <v>1950.99499225283</v>
          </cell>
          <cell r="O107">
            <v>878.558614466398</v>
          </cell>
          <cell r="P107">
            <v>110.934481509938</v>
          </cell>
        </row>
        <row r="108">
          <cell r="L108">
            <v>233.80744934082</v>
          </cell>
          <cell r="M108">
            <v>53.1868394807422</v>
          </cell>
          <cell r="N108">
            <v>2096.04714079795</v>
          </cell>
          <cell r="O108">
            <v>897.86805015152</v>
          </cell>
          <cell r="P108">
            <v>128.875867323035</v>
          </cell>
        </row>
        <row r="109">
          <cell r="L109">
            <v>256.894989013672</v>
          </cell>
          <cell r="M109">
            <v>51.4286876225971</v>
          </cell>
          <cell r="N109">
            <v>2084.89685249278</v>
          </cell>
          <cell r="O109">
            <v>879.814786903478</v>
          </cell>
          <cell r="P109">
            <v>127.880759297129</v>
          </cell>
        </row>
        <row r="110">
          <cell r="L110">
            <v>228.632919311523</v>
          </cell>
          <cell r="M110">
            <v>48.3054404433211</v>
          </cell>
          <cell r="N110">
            <v>2097.61594280546</v>
          </cell>
          <cell r="O110">
            <v>841.975636610732</v>
          </cell>
          <cell r="P110">
            <v>129.668533412976</v>
          </cell>
        </row>
        <row r="111">
          <cell r="L111">
            <v>198.898422241211</v>
          </cell>
          <cell r="M111">
            <v>51.9145458628946</v>
          </cell>
          <cell r="N111">
            <v>2100.35361871903</v>
          </cell>
          <cell r="O111">
            <v>1020.52418153591</v>
          </cell>
          <cell r="P111">
            <v>103.56660882869</v>
          </cell>
        </row>
        <row r="112">
          <cell r="L112">
            <v>276.579284667969</v>
          </cell>
          <cell r="M112">
            <v>50.6821173744225</v>
          </cell>
          <cell r="N112">
            <v>1993.4426917678</v>
          </cell>
          <cell r="O112">
            <v>899.293089535078</v>
          </cell>
          <cell r="P112">
            <v>83.7724609770969</v>
          </cell>
        </row>
        <row r="113">
          <cell r="L113">
            <v>248.275405883789</v>
          </cell>
          <cell r="M113">
            <v>52.1350214905576</v>
          </cell>
          <cell r="N113">
            <v>1891.74892182773</v>
          </cell>
          <cell r="O113">
            <v>816.168534356304</v>
          </cell>
          <cell r="P113">
            <v>73.8449529869119</v>
          </cell>
        </row>
        <row r="114">
          <cell r="L114">
            <v>277.972198486328</v>
          </cell>
          <cell r="M114">
            <v>51.6683981204162</v>
          </cell>
          <cell r="N114">
            <v>1788.52278331377</v>
          </cell>
          <cell r="O114">
            <v>844.080209384948</v>
          </cell>
          <cell r="P114">
            <v>70.1534094102266</v>
          </cell>
        </row>
        <row r="115">
          <cell r="L115">
            <v>251.39582824707</v>
          </cell>
          <cell r="M115">
            <v>49.429643887951</v>
          </cell>
          <cell r="N115">
            <v>1690.98830487937</v>
          </cell>
          <cell r="O115">
            <v>835.219358880026</v>
          </cell>
          <cell r="P115">
            <v>74.7744286524087</v>
          </cell>
        </row>
        <row r="116">
          <cell r="L116">
            <v>225.238739013672</v>
          </cell>
          <cell r="M116">
            <v>50.8117767358129</v>
          </cell>
          <cell r="N116">
            <v>1794.42334632305</v>
          </cell>
          <cell r="O116">
            <v>932.902717471858</v>
          </cell>
          <cell r="P116">
            <v>79.1362255207045</v>
          </cell>
        </row>
        <row r="117">
          <cell r="L117">
            <v>247.999725341797</v>
          </cell>
          <cell r="M117">
            <v>53.6709535002658</v>
          </cell>
          <cell r="N117">
            <v>2198.03779237864</v>
          </cell>
          <cell r="O117">
            <v>1031.46619759542</v>
          </cell>
          <cell r="P117">
            <v>83.8545990069273</v>
          </cell>
        </row>
        <row r="118">
          <cell r="L118">
            <v>274.864196777344</v>
          </cell>
          <cell r="M118">
            <v>51.7861392014113</v>
          </cell>
          <cell r="N118">
            <v>1984.92827080343</v>
          </cell>
          <cell r="O118">
            <v>971.491024226215</v>
          </cell>
          <cell r="P118">
            <v>78.6611878595874</v>
          </cell>
        </row>
        <row r="119">
          <cell r="L119">
            <v>243.969482421875</v>
          </cell>
          <cell r="M119">
            <v>51.8954449939858</v>
          </cell>
          <cell r="N119">
            <v>1987.18014403488</v>
          </cell>
          <cell r="O119">
            <v>970.7766075463</v>
          </cell>
          <cell r="P119">
            <v>77.9610186348867</v>
          </cell>
        </row>
        <row r="120">
          <cell r="L120">
            <v>268.684753417969</v>
          </cell>
          <cell r="M120">
            <v>51.8884680813004</v>
          </cell>
          <cell r="N120">
            <v>1993.81949571657</v>
          </cell>
          <cell r="O120">
            <v>937.697936649896</v>
          </cell>
          <cell r="P120">
            <v>85.4275267221427</v>
          </cell>
        </row>
        <row r="121">
          <cell r="L121">
            <v>236.657287597656</v>
          </cell>
          <cell r="M121">
            <v>54.9675190683388</v>
          </cell>
          <cell r="N121">
            <v>2241.14977112346</v>
          </cell>
          <cell r="O121">
            <v>1037.39638122054</v>
          </cell>
          <cell r="P121">
            <v>97.7221811889421</v>
          </cell>
        </row>
        <row r="122">
          <cell r="L122">
            <v>256.035675048828</v>
          </cell>
          <cell r="M122">
            <v>51.5936576912901</v>
          </cell>
          <cell r="N122">
            <v>2345.55187943054</v>
          </cell>
          <cell r="O122">
            <v>1092.4597502308</v>
          </cell>
          <cell r="P122">
            <v>88.6301145021705</v>
          </cell>
        </row>
        <row r="123">
          <cell r="L123">
            <v>225.146591186523</v>
          </cell>
          <cell r="M123">
            <v>51.2200260842964</v>
          </cell>
          <cell r="N123">
            <v>2304.95005934808</v>
          </cell>
          <cell r="O123">
            <v>1017.41320137199</v>
          </cell>
          <cell r="P123">
            <v>84.5151529696259</v>
          </cell>
        </row>
        <row r="124">
          <cell r="L124">
            <v>248.037033081055</v>
          </cell>
          <cell r="M124">
            <v>50.7404704359915</v>
          </cell>
          <cell r="N124">
            <v>2139.00772333641</v>
          </cell>
          <cell r="O124">
            <v>927.334677084656</v>
          </cell>
          <cell r="P124">
            <v>83.3464788210437</v>
          </cell>
        </row>
        <row r="125">
          <cell r="L125">
            <v>273.970245361328</v>
          </cell>
          <cell r="M125">
            <v>51.8506967150189</v>
          </cell>
          <cell r="N125">
            <v>2019.46916866831</v>
          </cell>
          <cell r="O125">
            <v>965.495447062279</v>
          </cell>
          <cell r="P125">
            <v>87.6349625028599</v>
          </cell>
        </row>
        <row r="126">
          <cell r="L126">
            <v>242.954040527344</v>
          </cell>
          <cell r="M126">
            <v>53.3743771754625</v>
          </cell>
          <cell r="N126">
            <v>2050.07732637074</v>
          </cell>
          <cell r="O126">
            <v>907.850715470757</v>
          </cell>
          <cell r="P126">
            <v>85.2456420529606</v>
          </cell>
        </row>
        <row r="127">
          <cell r="L127">
            <v>267.867858886719</v>
          </cell>
          <cell r="M127">
            <v>50.7091477247144</v>
          </cell>
          <cell r="N127">
            <v>2177.8846046829</v>
          </cell>
          <cell r="O127">
            <v>856.231720700107</v>
          </cell>
          <cell r="P127">
            <v>88.3342515577527</v>
          </cell>
        </row>
        <row r="128">
          <cell r="L128">
            <v>237.455062866211</v>
          </cell>
          <cell r="M128">
            <v>51.1721868603737</v>
          </cell>
          <cell r="N128">
            <v>2216.88313002339</v>
          </cell>
          <cell r="O128">
            <v>981.051449273651</v>
          </cell>
          <cell r="P128">
            <v>87.4439527329991</v>
          </cell>
        </row>
        <row r="129">
          <cell r="L129">
            <v>259.767486572266</v>
          </cell>
          <cell r="M129">
            <v>51.9544319619786</v>
          </cell>
          <cell r="N129">
            <v>2141.66512684878</v>
          </cell>
          <cell r="O129">
            <v>953.735812220274</v>
          </cell>
          <cell r="P129">
            <v>95.9095681908138</v>
          </cell>
        </row>
        <row r="130">
          <cell r="L130">
            <v>232.009887695312</v>
          </cell>
          <cell r="M130">
            <v>50.98857076106</v>
          </cell>
          <cell r="N130">
            <v>1992.71581058844</v>
          </cell>
          <cell r="O130">
            <v>867.913245261999</v>
          </cell>
          <cell r="P130">
            <v>154.152916205935</v>
          </cell>
        </row>
        <row r="131">
          <cell r="L131">
            <v>256.940277099609</v>
          </cell>
          <cell r="M131">
            <v>51.586902029699</v>
          </cell>
          <cell r="N131">
            <v>2021.41093064499</v>
          </cell>
          <cell r="O131">
            <v>834.539941952271</v>
          </cell>
          <cell r="P131">
            <v>140.828385497372</v>
          </cell>
        </row>
        <row r="132">
          <cell r="L132">
            <v>228.678009033203</v>
          </cell>
          <cell r="M132">
            <v>52.480017305022</v>
          </cell>
          <cell r="N132">
            <v>2103.69216874113</v>
          </cell>
          <cell r="O132">
            <v>830.570762216769</v>
          </cell>
          <cell r="P132">
            <v>135.142980627169</v>
          </cell>
        </row>
        <row r="133">
          <cell r="L133">
            <v>252.828857421875</v>
          </cell>
          <cell r="M133">
            <v>49.199037488812</v>
          </cell>
          <cell r="N133">
            <v>1984.57444265292</v>
          </cell>
          <cell r="O133">
            <v>840.354711268031</v>
          </cell>
          <cell r="P133">
            <v>152.855793044184</v>
          </cell>
        </row>
        <row r="134">
          <cell r="L134">
            <v>278.515380859375</v>
          </cell>
          <cell r="M134">
            <v>48.6490375405924</v>
          </cell>
          <cell r="N134">
            <v>1951.02093255003</v>
          </cell>
          <cell r="O134">
            <v>822.611635393058</v>
          </cell>
          <cell r="P134">
            <v>160.874775369953</v>
          </cell>
        </row>
        <row r="135">
          <cell r="L135">
            <v>251.928726196289</v>
          </cell>
          <cell r="M135">
            <v>49.2809279305591</v>
          </cell>
          <cell r="N135">
            <v>1872.02596772464</v>
          </cell>
          <cell r="O135">
            <v>842.591888400782</v>
          </cell>
          <cell r="P135">
            <v>154.468487142238</v>
          </cell>
        </row>
        <row r="136">
          <cell r="L136">
            <v>287.284790039063</v>
          </cell>
          <cell r="M136">
            <v>50.2422112544383</v>
          </cell>
          <cell r="N136">
            <v>1888.80847784333</v>
          </cell>
          <cell r="O136">
            <v>851.268605198477</v>
          </cell>
          <cell r="P136">
            <v>148.613108879075</v>
          </cell>
        </row>
        <row r="137">
          <cell r="L137">
            <v>260.171905517578</v>
          </cell>
          <cell r="M137">
            <v>51.1804414423701</v>
          </cell>
          <cell r="N137">
            <v>1925.88190672491</v>
          </cell>
          <cell r="O137">
            <v>815.513447322736</v>
          </cell>
          <cell r="P137">
            <v>147.513170067089</v>
          </cell>
        </row>
        <row r="138">
          <cell r="L138">
            <v>233.062088012695</v>
          </cell>
          <cell r="M138">
            <v>49.8260514009673</v>
          </cell>
          <cell r="N138">
            <v>1938.98423712394</v>
          </cell>
          <cell r="O138">
            <v>849.794302076701</v>
          </cell>
          <cell r="P138">
            <v>154.664512556128</v>
          </cell>
        </row>
        <row r="139">
          <cell r="L139">
            <v>267.950592041016</v>
          </cell>
          <cell r="M139">
            <v>48.5752405721777</v>
          </cell>
          <cell r="N139">
            <v>1857.11026100933</v>
          </cell>
          <cell r="O139">
            <v>889.860652034323</v>
          </cell>
          <cell r="P139">
            <v>140.417372407221</v>
          </cell>
        </row>
        <row r="140">
          <cell r="L140">
            <v>240.434295654297</v>
          </cell>
          <cell r="M140">
            <v>50.9322723796279</v>
          </cell>
          <cell r="N140">
            <v>1985.62562657922</v>
          </cell>
          <cell r="O140">
            <v>952.101801558942</v>
          </cell>
          <cell r="P140">
            <v>123.266123046612</v>
          </cell>
        </row>
        <row r="141">
          <cell r="L141">
            <v>276.830841064453</v>
          </cell>
          <cell r="M141">
            <v>50.5692125952717</v>
          </cell>
          <cell r="N141">
            <v>2098.25463077202</v>
          </cell>
          <cell r="O141">
            <v>893.001135467988</v>
          </cell>
          <cell r="P141">
            <v>118.528347088924</v>
          </cell>
        </row>
        <row r="142">
          <cell r="L142">
            <v>246.873336791992</v>
          </cell>
          <cell r="M142">
            <v>50.5991822478591</v>
          </cell>
          <cell r="N142">
            <v>1995.51387749338</v>
          </cell>
          <cell r="O142">
            <v>874.765445322701</v>
          </cell>
          <cell r="P142">
            <v>121.292300966466</v>
          </cell>
        </row>
        <row r="143">
          <cell r="L143">
            <v>281.841705322266</v>
          </cell>
          <cell r="M143">
            <v>49.8788003221642</v>
          </cell>
          <cell r="N143">
            <v>1954.081524864</v>
          </cell>
          <cell r="O143">
            <v>902.015323902897</v>
          </cell>
          <cell r="P143">
            <v>135.108541883028</v>
          </cell>
        </row>
        <row r="144">
          <cell r="L144">
            <v>253.135513305664</v>
          </cell>
          <cell r="M144">
            <v>50.2265630446491</v>
          </cell>
          <cell r="N144">
            <v>1986.41752016926</v>
          </cell>
          <cell r="O144">
            <v>898.450327801498</v>
          </cell>
          <cell r="P144">
            <v>139.186432106388</v>
          </cell>
        </row>
        <row r="145">
          <cell r="L145">
            <v>288.371704101563</v>
          </cell>
          <cell r="M145">
            <v>51.4511730760826</v>
          </cell>
          <cell r="N145">
            <v>2058.47604636038</v>
          </cell>
          <cell r="O145">
            <v>835.958328714164</v>
          </cell>
          <cell r="P145">
            <v>120.051240808829</v>
          </cell>
        </row>
        <row r="146">
          <cell r="L146">
            <v>261.001495361328</v>
          </cell>
          <cell r="M146">
            <v>50.6359465582275</v>
          </cell>
          <cell r="N146">
            <v>1999.09690078263</v>
          </cell>
          <cell r="O146">
            <v>817.376986261144</v>
          </cell>
          <cell r="P146">
            <v>108.140766506482</v>
          </cell>
        </row>
        <row r="147">
          <cell r="L147">
            <v>234.901611328125</v>
          </cell>
          <cell r="M147">
            <v>49.8965674791721</v>
          </cell>
          <cell r="N147">
            <v>1838.65968133135</v>
          </cell>
          <cell r="O147">
            <v>868.872182682981</v>
          </cell>
          <cell r="P147">
            <v>126.538368740194</v>
          </cell>
        </row>
        <row r="148">
          <cell r="L148">
            <v>271.445159912109</v>
          </cell>
          <cell r="M148">
            <v>50.4532867151371</v>
          </cell>
          <cell r="N148">
            <v>1879.34519163899</v>
          </cell>
          <cell r="O148">
            <v>946.419829874206</v>
          </cell>
          <cell r="P148">
            <v>135.476568185055</v>
          </cell>
        </row>
        <row r="149">
          <cell r="L149">
            <v>238.100677490234</v>
          </cell>
          <cell r="M149">
            <v>55.0836684865202</v>
          </cell>
          <cell r="N149">
            <v>2132.55528715193</v>
          </cell>
          <cell r="O149">
            <v>1091.3806511769</v>
          </cell>
          <cell r="P149">
            <v>160.086448085083</v>
          </cell>
        </row>
        <row r="150">
          <cell r="L150">
            <v>270.792449951172</v>
          </cell>
          <cell r="M150">
            <v>52.7669637201219</v>
          </cell>
          <cell r="N150">
            <v>2113.97369954127</v>
          </cell>
          <cell r="O150">
            <v>1076.62711883943</v>
          </cell>
          <cell r="P150">
            <v>168.217649418014</v>
          </cell>
        </row>
        <row r="151">
          <cell r="L151">
            <v>241.072402954102</v>
          </cell>
          <cell r="M151">
            <v>51.5549906794804</v>
          </cell>
          <cell r="N151">
            <v>1901.04173702142</v>
          </cell>
          <cell r="O151">
            <v>979.610382939152</v>
          </cell>
          <cell r="P151">
            <v>165.815080943795</v>
          </cell>
        </row>
        <row r="152">
          <cell r="L152">
            <v>278.057159423828</v>
          </cell>
          <cell r="M152">
            <v>50.8399286175512</v>
          </cell>
          <cell r="N152">
            <v>1787.43594452459</v>
          </cell>
          <cell r="O152">
            <v>933.685892877431</v>
          </cell>
          <cell r="P152">
            <v>156.889946680459</v>
          </cell>
        </row>
        <row r="153">
          <cell r="L153">
            <v>248.913665771484</v>
          </cell>
          <cell r="M153">
            <v>50.2762683678751</v>
          </cell>
          <cell r="N153">
            <v>1890.442509687</v>
          </cell>
          <cell r="O153">
            <v>954.006391409016</v>
          </cell>
          <cell r="P153">
            <v>153.691836780487</v>
          </cell>
        </row>
        <row r="154">
          <cell r="L154">
            <v>283.782928466797</v>
          </cell>
          <cell r="M154">
            <v>47.8477197924592</v>
          </cell>
          <cell r="N154">
            <v>1922.71058623288</v>
          </cell>
          <cell r="O154">
            <v>880.030559358337</v>
          </cell>
          <cell r="P154">
            <v>143.292837383804</v>
          </cell>
        </row>
        <row r="155">
          <cell r="L155">
            <v>255.997055053711</v>
          </cell>
          <cell r="M155">
            <v>46.4560379912932</v>
          </cell>
          <cell r="N155">
            <v>1883.90251787423</v>
          </cell>
          <cell r="O155">
            <v>894.589947749894</v>
          </cell>
          <cell r="P155">
            <v>135.58825307116</v>
          </cell>
        </row>
        <row r="156">
          <cell r="L156">
            <v>229.04948425293</v>
          </cell>
          <cell r="M156">
            <v>47.1432360069245</v>
          </cell>
          <cell r="N156">
            <v>1875.45444264166</v>
          </cell>
          <cell r="O156">
            <v>970.582798151056</v>
          </cell>
          <cell r="P156">
            <v>137.831910653161</v>
          </cell>
        </row>
        <row r="157">
          <cell r="L157">
            <v>263.322387695313</v>
          </cell>
          <cell r="M157">
            <v>45.8975194745207</v>
          </cell>
          <cell r="N157">
            <v>1855.81997728371</v>
          </cell>
          <cell r="O157">
            <v>953.733919063701</v>
          </cell>
          <cell r="P157">
            <v>132.054148594307</v>
          </cell>
        </row>
        <row r="158">
          <cell r="L158">
            <v>236.489761352539</v>
          </cell>
          <cell r="M158">
            <v>46.7838488071112</v>
          </cell>
          <cell r="N158">
            <v>1778.66323208763</v>
          </cell>
          <cell r="O158">
            <v>1003.27504315395</v>
          </cell>
          <cell r="P158">
            <v>140.321567972111</v>
          </cell>
        </row>
        <row r="159">
          <cell r="L159">
            <v>273.424011230469</v>
          </cell>
          <cell r="M159">
            <v>47.1493048228654</v>
          </cell>
          <cell r="N159">
            <v>1876.13067828453</v>
          </cell>
          <cell r="O159">
            <v>917.963787897368</v>
          </cell>
          <cell r="P159">
            <v>139.078484890557</v>
          </cell>
        </row>
        <row r="160">
          <cell r="L160">
            <v>243.854904174805</v>
          </cell>
          <cell r="M160">
            <v>46.8603820055912</v>
          </cell>
          <cell r="N160">
            <v>1984.34751932558</v>
          </cell>
          <cell r="O160">
            <v>872.834763934639</v>
          </cell>
          <cell r="P160">
            <v>142.941467161094</v>
          </cell>
        </row>
        <row r="161">
          <cell r="L161">
            <v>279.708282470703</v>
          </cell>
          <cell r="M161">
            <v>46.3585816346494</v>
          </cell>
          <cell r="N161">
            <v>1980.59831845123</v>
          </cell>
          <cell r="O161">
            <v>853.701118969789</v>
          </cell>
          <cell r="P161">
            <v>141.936181611642</v>
          </cell>
        </row>
        <row r="162">
          <cell r="L162">
            <v>251.684799194336</v>
          </cell>
          <cell r="M162">
            <v>45.8129552026047</v>
          </cell>
          <cell r="N162">
            <v>1916.05224227311</v>
          </cell>
          <cell r="O162">
            <v>830.030003589691</v>
          </cell>
          <cell r="P162">
            <v>138.304874690811</v>
          </cell>
        </row>
        <row r="163">
          <cell r="L163">
            <v>224.981155395508</v>
          </cell>
          <cell r="M163">
            <v>46.4935493719476</v>
          </cell>
          <cell r="N163">
            <v>1982.17729519735</v>
          </cell>
          <cell r="O163">
            <v>829.504558662616</v>
          </cell>
          <cell r="P163">
            <v>134.49828786319</v>
          </cell>
        </row>
        <row r="164">
          <cell r="L164">
            <v>259.559387207031</v>
          </cell>
          <cell r="M164">
            <v>46.6376930366622</v>
          </cell>
          <cell r="N164">
            <v>1947.76811964916</v>
          </cell>
          <cell r="O164">
            <v>837.059081272899</v>
          </cell>
          <cell r="P164">
            <v>140.149955897135</v>
          </cell>
        </row>
        <row r="165">
          <cell r="L165">
            <v>232.357955932617</v>
          </cell>
          <cell r="M165">
            <v>48.1497600342552</v>
          </cell>
          <cell r="N165">
            <v>2008.27082131299</v>
          </cell>
          <cell r="O165">
            <v>824.780704335699</v>
          </cell>
          <cell r="P165">
            <v>138.205848446097</v>
          </cell>
        </row>
        <row r="166">
          <cell r="L166">
            <v>267.497192382813</v>
          </cell>
          <cell r="M166">
            <v>47.9320325325693</v>
          </cell>
          <cell r="N166">
            <v>1953.34002421967</v>
          </cell>
          <cell r="O166">
            <v>823.187242547355</v>
          </cell>
          <cell r="P166">
            <v>136.640762667373</v>
          </cell>
        </row>
        <row r="167">
          <cell r="L167">
            <v>241.34700012207</v>
          </cell>
          <cell r="M167">
            <v>47.5546215139606</v>
          </cell>
          <cell r="N167">
            <v>1817.1913050488</v>
          </cell>
          <cell r="O167">
            <v>893.418629778546</v>
          </cell>
          <cell r="P167">
            <v>129.632113993247</v>
          </cell>
        </row>
        <row r="168">
          <cell r="L168">
            <v>214.521453857422</v>
          </cell>
          <cell r="M168">
            <v>47.8980270989659</v>
          </cell>
          <cell r="N168">
            <v>1930.39431644547</v>
          </cell>
          <cell r="O168">
            <v>870.145511186184</v>
          </cell>
          <cell r="P168">
            <v>127.399117167919</v>
          </cell>
        </row>
        <row r="169">
          <cell r="L169">
            <v>249.490676879883</v>
          </cell>
          <cell r="M169">
            <v>47.9911649561955</v>
          </cell>
          <cell r="N169">
            <v>1962.42939886863</v>
          </cell>
          <cell r="O169">
            <v>833.502654523466</v>
          </cell>
          <cell r="P169">
            <v>125.404289835314</v>
          </cell>
        </row>
        <row r="170">
          <cell r="L170">
            <v>223.44856262207</v>
          </cell>
          <cell r="M170">
            <v>47.3728991032251</v>
          </cell>
          <cell r="N170">
            <v>1913.28017574616</v>
          </cell>
          <cell r="O170">
            <v>850.601376003128</v>
          </cell>
          <cell r="P170">
            <v>115.434849290375</v>
          </cell>
        </row>
        <row r="171">
          <cell r="L171">
            <v>258.635559082031</v>
          </cell>
          <cell r="M171">
            <v>48.04347490952</v>
          </cell>
          <cell r="N171">
            <v>1937.15134938265</v>
          </cell>
          <cell r="O171">
            <v>833.421259762237</v>
          </cell>
          <cell r="P171">
            <v>99.4031853941635</v>
          </cell>
        </row>
        <row r="172">
          <cell r="L172">
            <v>231.250350952148</v>
          </cell>
          <cell r="M172">
            <v>50.8897554239988</v>
          </cell>
          <cell r="N172">
            <v>1923.94035561045</v>
          </cell>
          <cell r="O172">
            <v>940.151803961305</v>
          </cell>
          <cell r="P172">
            <v>97.4869635412237</v>
          </cell>
        </row>
        <row r="173">
          <cell r="L173">
            <v>262.706390380859</v>
          </cell>
          <cell r="M173">
            <v>53.7681072454527</v>
          </cell>
          <cell r="N173">
            <v>2079.05653920241</v>
          </cell>
          <cell r="O173">
            <v>1095.59454951095</v>
          </cell>
          <cell r="P173">
            <v>107.422901999957</v>
          </cell>
        </row>
        <row r="174">
          <cell r="L174">
            <v>222.273773193359</v>
          </cell>
          <cell r="M174">
            <v>61.5780814178177</v>
          </cell>
          <cell r="N174">
            <v>2805.59121558655</v>
          </cell>
          <cell r="O174">
            <v>1362.38373875222</v>
          </cell>
          <cell r="P174">
            <v>147.771437003708</v>
          </cell>
        </row>
        <row r="175">
          <cell r="L175">
            <v>245.539413452148</v>
          </cell>
          <cell r="M175">
            <v>63.668237820394</v>
          </cell>
          <cell r="N175">
            <v>2680.02288326623</v>
          </cell>
          <cell r="O175">
            <v>1291.5269298638</v>
          </cell>
          <cell r="P175">
            <v>120.47580978519</v>
          </cell>
        </row>
        <row r="176">
          <cell r="L176">
            <v>210.425872802734</v>
          </cell>
          <cell r="M176">
            <v>59.311956053936</v>
          </cell>
          <cell r="N176">
            <v>2548.10332065148</v>
          </cell>
          <cell r="O176">
            <v>1165.28686629445</v>
          </cell>
          <cell r="P176">
            <v>109.549777037697</v>
          </cell>
        </row>
        <row r="177">
          <cell r="L177">
            <v>240.335708618164</v>
          </cell>
          <cell r="M177">
            <v>57.3958603588465</v>
          </cell>
          <cell r="N177">
            <v>2247.45399697796</v>
          </cell>
          <cell r="O177">
            <v>1033.94666322957</v>
          </cell>
          <cell r="P177">
            <v>98.727390551569</v>
          </cell>
        </row>
        <row r="178">
          <cell r="L178">
            <v>212.47998046875</v>
          </cell>
          <cell r="M178">
            <v>49.5170203261154</v>
          </cell>
          <cell r="N178">
            <v>2033.79172629851</v>
          </cell>
          <cell r="O178">
            <v>888.244998346312</v>
          </cell>
          <cell r="P178">
            <v>80.8615884089713</v>
          </cell>
        </row>
        <row r="179">
          <cell r="L179">
            <v>247.341979980469</v>
          </cell>
          <cell r="M179">
            <v>45.690960122748</v>
          </cell>
          <cell r="N179">
            <v>1953.71940365016</v>
          </cell>
          <cell r="O179">
            <v>860.001100193106</v>
          </cell>
          <cell r="P179">
            <v>78.9613210650568</v>
          </cell>
        </row>
        <row r="180">
          <cell r="L180">
            <v>281.01708984375</v>
          </cell>
          <cell r="M180">
            <v>50.1611897962798</v>
          </cell>
          <cell r="N180">
            <v>2099.56196563146</v>
          </cell>
          <cell r="O180">
            <v>966.190879493294</v>
          </cell>
          <cell r="P180">
            <v>90.1892808181716</v>
          </cell>
        </row>
        <row r="181">
          <cell r="L181">
            <v>251.854690551758</v>
          </cell>
          <cell r="M181">
            <v>47.5328879159019</v>
          </cell>
          <cell r="N181">
            <v>2002.35756491847</v>
          </cell>
          <cell r="O181">
            <v>980.309827301968</v>
          </cell>
          <cell r="P181">
            <v>93.9893990669926</v>
          </cell>
        </row>
        <row r="182">
          <cell r="L182">
            <v>221.564712524414</v>
          </cell>
          <cell r="M182">
            <v>46.2587812628958</v>
          </cell>
          <cell r="N182">
            <v>2041.9722799938</v>
          </cell>
          <cell r="O182">
            <v>1064.70399170098</v>
          </cell>
          <cell r="P182">
            <v>100.572872656283</v>
          </cell>
        </row>
        <row r="183">
          <cell r="L183">
            <v>254.361129760742</v>
          </cell>
          <cell r="M183">
            <v>46.6695090162227</v>
          </cell>
          <cell r="N183">
            <v>2021.88497248454</v>
          </cell>
          <cell r="O183">
            <v>1048.68187499263</v>
          </cell>
          <cell r="P183">
            <v>99.7381712023663</v>
          </cell>
        </row>
        <row r="184">
          <cell r="L184">
            <v>225.658218383789</v>
          </cell>
          <cell r="M184">
            <v>47.0716588252318</v>
          </cell>
          <cell r="N184">
            <v>1961.82616201903</v>
          </cell>
          <cell r="O184">
            <v>1023.91800806406</v>
          </cell>
          <cell r="P184">
            <v>97.9346426318296</v>
          </cell>
        </row>
        <row r="185">
          <cell r="L185">
            <v>259.524932861328</v>
          </cell>
          <cell r="M185">
            <v>47.3807262927638</v>
          </cell>
          <cell r="N185">
            <v>1931.50042687969</v>
          </cell>
          <cell r="O185">
            <v>988.232058544865</v>
          </cell>
          <cell r="P185">
            <v>95.9544601227047</v>
          </cell>
        </row>
        <row r="186">
          <cell r="L186">
            <v>232.091186523437</v>
          </cell>
          <cell r="M186">
            <v>47.3537937273619</v>
          </cell>
          <cell r="N186">
            <v>1865.75182375851</v>
          </cell>
          <cell r="O186">
            <v>1018.64748833232</v>
          </cell>
          <cell r="P186">
            <v>100.954550852307</v>
          </cell>
        </row>
        <row r="187">
          <cell r="L187">
            <v>266.304565429688</v>
          </cell>
          <cell r="M187">
            <v>47.200675292093</v>
          </cell>
          <cell r="N187">
            <v>1829.84163087809</v>
          </cell>
          <cell r="O187">
            <v>1043.25494753659</v>
          </cell>
          <cell r="P187">
            <v>103.157632898967</v>
          </cell>
        </row>
        <row r="188">
          <cell r="L188">
            <v>235.786605834961</v>
          </cell>
          <cell r="M188">
            <v>49.4429808843714</v>
          </cell>
          <cell r="N188">
            <v>2055.46852410679</v>
          </cell>
          <cell r="O188">
            <v>1065.19219328357</v>
          </cell>
          <cell r="P188">
            <v>104.024404732951</v>
          </cell>
        </row>
        <row r="189">
          <cell r="L189">
            <v>269.040710449219</v>
          </cell>
          <cell r="M189">
            <v>48.5170426375458</v>
          </cell>
          <cell r="N189">
            <v>2017.38679259941</v>
          </cell>
          <cell r="O189">
            <v>948.272260719676</v>
          </cell>
          <cell r="P189">
            <v>95.6974010899105</v>
          </cell>
        </row>
        <row r="190">
          <cell r="L190">
            <v>241.439987182617</v>
          </cell>
          <cell r="M190">
            <v>47.552539667286</v>
          </cell>
          <cell r="N190">
            <v>1983.02942395352</v>
          </cell>
          <cell r="O190">
            <v>868.705300148047</v>
          </cell>
          <cell r="P190">
            <v>90.2650149957475</v>
          </cell>
        </row>
        <row r="191">
          <cell r="L191">
            <v>275.889831542969</v>
          </cell>
          <cell r="M191">
            <v>48.4727225699132</v>
          </cell>
          <cell r="N191">
            <v>2091.15710525523</v>
          </cell>
          <cell r="O191">
            <v>908.490335288971</v>
          </cell>
          <cell r="P191">
            <v>96.0475564024569</v>
          </cell>
        </row>
        <row r="192">
          <cell r="L192">
            <v>245.412307739258</v>
          </cell>
          <cell r="M192">
            <v>48.2000054998203</v>
          </cell>
          <cell r="N192">
            <v>2053.50230266885</v>
          </cell>
          <cell r="O192">
            <v>916.785934380163</v>
          </cell>
          <cell r="P192">
            <v>98.7766988023035</v>
          </cell>
        </row>
        <row r="193">
          <cell r="L193">
            <v>278.497650146484</v>
          </cell>
          <cell r="M193">
            <v>49.7886646329392</v>
          </cell>
          <cell r="N193">
            <v>2138.24420986078</v>
          </cell>
          <cell r="O193">
            <v>926.816421522816</v>
          </cell>
          <cell r="P193">
            <v>100.872183406872</v>
          </cell>
        </row>
        <row r="194">
          <cell r="L194">
            <v>244.890060424805</v>
          </cell>
          <cell r="M194">
            <v>51.034382205608</v>
          </cell>
          <cell r="N194">
            <v>2286.95403104854</v>
          </cell>
          <cell r="O194">
            <v>1035.95779477663</v>
          </cell>
          <cell r="P194">
            <v>109.986711298753</v>
          </cell>
        </row>
        <row r="195">
          <cell r="L195">
            <v>276.134521484375</v>
          </cell>
          <cell r="M195">
            <v>48.2009167907421</v>
          </cell>
          <cell r="N195">
            <v>2234.80298618066</v>
          </cell>
          <cell r="O195">
            <v>1057.43872279653</v>
          </cell>
          <cell r="P195">
            <v>109.178855940637</v>
          </cell>
        </row>
        <row r="196">
          <cell r="L196">
            <v>246.449356079102</v>
          </cell>
          <cell r="M196">
            <v>46.5009635075053</v>
          </cell>
          <cell r="N196">
            <v>1829.75371760144</v>
          </cell>
          <cell r="O196">
            <v>1054.5815126107</v>
          </cell>
          <cell r="P196">
            <v>112.784451699833</v>
          </cell>
        </row>
        <row r="197">
          <cell r="L197">
            <v>279.912200927734</v>
          </cell>
          <cell r="M197">
            <v>47.1177565421773</v>
          </cell>
          <cell r="N197">
            <v>1965.72836719334</v>
          </cell>
          <cell r="O197">
            <v>1006.25289758667</v>
          </cell>
          <cell r="P197">
            <v>105.52005268874</v>
          </cell>
        </row>
        <row r="198">
          <cell r="L198">
            <v>249.399658203125</v>
          </cell>
          <cell r="M198">
            <v>48.7456151829471</v>
          </cell>
          <cell r="N198">
            <v>2012.73280910588</v>
          </cell>
          <cell r="O198">
            <v>1036.74473294218</v>
          </cell>
          <cell r="P198">
            <v>105.339993223873</v>
          </cell>
        </row>
        <row r="199">
          <cell r="L199">
            <v>219.795761108398</v>
          </cell>
          <cell r="M199">
            <v>48.8973014433709</v>
          </cell>
          <cell r="N199">
            <v>2078.73001412525</v>
          </cell>
          <cell r="O199">
            <v>964.738860389142</v>
          </cell>
          <cell r="P199">
            <v>98.3651231256084</v>
          </cell>
        </row>
        <row r="200">
          <cell r="L200">
            <v>244.406951904297</v>
          </cell>
          <cell r="M200">
            <v>58.8720422658628</v>
          </cell>
          <cell r="N200">
            <v>2714.6107414465</v>
          </cell>
          <cell r="O200">
            <v>1154.47943737427</v>
          </cell>
          <cell r="P200">
            <v>117.283842271898</v>
          </cell>
        </row>
        <row r="201">
          <cell r="L201">
            <v>270.138214111328</v>
          </cell>
          <cell r="M201">
            <v>59.3500748445884</v>
          </cell>
          <cell r="N201">
            <v>2656.04158022959</v>
          </cell>
          <cell r="O201">
            <v>1118.86876319065</v>
          </cell>
          <cell r="P201">
            <v>111.035567286942</v>
          </cell>
        </row>
        <row r="202">
          <cell r="L202">
            <v>231.395050048828</v>
          </cell>
          <cell r="M202">
            <v>61.6177858642316</v>
          </cell>
          <cell r="N202">
            <v>2655.21513816339</v>
          </cell>
          <cell r="O202">
            <v>1245.80976929578</v>
          </cell>
          <cell r="P202">
            <v>135.890559652944</v>
          </cell>
        </row>
        <row r="203">
          <cell r="L203">
            <v>254.934677124023</v>
          </cell>
          <cell r="M203">
            <v>61.2633841882692</v>
          </cell>
          <cell r="N203">
            <v>2674.71688543871</v>
          </cell>
          <cell r="O203">
            <v>1186.06537978978</v>
          </cell>
          <cell r="P203">
            <v>142.6823887561</v>
          </cell>
        </row>
        <row r="204">
          <cell r="L204">
            <v>221.669677734375</v>
          </cell>
          <cell r="M204">
            <v>55.3047651790782</v>
          </cell>
          <cell r="N204">
            <v>2378.20672395989</v>
          </cell>
          <cell r="O204">
            <v>1016.48840336298</v>
          </cell>
          <cell r="P204">
            <v>120.528691511671</v>
          </cell>
        </row>
        <row r="205">
          <cell r="L205">
            <v>256.365783691406</v>
          </cell>
          <cell r="M205">
            <v>49.3045884999545</v>
          </cell>
          <cell r="N205">
            <v>1948.58552250245</v>
          </cell>
          <cell r="O205">
            <v>841.915507654084</v>
          </cell>
          <cell r="P205">
            <v>102.644975549417</v>
          </cell>
        </row>
        <row r="206">
          <cell r="L206">
            <v>229.175857543945</v>
          </cell>
          <cell r="M206">
            <v>50.2010847768357</v>
          </cell>
          <cell r="N206">
            <v>1926.84076088333</v>
          </cell>
          <cell r="O206">
            <v>836.422253680212</v>
          </cell>
          <cell r="P206">
            <v>101.93651020962</v>
          </cell>
        </row>
        <row r="207">
          <cell r="L207">
            <v>264.962524414063</v>
          </cell>
          <cell r="M207">
            <v>48.6013656856835</v>
          </cell>
          <cell r="N207">
            <v>1861.84193487078</v>
          </cell>
          <cell r="O207">
            <v>859.216987020159</v>
          </cell>
          <cell r="P207">
            <v>106.88831641969</v>
          </cell>
        </row>
        <row r="208">
          <cell r="L208">
            <v>237.377990722656</v>
          </cell>
          <cell r="M208">
            <v>48.7563932374354</v>
          </cell>
          <cell r="N208">
            <v>1924.8496049095</v>
          </cell>
          <cell r="O208">
            <v>861.055451730859</v>
          </cell>
          <cell r="P208">
            <v>102.00662178088</v>
          </cell>
        </row>
        <row r="209">
          <cell r="L209">
            <v>273.160583496094</v>
          </cell>
          <cell r="M209">
            <v>49.6015170109693</v>
          </cell>
          <cell r="N209">
            <v>1849.40544825422</v>
          </cell>
          <cell r="O209">
            <v>933.94542174894</v>
          </cell>
          <cell r="P209">
            <v>102.222986571216</v>
          </cell>
        </row>
        <row r="210">
          <cell r="L210">
            <v>244.720855712891</v>
          </cell>
          <cell r="M210">
            <v>48.9211930310377</v>
          </cell>
          <cell r="N210">
            <v>1858.98546168819</v>
          </cell>
          <cell r="O210">
            <v>964.127146966536</v>
          </cell>
          <cell r="P210">
            <v>97.3593694812504</v>
          </cell>
        </row>
        <row r="211">
          <cell r="L211">
            <v>279.855133056641</v>
          </cell>
          <cell r="M211">
            <v>49.7861895665707</v>
          </cell>
          <cell r="N211">
            <v>1888.42555534382</v>
          </cell>
          <cell r="O211">
            <v>968.5580367724</v>
          </cell>
          <cell r="P211">
            <v>93.1888665035974</v>
          </cell>
        </row>
        <row r="212">
          <cell r="L212">
            <v>245.800582885742</v>
          </cell>
          <cell r="M212">
            <v>58.4624394367507</v>
          </cell>
          <cell r="N212">
            <v>2185.45206883285</v>
          </cell>
          <cell r="O212">
            <v>1188.55341976947</v>
          </cell>
          <cell r="P212">
            <v>123.323126216971</v>
          </cell>
        </row>
        <row r="213">
          <cell r="L213">
            <v>273.828491210938</v>
          </cell>
          <cell r="M213">
            <v>58.0437162903185</v>
          </cell>
          <cell r="N213">
            <v>2243.0551005415</v>
          </cell>
          <cell r="O213">
            <v>1270.44252540121</v>
          </cell>
          <cell r="P213">
            <v>124.038631394966</v>
          </cell>
        </row>
        <row r="214">
          <cell r="L214">
            <v>238.0546875</v>
          </cell>
          <cell r="M214">
            <v>58.1177203511658</v>
          </cell>
          <cell r="N214">
            <v>2371.97042743029</v>
          </cell>
          <cell r="O214">
            <v>1239.71845584273</v>
          </cell>
          <cell r="P214">
            <v>118.366663474835</v>
          </cell>
        </row>
        <row r="215">
          <cell r="L215">
            <v>262.014129638672</v>
          </cell>
          <cell r="M215">
            <v>62.1457239076924</v>
          </cell>
          <cell r="N215">
            <v>2611.51392318413</v>
          </cell>
          <cell r="O215">
            <v>1277.3863451883</v>
          </cell>
          <cell r="P215">
            <v>110.801485598016</v>
          </cell>
        </row>
        <row r="216">
          <cell r="L216">
            <v>228.322280883789</v>
          </cell>
          <cell r="M216">
            <v>58.379058216312</v>
          </cell>
          <cell r="N216">
            <v>2389.82199410197</v>
          </cell>
          <cell r="O216">
            <v>1124.54072751802</v>
          </cell>
          <cell r="P216">
            <v>93.4349818159872</v>
          </cell>
        </row>
        <row r="217">
          <cell r="L217">
            <v>263.352325439453</v>
          </cell>
          <cell r="M217">
            <v>45.9106441459548</v>
          </cell>
          <cell r="N217">
            <v>1871.6148676923</v>
          </cell>
          <cell r="O217">
            <v>902.56897632503</v>
          </cell>
          <cell r="P217">
            <v>79.1695540906346</v>
          </cell>
        </row>
        <row r="218">
          <cell r="L218">
            <v>236.617309570312</v>
          </cell>
          <cell r="M218">
            <v>45.3012965500026</v>
          </cell>
          <cell r="N218">
            <v>1868.46007564765</v>
          </cell>
          <cell r="O218">
            <v>888.686334219077</v>
          </cell>
          <cell r="P218">
            <v>77.5300830083858</v>
          </cell>
        </row>
        <row r="219">
          <cell r="L219">
            <v>274.064147949219</v>
          </cell>
          <cell r="M219">
            <v>44.850898071581</v>
          </cell>
          <cell r="N219">
            <v>1723.45088786732</v>
          </cell>
          <cell r="O219">
            <v>892.732838943676</v>
          </cell>
          <cell r="P219">
            <v>79.5898508036123</v>
          </cell>
        </row>
        <row r="220">
          <cell r="L220">
            <v>245.587921142578</v>
          </cell>
          <cell r="M220">
            <v>47.4850150676727</v>
          </cell>
          <cell r="N220">
            <v>1880.16311478715</v>
          </cell>
          <cell r="O220">
            <v>937.533730176572</v>
          </cell>
          <cell r="P220">
            <v>81.3923197933095</v>
          </cell>
        </row>
        <row r="221">
          <cell r="L221">
            <v>280.947906494141</v>
          </cell>
          <cell r="M221">
            <v>48.5718165353723</v>
          </cell>
          <cell r="N221">
            <v>1940.88032565053</v>
          </cell>
          <cell r="O221">
            <v>944.918445742119</v>
          </cell>
          <cell r="P221">
            <v>80.7243258867634</v>
          </cell>
        </row>
        <row r="222">
          <cell r="L222">
            <v>246.086654663086</v>
          </cell>
          <cell r="M222">
            <v>57.6346493945202</v>
          </cell>
          <cell r="N222">
            <v>2393.4722927844</v>
          </cell>
          <cell r="O222">
            <v>1153.4155321495</v>
          </cell>
          <cell r="P222">
            <v>98.7778036715438</v>
          </cell>
        </row>
        <row r="223">
          <cell r="L223">
            <v>212.579788208008</v>
          </cell>
          <cell r="M223">
            <v>54.8211495161245</v>
          </cell>
          <cell r="N223">
            <v>2351.03623524903</v>
          </cell>
          <cell r="O223">
            <v>1103.91088010401</v>
          </cell>
          <cell r="P223">
            <v>91.6789028875362</v>
          </cell>
        </row>
        <row r="224">
          <cell r="L224">
            <v>245.490783691406</v>
          </cell>
          <cell r="M224">
            <v>51.6227574025254</v>
          </cell>
          <cell r="N224">
            <v>2055.77473246559</v>
          </cell>
          <cell r="O224">
            <v>956.054373556126</v>
          </cell>
          <cell r="P224">
            <v>80.7111529512452</v>
          </cell>
        </row>
        <row r="225">
          <cell r="L225">
            <v>279.962432861328</v>
          </cell>
          <cell r="M225">
            <v>51.5198178816463</v>
          </cell>
          <cell r="N225">
            <v>1986.30723620298</v>
          </cell>
          <cell r="O225">
            <v>920.733791496075</v>
          </cell>
          <cell r="P225">
            <v>78.4690599210919</v>
          </cell>
        </row>
        <row r="226">
          <cell r="L226">
            <v>252.296630859375</v>
          </cell>
          <cell r="M226">
            <v>45.7916954279251</v>
          </cell>
          <cell r="N226">
            <v>1887.33796652516</v>
          </cell>
          <cell r="O226">
            <v>902.5541986718</v>
          </cell>
          <cell r="P226">
            <v>80.0966138867444</v>
          </cell>
        </row>
        <row r="227">
          <cell r="L227">
            <v>286.046051025391</v>
          </cell>
          <cell r="M227">
            <v>45.9641039369174</v>
          </cell>
          <cell r="N227">
            <v>1998.10502972828</v>
          </cell>
          <cell r="O227">
            <v>960.594883172961</v>
          </cell>
          <cell r="P227">
            <v>81.1382967908969</v>
          </cell>
        </row>
        <row r="228">
          <cell r="L228">
            <v>248.031585693359</v>
          </cell>
          <cell r="M228">
            <v>55.8257204977448</v>
          </cell>
          <cell r="N228">
            <v>2709.01034922293</v>
          </cell>
          <cell r="O228">
            <v>1212.07784173163</v>
          </cell>
          <cell r="P228">
            <v>98.8804922277247</v>
          </cell>
        </row>
        <row r="229">
          <cell r="L229">
            <v>271.697204589844</v>
          </cell>
          <cell r="M229">
            <v>52.6459835610335</v>
          </cell>
          <cell r="N229">
            <v>2746.32015021825</v>
          </cell>
          <cell r="O229">
            <v>1262.54446495091</v>
          </cell>
          <cell r="P229">
            <v>99.6458264735147</v>
          </cell>
        </row>
        <row r="230">
          <cell r="L230">
            <v>236.064514160156</v>
          </cell>
          <cell r="M230">
            <v>59.4924286864094</v>
          </cell>
          <cell r="N230">
            <v>2488.94933511554</v>
          </cell>
          <cell r="O230">
            <v>1156.00692065559</v>
          </cell>
          <cell r="P230">
            <v>91.5357016544193</v>
          </cell>
        </row>
        <row r="231">
          <cell r="L231">
            <v>264.245513916016</v>
          </cell>
          <cell r="M231">
            <v>65.0928591666184</v>
          </cell>
          <cell r="N231">
            <v>2425.93272714607</v>
          </cell>
          <cell r="O231">
            <v>1081.14690793524</v>
          </cell>
          <cell r="P231">
            <v>83.5708952508284</v>
          </cell>
        </row>
        <row r="232">
          <cell r="L232">
            <v>229.697647094727</v>
          </cell>
          <cell r="M232">
            <v>67.4128857464925</v>
          </cell>
          <cell r="N232">
            <v>2437.25772724315</v>
          </cell>
          <cell r="O232">
            <v>1137.51139305089</v>
          </cell>
          <cell r="P232">
            <v>87.6246557976695</v>
          </cell>
        </row>
        <row r="233">
          <cell r="L233">
            <v>258.841613769531</v>
          </cell>
          <cell r="M233">
            <v>65.704812636536</v>
          </cell>
          <cell r="N233">
            <v>2455.3365860559</v>
          </cell>
          <cell r="O233">
            <v>1076.98916278375</v>
          </cell>
          <cell r="P233">
            <v>106.008848687429</v>
          </cell>
        </row>
        <row r="234">
          <cell r="L234">
            <v>223.101318359375</v>
          </cell>
          <cell r="M234">
            <v>67.2768520841819</v>
          </cell>
          <cell r="N234">
            <v>2578.3961084911</v>
          </cell>
          <cell r="O234">
            <v>1134.23290430485</v>
          </cell>
          <cell r="P234">
            <v>98.945095169492</v>
          </cell>
        </row>
        <row r="235">
          <cell r="L235">
            <v>258.808715820313</v>
          </cell>
          <cell r="M235">
            <v>49.2188792552071</v>
          </cell>
          <cell r="N235">
            <v>2015.79262426193</v>
          </cell>
          <cell r="O235">
            <v>898.691639488985</v>
          </cell>
          <cell r="P235">
            <v>75.6559441485194</v>
          </cell>
        </row>
        <row r="236">
          <cell r="L236">
            <v>231.270370483398</v>
          </cell>
          <cell r="M236">
            <v>49.1478898610373</v>
          </cell>
          <cell r="N236">
            <v>1868.94572349864</v>
          </cell>
          <cell r="O236">
            <v>995.858307090078</v>
          </cell>
          <cell r="P236">
            <v>79.233446585005</v>
          </cell>
        </row>
        <row r="237">
          <cell r="L237">
            <v>264.776458740234</v>
          </cell>
          <cell r="M237">
            <v>48.2058951305512</v>
          </cell>
          <cell r="N237">
            <v>1939.44145421565</v>
          </cell>
          <cell r="O237">
            <v>1027.00963116693</v>
          </cell>
          <cell r="P237">
            <v>78.8318690286467</v>
          </cell>
        </row>
        <row r="238">
          <cell r="L238">
            <v>234.849426269531</v>
          </cell>
          <cell r="M238">
            <v>48.0845392005951</v>
          </cell>
          <cell r="N238">
            <v>2057.80738247747</v>
          </cell>
          <cell r="O238">
            <v>1037.64689059822</v>
          </cell>
          <cell r="P238">
            <v>80.067596782835</v>
          </cell>
        </row>
        <row r="239">
          <cell r="L239">
            <v>260.251342773438</v>
          </cell>
          <cell r="M239">
            <v>57.9064101032957</v>
          </cell>
          <cell r="N239">
            <v>2506.54983236731</v>
          </cell>
          <cell r="O239">
            <v>1279.51387759081</v>
          </cell>
          <cell r="P239">
            <v>108.293933821864</v>
          </cell>
        </row>
        <row r="240">
          <cell r="L240">
            <v>224.218780517578</v>
          </cell>
          <cell r="M240">
            <v>55.3730535192829</v>
          </cell>
          <cell r="N240">
            <v>2447.73184730038</v>
          </cell>
          <cell r="O240">
            <v>1291.0805199255</v>
          </cell>
          <cell r="P240">
            <v>111.101679671822</v>
          </cell>
        </row>
        <row r="241">
          <cell r="L241">
            <v>250.22346496582</v>
          </cell>
          <cell r="M241">
            <v>54.9886533830366</v>
          </cell>
          <cell r="N241">
            <v>2397.38878696937</v>
          </cell>
          <cell r="O241">
            <v>1286.30925324975</v>
          </cell>
          <cell r="P241">
            <v>110.631656678429</v>
          </cell>
        </row>
        <row r="242">
          <cell r="L242">
            <v>216.026321411133</v>
          </cell>
          <cell r="M242">
            <v>54.9882608062826</v>
          </cell>
          <cell r="N242">
            <v>2345.57205404409</v>
          </cell>
          <cell r="O242">
            <v>1238.99837504958</v>
          </cell>
          <cell r="P242">
            <v>105.68462968764</v>
          </cell>
        </row>
        <row r="243">
          <cell r="L243">
            <v>244.508758544922</v>
          </cell>
          <cell r="M243">
            <v>53.3658484381509</v>
          </cell>
          <cell r="N243">
            <v>2268.03933906667</v>
          </cell>
          <cell r="O243">
            <v>1168.13968728601</v>
          </cell>
          <cell r="P243">
            <v>98.3853275415565</v>
          </cell>
        </row>
        <row r="244">
          <cell r="L244">
            <v>212.99186706543</v>
          </cell>
          <cell r="M244">
            <v>51.5543323835379</v>
          </cell>
          <cell r="N244">
            <v>2111.82964639487</v>
          </cell>
          <cell r="O244">
            <v>1165.18548877595</v>
          </cell>
          <cell r="P244">
            <v>100.488071672822</v>
          </cell>
        </row>
        <row r="245">
          <cell r="L245">
            <v>241.871948242187</v>
          </cell>
          <cell r="M245">
            <v>53.5830485224085</v>
          </cell>
          <cell r="N245">
            <v>2183.11976406383</v>
          </cell>
          <cell r="O245">
            <v>1223.27538763171</v>
          </cell>
          <cell r="P245">
            <v>98.9382634780202</v>
          </cell>
        </row>
        <row r="246">
          <cell r="L246">
            <v>208.634033203125</v>
          </cell>
          <cell r="M246">
            <v>53.5895589731515</v>
          </cell>
          <cell r="N246">
            <v>2255.61320614833</v>
          </cell>
          <cell r="O246">
            <v>1192.1101595521</v>
          </cell>
          <cell r="P246">
            <v>95.4875933962274</v>
          </cell>
        </row>
        <row r="247">
          <cell r="L247">
            <v>241.389465332031</v>
          </cell>
          <cell r="M247">
            <v>49.7769794587432</v>
          </cell>
          <cell r="N247">
            <v>2004.42958681308</v>
          </cell>
          <cell r="O247">
            <v>991.78588163037</v>
          </cell>
          <cell r="P247">
            <v>106.274654733777</v>
          </cell>
        </row>
        <row r="248">
          <cell r="L248">
            <v>214.743469238281</v>
          </cell>
          <cell r="M248">
            <v>47.4318072318403</v>
          </cell>
          <cell r="N248">
            <v>1884.81834632289</v>
          </cell>
          <cell r="O248">
            <v>859.170520410127</v>
          </cell>
          <cell r="P248">
            <v>113.723029019588</v>
          </cell>
        </row>
        <row r="249">
          <cell r="L249">
            <v>248.687927246094</v>
          </cell>
          <cell r="M249">
            <v>47.7964075885608</v>
          </cell>
          <cell r="N249">
            <v>2082.88047163306</v>
          </cell>
          <cell r="O249">
            <v>811.510394057274</v>
          </cell>
          <cell r="P249">
            <v>107.826452418816</v>
          </cell>
        </row>
        <row r="250">
          <cell r="L250">
            <v>221.234008789062</v>
          </cell>
          <cell r="M250">
            <v>48.1878349009546</v>
          </cell>
          <cell r="N250">
            <v>2006.44409470109</v>
          </cell>
          <cell r="O250">
            <v>828.594152793541</v>
          </cell>
          <cell r="P250">
            <v>102.810914303799</v>
          </cell>
        </row>
        <row r="251">
          <cell r="L251">
            <v>255.789138793945</v>
          </cell>
          <cell r="M251">
            <v>51.0524020413136</v>
          </cell>
          <cell r="N251">
            <v>2024.2320550147</v>
          </cell>
          <cell r="O251">
            <v>806.362960785222</v>
          </cell>
          <cell r="P251">
            <v>104.533460023108</v>
          </cell>
        </row>
        <row r="252">
          <cell r="L252">
            <v>227.94807434082</v>
          </cell>
          <cell r="M252">
            <v>51.9593250532788</v>
          </cell>
          <cell r="N252">
            <v>2057.95237266486</v>
          </cell>
          <cell r="O252">
            <v>811.509286931728</v>
          </cell>
          <cell r="P252">
            <v>110.566285863728</v>
          </cell>
        </row>
        <row r="253">
          <cell r="L253">
            <v>262.879058837891</v>
          </cell>
          <cell r="M253">
            <v>47.8285284556236</v>
          </cell>
          <cell r="N253">
            <v>2024.6074149022</v>
          </cell>
          <cell r="O253">
            <v>799.765503265194</v>
          </cell>
          <cell r="P253">
            <v>106.178213484035</v>
          </cell>
        </row>
        <row r="254">
          <cell r="L254">
            <v>235.365325927734</v>
          </cell>
          <cell r="M254">
            <v>46.9241615518824</v>
          </cell>
          <cell r="N254">
            <v>2022.70067667056</v>
          </cell>
          <cell r="O254">
            <v>797.109537873383</v>
          </cell>
          <cell r="P254">
            <v>104.856459316213</v>
          </cell>
        </row>
        <row r="255">
          <cell r="L255">
            <v>261.713836669922</v>
          </cell>
          <cell r="M255">
            <v>58.9504472801593</v>
          </cell>
          <cell r="N255">
            <v>2708.95119943979</v>
          </cell>
          <cell r="O255">
            <v>1007.10544740312</v>
          </cell>
          <cell r="P255">
            <v>123.853647318568</v>
          </cell>
        </row>
        <row r="256">
          <cell r="L256">
            <v>225.887481689453</v>
          </cell>
          <cell r="M256">
            <v>58.1030494852075</v>
          </cell>
          <cell r="N256">
            <v>2718.39318399562</v>
          </cell>
          <cell r="O256">
            <v>1011.63658555157</v>
          </cell>
          <cell r="P256">
            <v>116.554841768989</v>
          </cell>
        </row>
        <row r="257">
          <cell r="L257">
            <v>252.586166381836</v>
          </cell>
          <cell r="M257">
            <v>57.3907323421189</v>
          </cell>
          <cell r="N257">
            <v>2699.36492425835</v>
          </cell>
          <cell r="O257">
            <v>990.656654202178</v>
          </cell>
          <cell r="P257">
            <v>112.510105757689</v>
          </cell>
        </row>
        <row r="258">
          <cell r="L258">
            <v>219.321151733398</v>
          </cell>
          <cell r="M258">
            <v>55.5238529738519</v>
          </cell>
          <cell r="N258">
            <v>2549.70252634137</v>
          </cell>
          <cell r="O258">
            <v>938.042125805535</v>
          </cell>
          <cell r="P258">
            <v>106.089097268151</v>
          </cell>
        </row>
        <row r="259">
          <cell r="L259">
            <v>248.009872436523</v>
          </cell>
          <cell r="M259">
            <v>56.026749320125</v>
          </cell>
          <cell r="N259">
            <v>2574.20346270309</v>
          </cell>
          <cell r="O259">
            <v>933.77238912089</v>
          </cell>
          <cell r="P259">
            <v>105.831417673965</v>
          </cell>
        </row>
        <row r="260">
          <cell r="L260">
            <v>214.230911254883</v>
          </cell>
          <cell r="M260">
            <v>56.5721552762379</v>
          </cell>
          <cell r="N260">
            <v>2554.19495946935</v>
          </cell>
          <cell r="O260">
            <v>944.708393627708</v>
          </cell>
          <cell r="P260">
            <v>106.70795398721</v>
          </cell>
        </row>
        <row r="261">
          <cell r="L261">
            <v>244.11589050293</v>
          </cell>
          <cell r="M261">
            <v>55.289976714274</v>
          </cell>
          <cell r="N261">
            <v>2456.28568620894</v>
          </cell>
          <cell r="O261">
            <v>919.334922871202</v>
          </cell>
          <cell r="P261">
            <v>94.9052548846328</v>
          </cell>
        </row>
        <row r="262">
          <cell r="L262">
            <v>213.687515258789</v>
          </cell>
          <cell r="M262">
            <v>54.0512528354614</v>
          </cell>
          <cell r="N262">
            <v>2272.51482654162</v>
          </cell>
          <cell r="O262">
            <v>875.816356666864</v>
          </cell>
          <cell r="P262">
            <v>93.7733502947413</v>
          </cell>
        </row>
        <row r="263">
          <cell r="L263">
            <v>184.681228637695</v>
          </cell>
          <cell r="M263">
            <v>53.2810349813231</v>
          </cell>
          <cell r="N263">
            <v>2202.22274386264</v>
          </cell>
          <cell r="O263">
            <v>855.34327504041</v>
          </cell>
          <cell r="P263">
            <v>98.8430509472479</v>
          </cell>
        </row>
        <row r="264">
          <cell r="L264">
            <v>216.025253295898</v>
          </cell>
          <cell r="M264">
            <v>53.39618160672</v>
          </cell>
          <cell r="N264">
            <v>2323.86339832549</v>
          </cell>
          <cell r="O264">
            <v>874.687352999806</v>
          </cell>
          <cell r="P264">
            <v>91.774577011535</v>
          </cell>
        </row>
        <row r="265">
          <cell r="L265">
            <v>250.249664306641</v>
          </cell>
          <cell r="M265">
            <v>44.1103488434229</v>
          </cell>
          <cell r="N265">
            <v>2065.65537708668</v>
          </cell>
          <cell r="O265">
            <v>816.430194805497</v>
          </cell>
          <cell r="P265">
            <v>74.5998953521649</v>
          </cell>
        </row>
        <row r="266">
          <cell r="L266">
            <v>222.630767822266</v>
          </cell>
          <cell r="M266">
            <v>41.4635917383176</v>
          </cell>
          <cell r="N266">
            <v>2099.04441196969</v>
          </cell>
          <cell r="O266">
            <v>834.66860444468</v>
          </cell>
          <cell r="P266">
            <v>75.2128152750035</v>
          </cell>
        </row>
        <row r="267">
          <cell r="L267">
            <v>254.177703857422</v>
          </cell>
          <cell r="M267">
            <v>44.4990383401497</v>
          </cell>
          <cell r="N267">
            <v>2162.36952472303</v>
          </cell>
          <cell r="O267">
            <v>983.740032900918</v>
          </cell>
          <cell r="P267">
            <v>109.131639368701</v>
          </cell>
        </row>
        <row r="268">
          <cell r="L268">
            <v>220.507461547852</v>
          </cell>
          <cell r="M268">
            <v>48.40356577772</v>
          </cell>
          <cell r="N268">
            <v>2459.37519735513</v>
          </cell>
          <cell r="O268">
            <v>1086.74301251084</v>
          </cell>
          <cell r="P268">
            <v>124.69590501598</v>
          </cell>
        </row>
        <row r="269">
          <cell r="L269">
            <v>248.401412963867</v>
          </cell>
          <cell r="M269">
            <v>47.8242685625806</v>
          </cell>
          <cell r="N269">
            <v>2488.03125554009</v>
          </cell>
          <cell r="O269">
            <v>1033.42868172081</v>
          </cell>
          <cell r="P269">
            <v>118.522884107374</v>
          </cell>
        </row>
        <row r="270">
          <cell r="L270">
            <v>219.7109375</v>
          </cell>
          <cell r="M270">
            <v>45.1220691219757</v>
          </cell>
          <cell r="N270">
            <v>2115.82224720243</v>
          </cell>
          <cell r="O270">
            <v>867.727606605026</v>
          </cell>
          <cell r="P270">
            <v>101.009449281942</v>
          </cell>
        </row>
        <row r="271">
          <cell r="L271">
            <v>254.443588256836</v>
          </cell>
          <cell r="M271">
            <v>45.6896203271301</v>
          </cell>
          <cell r="N271">
            <v>2014.47923874846</v>
          </cell>
          <cell r="O271">
            <v>846.847397781249</v>
          </cell>
          <cell r="P271">
            <v>94.5689315994177</v>
          </cell>
        </row>
        <row r="272">
          <cell r="L272">
            <v>223.925598144531</v>
          </cell>
          <cell r="M272">
            <v>47.2359991011083</v>
          </cell>
          <cell r="N272">
            <v>2214.46031833574</v>
          </cell>
          <cell r="O272">
            <v>949.695582265688</v>
          </cell>
          <cell r="P272">
            <v>106.092359554549</v>
          </cell>
        </row>
        <row r="273">
          <cell r="L273">
            <v>257.665832519531</v>
          </cell>
          <cell r="M273">
            <v>43.7105060250805</v>
          </cell>
          <cell r="N273">
            <v>2043.4952641042</v>
          </cell>
          <cell r="O273">
            <v>911.824529511508</v>
          </cell>
          <cell r="P273">
            <v>99.2316582538105</v>
          </cell>
        </row>
        <row r="274">
          <cell r="L274">
            <v>231.379913330078</v>
          </cell>
          <cell r="M274">
            <v>40.2335139641934</v>
          </cell>
          <cell r="N274">
            <v>1931.7211405812</v>
          </cell>
          <cell r="O274">
            <v>769.156411596925</v>
          </cell>
          <cell r="P274">
            <v>115.770432899567</v>
          </cell>
        </row>
        <row r="275">
          <cell r="L275">
            <v>265.74169921875</v>
          </cell>
          <cell r="M275">
            <v>40.8854335135102</v>
          </cell>
          <cell r="N275">
            <v>2082.39974263453</v>
          </cell>
          <cell r="O275">
            <v>800.417483251156</v>
          </cell>
          <cell r="P275">
            <v>116.408649835964</v>
          </cell>
        </row>
        <row r="276">
          <cell r="L276">
            <v>238.753677368164</v>
          </cell>
          <cell r="M276">
            <v>41.1351829554213</v>
          </cell>
          <cell r="N276">
            <v>1963.92676072734</v>
          </cell>
          <cell r="O276">
            <v>790.011203623129</v>
          </cell>
          <cell r="P276">
            <v>116.75706964081</v>
          </cell>
        </row>
        <row r="277">
          <cell r="L277">
            <v>274.4453125</v>
          </cell>
          <cell r="M277">
            <v>41.090667498701</v>
          </cell>
          <cell r="N277">
            <v>2007.9706935778</v>
          </cell>
          <cell r="O277">
            <v>805.276944526688</v>
          </cell>
          <cell r="P277">
            <v>120.719063888509</v>
          </cell>
        </row>
        <row r="278">
          <cell r="L278">
            <v>243.597183227539</v>
          </cell>
          <cell r="M278">
            <v>45.6526514626588</v>
          </cell>
          <cell r="N278">
            <v>2233.65568683758</v>
          </cell>
          <cell r="O278">
            <v>873.647189187963</v>
          </cell>
          <cell r="P278">
            <v>129.74699738865</v>
          </cell>
        </row>
        <row r="279">
          <cell r="L279">
            <v>272.850677490234</v>
          </cell>
          <cell r="M279">
            <v>45.7960911037806</v>
          </cell>
          <cell r="N279">
            <v>2429.67182949213</v>
          </cell>
          <cell r="O279">
            <v>1058.17940398688</v>
          </cell>
          <cell r="P279">
            <v>140.569997002193</v>
          </cell>
        </row>
        <row r="280">
          <cell r="L280">
            <v>235.654266357422</v>
          </cell>
          <cell r="M280">
            <v>46.6596590928407</v>
          </cell>
          <cell r="N280">
            <v>2610.60296732072</v>
          </cell>
          <cell r="O280">
            <v>1164.73670312861</v>
          </cell>
          <cell r="P280">
            <v>149.039635397524</v>
          </cell>
        </row>
        <row r="281">
          <cell r="L281">
            <v>264.745849609375</v>
          </cell>
          <cell r="M281">
            <v>43.9167728125441</v>
          </cell>
          <cell r="N281">
            <v>2312.24887995018</v>
          </cell>
          <cell r="O281">
            <v>1052.71998214807</v>
          </cell>
          <cell r="P281">
            <v>160.409714539551</v>
          </cell>
        </row>
        <row r="282">
          <cell r="L282">
            <v>234.666198730469</v>
          </cell>
          <cell r="M282">
            <v>42.8548408263395</v>
          </cell>
          <cell r="N282">
            <v>2222.00249651645</v>
          </cell>
          <cell r="O282">
            <v>775.047054671071</v>
          </cell>
          <cell r="P282">
            <v>204.24903594368</v>
          </cell>
        </row>
        <row r="283">
          <cell r="L283">
            <v>266.642944335938</v>
          </cell>
          <cell r="M283">
            <v>43.932842894684</v>
          </cell>
          <cell r="N283">
            <v>2219.91153072111</v>
          </cell>
          <cell r="O283">
            <v>884.334400964519</v>
          </cell>
          <cell r="P283">
            <v>171.378903165602</v>
          </cell>
        </row>
        <row r="284">
          <cell r="L284">
            <v>237.512435913086</v>
          </cell>
          <cell r="M284">
            <v>42.625184429896</v>
          </cell>
          <cell r="N284">
            <v>2097.84439135562</v>
          </cell>
          <cell r="O284">
            <v>887.442611637369</v>
          </cell>
          <cell r="P284">
            <v>144.075101099994</v>
          </cell>
        </row>
        <row r="285">
          <cell r="L285">
            <v>263.000701904297</v>
          </cell>
          <cell r="M285">
            <v>53.3050989766121</v>
          </cell>
          <cell r="N285">
            <v>2579.43571701291</v>
          </cell>
          <cell r="O285">
            <v>1152.38575482584</v>
          </cell>
          <cell r="P285">
            <v>179.562438272151</v>
          </cell>
        </row>
        <row r="286">
          <cell r="L286">
            <v>218.299774169922</v>
          </cell>
          <cell r="M286">
            <v>64.1204777714841</v>
          </cell>
          <cell r="N286">
            <v>3030.59658021921</v>
          </cell>
          <cell r="O286">
            <v>1501.85485317063</v>
          </cell>
          <cell r="P286">
            <v>206.143170058843</v>
          </cell>
        </row>
        <row r="287">
          <cell r="L287">
            <v>232.892562866211</v>
          </cell>
          <cell r="M287">
            <v>60.1323869081981</v>
          </cell>
          <cell r="N287">
            <v>3248.45488463768</v>
          </cell>
          <cell r="O287">
            <v>1561.58127634623</v>
          </cell>
          <cell r="P287">
            <v>193.963090212993</v>
          </cell>
        </row>
        <row r="288">
          <cell r="L288">
            <v>183.602920532227</v>
          </cell>
          <cell r="M288">
            <v>60.5233619130191</v>
          </cell>
          <cell r="N288">
            <v>3399.35000551728</v>
          </cell>
          <cell r="O288">
            <v>1688.2984170944</v>
          </cell>
          <cell r="P288">
            <v>165.913099984619</v>
          </cell>
        </row>
        <row r="289">
          <cell r="L289">
            <v>190.322296142578</v>
          </cell>
          <cell r="M289">
            <v>65.3092508916033</v>
          </cell>
          <cell r="N289">
            <v>3881.86408835899</v>
          </cell>
          <cell r="O289">
            <v>1783.10062115151</v>
          </cell>
          <cell r="P289">
            <v>170.425418545533</v>
          </cell>
        </row>
        <row r="290">
          <cell r="L290">
            <v>216.632095336914</v>
          </cell>
          <cell r="M290">
            <v>56.0832252050158</v>
          </cell>
          <cell r="N290">
            <v>2509.30508693308</v>
          </cell>
          <cell r="O290">
            <v>1161.19356465509</v>
          </cell>
          <cell r="P290">
            <v>118.731121857172</v>
          </cell>
        </row>
        <row r="291">
          <cell r="L291">
            <v>180.843078613281</v>
          </cell>
          <cell r="M291">
            <v>58.3010367177488</v>
          </cell>
          <cell r="N291">
            <v>2480.9292072218</v>
          </cell>
          <cell r="O291">
            <v>1166.32274676488</v>
          </cell>
          <cell r="P291">
            <v>127.85949526245</v>
          </cell>
        </row>
        <row r="292">
          <cell r="L292">
            <v>207.285461425781</v>
          </cell>
          <cell r="M292">
            <v>58.975302715391</v>
          </cell>
          <cell r="N292">
            <v>2465.80176337823</v>
          </cell>
          <cell r="O292">
            <v>1168.56273574481</v>
          </cell>
          <cell r="P292">
            <v>117.985167439501</v>
          </cell>
        </row>
        <row r="293">
          <cell r="L293">
            <v>242.265014648437</v>
          </cell>
          <cell r="M293">
            <v>44.6087185049765</v>
          </cell>
          <cell r="N293">
            <v>1804.7028944683</v>
          </cell>
          <cell r="O293">
            <v>929.160084682663</v>
          </cell>
          <cell r="P293">
            <v>86.2216668512423</v>
          </cell>
        </row>
        <row r="294">
          <cell r="L294">
            <v>262.908386230469</v>
          </cell>
          <cell r="M294">
            <v>55.9019151338462</v>
          </cell>
          <cell r="N294">
            <v>2909.36883459871</v>
          </cell>
          <cell r="O294">
            <v>1366.64308530945</v>
          </cell>
          <cell r="P294">
            <v>123.61833454802</v>
          </cell>
        </row>
        <row r="295">
          <cell r="L295">
            <v>221.300476074219</v>
          </cell>
          <cell r="M295">
            <v>51.4996161852418</v>
          </cell>
          <cell r="N295">
            <v>2917.37955888988</v>
          </cell>
          <cell r="O295">
            <v>1250.2484880936</v>
          </cell>
          <cell r="P295">
            <v>238.019462168254</v>
          </cell>
        </row>
        <row r="296">
          <cell r="L296">
            <v>240.964508056641</v>
          </cell>
          <cell r="M296">
            <v>53.7341674939476</v>
          </cell>
          <cell r="N296">
            <v>3140.33610566643</v>
          </cell>
          <cell r="O296">
            <v>1105.39445586688</v>
          </cell>
          <cell r="P296">
            <v>230.357592293803</v>
          </cell>
        </row>
        <row r="297">
          <cell r="L297">
            <v>210.329711914062</v>
          </cell>
          <cell r="M297">
            <v>44.9931556774841</v>
          </cell>
          <cell r="N297">
            <v>2315.37931011345</v>
          </cell>
          <cell r="O297">
            <v>817.555858399759</v>
          </cell>
          <cell r="P297">
            <v>168.95529582555</v>
          </cell>
        </row>
        <row r="298">
          <cell r="L298">
            <v>239.358810424805</v>
          </cell>
          <cell r="M298">
            <v>47.333451160107</v>
          </cell>
          <cell r="N298">
            <v>2378.83723096411</v>
          </cell>
          <cell r="O298">
            <v>907.69744472985</v>
          </cell>
          <cell r="P298">
            <v>194.898062744643</v>
          </cell>
        </row>
        <row r="299">
          <cell r="L299">
            <v>213.481338500977</v>
          </cell>
          <cell r="M299">
            <v>45.3421270190705</v>
          </cell>
          <cell r="N299">
            <v>1832.69646060712</v>
          </cell>
          <cell r="O299">
            <v>781.479987336318</v>
          </cell>
          <cell r="P299">
            <v>137.393631938594</v>
          </cell>
        </row>
        <row r="300">
          <cell r="L300">
            <v>248.862335205078</v>
          </cell>
          <cell r="M300">
            <v>46.3609008200485</v>
          </cell>
          <cell r="N300">
            <v>1873.57134379272</v>
          </cell>
          <cell r="O300">
            <v>771.197251144057</v>
          </cell>
          <cell r="P300">
            <v>123.555101327265</v>
          </cell>
        </row>
        <row r="301">
          <cell r="L301">
            <v>223.960571289062</v>
          </cell>
          <cell r="M301">
            <v>46.4061358870074</v>
          </cell>
          <cell r="N301">
            <v>1795.52056831119</v>
          </cell>
          <cell r="O301">
            <v>736.495691761228</v>
          </cell>
          <cell r="P301">
            <v>130.189029494338</v>
          </cell>
        </row>
        <row r="302">
          <cell r="L302">
            <v>261.051788330078</v>
          </cell>
          <cell r="M302">
            <v>45.7353805891408</v>
          </cell>
          <cell r="N302">
            <v>1709.85599602212</v>
          </cell>
          <cell r="O302">
            <v>750.192090663782</v>
          </cell>
          <cell r="P302">
            <v>155.191268529762</v>
          </cell>
        </row>
        <row r="303">
          <cell r="L303">
            <v>236.547637939453</v>
          </cell>
          <cell r="M303">
            <v>45.6197101712824</v>
          </cell>
          <cell r="N303">
            <v>1715.73218363703</v>
          </cell>
          <cell r="O303">
            <v>730.114162417972</v>
          </cell>
          <cell r="P303">
            <v>159.63673418774</v>
          </cell>
        </row>
        <row r="304">
          <cell r="L304">
            <v>270.537109375</v>
          </cell>
          <cell r="M304">
            <v>48.7953488246207</v>
          </cell>
          <cell r="N304">
            <v>1943.82504413894</v>
          </cell>
          <cell r="O304">
            <v>876.392124092861</v>
          </cell>
          <cell r="P304">
            <v>169.316837285815</v>
          </cell>
        </row>
        <row r="305">
          <cell r="L305">
            <v>233.96940612793</v>
          </cell>
          <cell r="M305">
            <v>51.9403898116143</v>
          </cell>
          <cell r="N305">
            <v>2571.90773149223</v>
          </cell>
          <cell r="O305">
            <v>1070.25603642131</v>
          </cell>
          <cell r="P305">
            <v>185.966674365303</v>
          </cell>
        </row>
        <row r="306">
          <cell r="L306">
            <v>259.038818359375</v>
          </cell>
          <cell r="M306">
            <v>51.9818969572569</v>
          </cell>
          <cell r="N306">
            <v>2612.81389622937</v>
          </cell>
          <cell r="O306">
            <v>1110.30416771041</v>
          </cell>
          <cell r="P306">
            <v>188.804333776499</v>
          </cell>
        </row>
        <row r="307">
          <cell r="L307">
            <v>223.035781860352</v>
          </cell>
          <cell r="M307">
            <v>51.6272098101011</v>
          </cell>
          <cell r="N307">
            <v>2554.28001968501</v>
          </cell>
          <cell r="O307">
            <v>1087.92699695275</v>
          </cell>
          <cell r="P307">
            <v>187.091145448993</v>
          </cell>
        </row>
        <row r="308">
          <cell r="L308">
            <v>246.078979492187</v>
          </cell>
          <cell r="M308">
            <v>52.4238828221494</v>
          </cell>
          <cell r="N308">
            <v>2757.3763057286</v>
          </cell>
          <cell r="O308">
            <v>1162.46844379165</v>
          </cell>
          <cell r="P308">
            <v>201.826432882972</v>
          </cell>
        </row>
        <row r="309">
          <cell r="L309">
            <v>205.741851806641</v>
          </cell>
          <cell r="M309">
            <v>51.7032299405936</v>
          </cell>
          <cell r="N309">
            <v>2911.00138884504</v>
          </cell>
          <cell r="O309">
            <v>1208.69641229904</v>
          </cell>
          <cell r="P309">
            <v>189.570181809505</v>
          </cell>
        </row>
        <row r="310">
          <cell r="L310">
            <v>233.369979858398</v>
          </cell>
          <cell r="M310">
            <v>47.5184257903738</v>
          </cell>
          <cell r="N310">
            <v>2597.08494065572</v>
          </cell>
          <cell r="O310">
            <v>1035.06428306872</v>
          </cell>
          <cell r="P310">
            <v>160.417833934799</v>
          </cell>
        </row>
        <row r="311">
          <cell r="L311">
            <v>269.091705322266</v>
          </cell>
          <cell r="M311">
            <v>43.6147245038034</v>
          </cell>
          <cell r="N311">
            <v>1870.21116325088</v>
          </cell>
          <cell r="O311">
            <v>829.037996471506</v>
          </cell>
          <cell r="P311">
            <v>127.271540474943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ATA"/>
      <sheetName val="LIST"/>
      <sheetName val="SBS"/>
      <sheetName val="SU"/>
      <sheetName val="CA"/>
      <sheetName val="TOT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D2">
            <v>0</v>
          </cell>
          <cell r="E2">
            <v>0</v>
          </cell>
        </row>
        <row r="3">
          <cell r="D3">
            <v>0.3876</v>
          </cell>
          <cell r="E3">
            <v>18.65019</v>
          </cell>
        </row>
        <row r="4">
          <cell r="D4">
            <v>0.3867</v>
          </cell>
          <cell r="E4">
            <v>18.5880584210526</v>
          </cell>
        </row>
        <row r="5">
          <cell r="D5">
            <v>0</v>
          </cell>
          <cell r="E5">
            <v>0</v>
          </cell>
        </row>
        <row r="6">
          <cell r="D6">
            <v>0</v>
          </cell>
          <cell r="E6">
            <v>0</v>
          </cell>
        </row>
        <row r="7">
          <cell r="D7">
            <v>0.3867</v>
          </cell>
          <cell r="E7">
            <v>18.6480986842105</v>
          </cell>
        </row>
        <row r="8">
          <cell r="D8">
            <v>0</v>
          </cell>
          <cell r="E8">
            <v>0</v>
          </cell>
        </row>
        <row r="9">
          <cell r="D9">
            <v>0.3865</v>
          </cell>
          <cell r="E9">
            <v>18.5784447368421</v>
          </cell>
        </row>
        <row r="10">
          <cell r="D10">
            <v>0</v>
          </cell>
          <cell r="E10">
            <v>0</v>
          </cell>
        </row>
        <row r="11">
          <cell r="D11">
            <v>0.3859</v>
          </cell>
          <cell r="E11">
            <v>18.7664185526316</v>
          </cell>
        </row>
        <row r="12">
          <cell r="D12">
            <v>0</v>
          </cell>
          <cell r="E12">
            <v>0</v>
          </cell>
        </row>
        <row r="13">
          <cell r="D13">
            <v>0</v>
          </cell>
          <cell r="E13">
            <v>0</v>
          </cell>
        </row>
        <row r="14">
          <cell r="D14">
            <v>0.3874</v>
          </cell>
          <cell r="E14">
            <v>18.6635047368421</v>
          </cell>
        </row>
        <row r="15">
          <cell r="D15">
            <v>0.3865</v>
          </cell>
          <cell r="E15">
            <v>18.6109921052632</v>
          </cell>
        </row>
        <row r="16">
          <cell r="D16">
            <v>0</v>
          </cell>
          <cell r="E16">
            <v>0</v>
          </cell>
        </row>
        <row r="17">
          <cell r="D17">
            <v>0.3884</v>
          </cell>
          <cell r="E17">
            <v>19.1890042105263</v>
          </cell>
        </row>
        <row r="18">
          <cell r="D18">
            <v>0</v>
          </cell>
          <cell r="E18">
            <v>0</v>
          </cell>
        </row>
        <row r="19">
          <cell r="D19">
            <v>0.3883</v>
          </cell>
          <cell r="E19">
            <v>19.1610722368421</v>
          </cell>
        </row>
        <row r="20">
          <cell r="D20">
            <v>0</v>
          </cell>
          <cell r="E20">
            <v>0</v>
          </cell>
        </row>
        <row r="21">
          <cell r="D21">
            <v>0.3883</v>
          </cell>
          <cell r="E21">
            <v>18.618985</v>
          </cell>
        </row>
        <row r="22">
          <cell r="D22">
            <v>0</v>
          </cell>
          <cell r="E22">
            <v>0</v>
          </cell>
        </row>
        <row r="23">
          <cell r="D23">
            <v>0</v>
          </cell>
          <cell r="E23">
            <v>0</v>
          </cell>
        </row>
        <row r="24">
          <cell r="D24">
            <v>0.3883</v>
          </cell>
          <cell r="E24">
            <v>18.5632946052632</v>
          </cell>
        </row>
        <row r="25">
          <cell r="D25">
            <v>0</v>
          </cell>
          <cell r="E25">
            <v>0</v>
          </cell>
        </row>
        <row r="26">
          <cell r="D26">
            <v>0.3862</v>
          </cell>
          <cell r="E26">
            <v>18.6056931578947</v>
          </cell>
        </row>
        <row r="27">
          <cell r="D27">
            <v>0</v>
          </cell>
          <cell r="E27">
            <v>0</v>
          </cell>
        </row>
        <row r="28">
          <cell r="D28">
            <v>0.3862</v>
          </cell>
          <cell r="E28">
            <v>18.5040615789474</v>
          </cell>
        </row>
        <row r="29">
          <cell r="D29">
            <v>0</v>
          </cell>
          <cell r="E29">
            <v>0</v>
          </cell>
        </row>
        <row r="30">
          <cell r="D30">
            <v>0.3863</v>
          </cell>
          <cell r="E30">
            <v>13.4966103947368</v>
          </cell>
        </row>
        <row r="31">
          <cell r="D31">
            <v>0</v>
          </cell>
          <cell r="E31">
            <v>0</v>
          </cell>
        </row>
        <row r="32">
          <cell r="D32">
            <v>0.3876</v>
          </cell>
          <cell r="E32">
            <v>18.6405</v>
          </cell>
        </row>
        <row r="33">
          <cell r="D33">
            <v>0</v>
          </cell>
          <cell r="E33">
            <v>0</v>
          </cell>
        </row>
        <row r="34">
          <cell r="D34">
            <v>0.3847</v>
          </cell>
          <cell r="E34">
            <v>18.4828102631579</v>
          </cell>
        </row>
        <row r="35">
          <cell r="D35">
            <v>0</v>
          </cell>
          <cell r="E35">
            <v>0</v>
          </cell>
        </row>
        <row r="36">
          <cell r="D36">
            <v>0.3846</v>
          </cell>
          <cell r="E36">
            <v>18.4916692105263</v>
          </cell>
        </row>
        <row r="37">
          <cell r="D37">
            <v>0</v>
          </cell>
          <cell r="E37">
            <v>0</v>
          </cell>
        </row>
        <row r="38">
          <cell r="D38">
            <v>0.3829</v>
          </cell>
          <cell r="E38">
            <v>18.4053984210526</v>
          </cell>
        </row>
        <row r="39">
          <cell r="D39">
            <v>0</v>
          </cell>
          <cell r="E39">
            <v>0</v>
          </cell>
        </row>
        <row r="40">
          <cell r="D40">
            <v>0.3848</v>
          </cell>
          <cell r="E40">
            <v>18.65318</v>
          </cell>
        </row>
        <row r="41">
          <cell r="D41">
            <v>0</v>
          </cell>
          <cell r="E41">
            <v>0</v>
          </cell>
        </row>
        <row r="42">
          <cell r="D42">
            <v>0.3848</v>
          </cell>
          <cell r="E42">
            <v>18.4876147368421</v>
          </cell>
        </row>
        <row r="43">
          <cell r="D43">
            <v>0</v>
          </cell>
          <cell r="E43">
            <v>0</v>
          </cell>
        </row>
        <row r="44">
          <cell r="D44">
            <v>0</v>
          </cell>
          <cell r="E44">
            <v>0</v>
          </cell>
        </row>
        <row r="45">
          <cell r="D45">
            <v>0.3848</v>
          </cell>
          <cell r="E45">
            <v>18.5200189473684</v>
          </cell>
        </row>
        <row r="46">
          <cell r="D46">
            <v>0</v>
          </cell>
          <cell r="E46">
            <v>0</v>
          </cell>
        </row>
        <row r="47">
          <cell r="D47">
            <v>0.3851</v>
          </cell>
          <cell r="E47">
            <v>18.5481388157895</v>
          </cell>
        </row>
        <row r="48">
          <cell r="D48">
            <v>0</v>
          </cell>
          <cell r="E48">
            <v>0</v>
          </cell>
        </row>
        <row r="49">
          <cell r="D49">
            <v>0.3851</v>
          </cell>
          <cell r="E49">
            <v>18.5572596052632</v>
          </cell>
        </row>
        <row r="50">
          <cell r="D50">
            <v>0</v>
          </cell>
          <cell r="E50">
            <v>0</v>
          </cell>
        </row>
        <row r="51">
          <cell r="D51">
            <v>0</v>
          </cell>
          <cell r="E51">
            <v>0</v>
          </cell>
        </row>
        <row r="52">
          <cell r="D52">
            <v>0.3848</v>
          </cell>
          <cell r="E52">
            <v>18.5058421052632</v>
          </cell>
        </row>
        <row r="53">
          <cell r="D53">
            <v>0</v>
          </cell>
          <cell r="E53">
            <v>0</v>
          </cell>
        </row>
        <row r="54">
          <cell r="D54">
            <v>0.3844</v>
          </cell>
          <cell r="E54">
            <v>18.5144236842105</v>
          </cell>
        </row>
        <row r="55">
          <cell r="D55">
            <v>0</v>
          </cell>
          <cell r="E55">
            <v>0</v>
          </cell>
        </row>
        <row r="56">
          <cell r="D56">
            <v>0.3844</v>
          </cell>
          <cell r="E56">
            <v>18.2665868421053</v>
          </cell>
        </row>
        <row r="57">
          <cell r="D57">
            <v>0</v>
          </cell>
          <cell r="E57">
            <v>0</v>
          </cell>
        </row>
        <row r="58">
          <cell r="D58">
            <v>0.3844</v>
          </cell>
          <cell r="E58">
            <v>18.5144236842105</v>
          </cell>
        </row>
        <row r="59">
          <cell r="D59">
            <v>0.3851</v>
          </cell>
          <cell r="E59">
            <v>18.5663803947368</v>
          </cell>
        </row>
        <row r="60">
          <cell r="D60">
            <v>0</v>
          </cell>
          <cell r="E60">
            <v>0</v>
          </cell>
        </row>
        <row r="61">
          <cell r="D61">
            <v>0.387</v>
          </cell>
          <cell r="E61">
            <v>18.6304855263158</v>
          </cell>
        </row>
        <row r="62">
          <cell r="D62">
            <v>0</v>
          </cell>
          <cell r="E62">
            <v>0</v>
          </cell>
        </row>
        <row r="63">
          <cell r="D63">
            <v>0</v>
          </cell>
          <cell r="E63">
            <v>0</v>
          </cell>
        </row>
        <row r="64">
          <cell r="D64">
            <v>0.3872</v>
          </cell>
          <cell r="E64">
            <v>18.6212631578947</v>
          </cell>
        </row>
        <row r="65">
          <cell r="D65">
            <v>0.3877</v>
          </cell>
          <cell r="E65">
            <v>18.6733664473684</v>
          </cell>
        </row>
        <row r="66">
          <cell r="D66">
            <v>0</v>
          </cell>
          <cell r="E66">
            <v>0</v>
          </cell>
        </row>
        <row r="67">
          <cell r="D67">
            <v>0.3846</v>
          </cell>
          <cell r="E67">
            <v>18.6019886842105</v>
          </cell>
        </row>
        <row r="68">
          <cell r="D68">
            <v>0</v>
          </cell>
          <cell r="E68">
            <v>0</v>
          </cell>
        </row>
        <row r="69">
          <cell r="D69">
            <v>0.3854</v>
          </cell>
          <cell r="E69">
            <v>18.5346973684211</v>
          </cell>
        </row>
        <row r="70">
          <cell r="D70">
            <v>0</v>
          </cell>
          <cell r="E70">
            <v>0</v>
          </cell>
        </row>
        <row r="71">
          <cell r="D71">
            <v>0</v>
          </cell>
          <cell r="E71">
            <v>0</v>
          </cell>
        </row>
        <row r="72">
          <cell r="D72">
            <v>0.38525</v>
          </cell>
          <cell r="E72">
            <v>31.0403831578947</v>
          </cell>
        </row>
        <row r="73">
          <cell r="D73">
            <v>0</v>
          </cell>
          <cell r="E73">
            <v>0</v>
          </cell>
        </row>
        <row r="74">
          <cell r="D74">
            <v>0</v>
          </cell>
          <cell r="E74">
            <v>0</v>
          </cell>
        </row>
        <row r="75">
          <cell r="D75">
            <v>0.3865</v>
          </cell>
          <cell r="E75">
            <v>15.8383631578947</v>
          </cell>
        </row>
        <row r="76">
          <cell r="D76">
            <v>0.3865</v>
          </cell>
          <cell r="E76">
            <v>15.5474710526316</v>
          </cell>
        </row>
        <row r="77">
          <cell r="D77">
            <v>0</v>
          </cell>
          <cell r="E77">
            <v>0</v>
          </cell>
        </row>
        <row r="78">
          <cell r="D78">
            <v>0.3878</v>
          </cell>
          <cell r="E78">
            <v>15.0813378947368</v>
          </cell>
        </row>
        <row r="79">
          <cell r="D79">
            <v>0.3873</v>
          </cell>
          <cell r="E79">
            <v>15.6724002631579</v>
          </cell>
        </row>
        <row r="80">
          <cell r="D80">
            <v>0</v>
          </cell>
          <cell r="E80">
            <v>0</v>
          </cell>
        </row>
        <row r="81">
          <cell r="D81">
            <v>0.3882</v>
          </cell>
          <cell r="E81">
            <v>15.4350363157895</v>
          </cell>
        </row>
        <row r="82">
          <cell r="D82">
            <v>0</v>
          </cell>
          <cell r="E82">
            <v>0</v>
          </cell>
        </row>
        <row r="83">
          <cell r="D83">
            <v>0.386</v>
          </cell>
          <cell r="E83">
            <v>15.1819894736842</v>
          </cell>
        </row>
        <row r="84">
          <cell r="D84">
            <v>0</v>
          </cell>
          <cell r="E84">
            <v>0</v>
          </cell>
        </row>
        <row r="85">
          <cell r="D85">
            <v>0.386</v>
          </cell>
          <cell r="E85">
            <v>15.3155657894737</v>
          </cell>
        </row>
        <row r="86">
          <cell r="D86">
            <v>0</v>
          </cell>
          <cell r="E86">
            <v>0</v>
          </cell>
        </row>
        <row r="87">
          <cell r="D87">
            <v>0.3862</v>
          </cell>
          <cell r="E87">
            <v>15.341795</v>
          </cell>
        </row>
        <row r="88">
          <cell r="D88">
            <v>0.3862</v>
          </cell>
          <cell r="E88">
            <v>15.448</v>
          </cell>
        </row>
        <row r="89">
          <cell r="D89">
            <v>0</v>
          </cell>
          <cell r="E89">
            <v>0</v>
          </cell>
        </row>
        <row r="90">
          <cell r="D90">
            <v>0.3862</v>
          </cell>
          <cell r="E90">
            <v>15.6736221052632</v>
          </cell>
        </row>
        <row r="91">
          <cell r="D91">
            <v>0</v>
          </cell>
          <cell r="E91">
            <v>0</v>
          </cell>
        </row>
        <row r="92">
          <cell r="D92">
            <v>0.3862</v>
          </cell>
          <cell r="E92">
            <v>15.6599018421053</v>
          </cell>
        </row>
        <row r="93">
          <cell r="D93">
            <v>0.3863</v>
          </cell>
          <cell r="E93">
            <v>13.5565885526316</v>
          </cell>
        </row>
        <row r="94">
          <cell r="D94">
            <v>0</v>
          </cell>
          <cell r="E94">
            <v>0</v>
          </cell>
        </row>
        <row r="95">
          <cell r="D95">
            <v>0.3852</v>
          </cell>
          <cell r="E95">
            <v>15.4814921052632</v>
          </cell>
        </row>
        <row r="96">
          <cell r="D96">
            <v>0</v>
          </cell>
          <cell r="E96">
            <v>0</v>
          </cell>
        </row>
        <row r="97">
          <cell r="D97">
            <v>0.3855</v>
          </cell>
          <cell r="E97">
            <v>15.3601460526316</v>
          </cell>
        </row>
        <row r="98">
          <cell r="D98">
            <v>0.3855</v>
          </cell>
          <cell r="E98">
            <v>15.3966671052632</v>
          </cell>
        </row>
        <row r="99">
          <cell r="D99">
            <v>0</v>
          </cell>
          <cell r="E99">
            <v>0</v>
          </cell>
        </row>
        <row r="100">
          <cell r="D100">
            <v>0.3864</v>
          </cell>
          <cell r="E100">
            <v>15.4097336842105</v>
          </cell>
        </row>
        <row r="101">
          <cell r="D101">
            <v>0</v>
          </cell>
          <cell r="E101">
            <v>0</v>
          </cell>
        </row>
        <row r="102">
          <cell r="D102">
            <v>0.3865</v>
          </cell>
          <cell r="E102">
            <v>15.5108552631579</v>
          </cell>
        </row>
        <row r="103">
          <cell r="D103">
            <v>0</v>
          </cell>
          <cell r="E103">
            <v>0</v>
          </cell>
        </row>
        <row r="104">
          <cell r="D104">
            <v>0.3865</v>
          </cell>
          <cell r="E104">
            <v>15.5520480263158</v>
          </cell>
        </row>
        <row r="105">
          <cell r="D105">
            <v>0</v>
          </cell>
          <cell r="E105">
            <v>0</v>
          </cell>
        </row>
        <row r="106">
          <cell r="D106">
            <v>0</v>
          </cell>
          <cell r="E106">
            <v>0</v>
          </cell>
        </row>
        <row r="107">
          <cell r="D107">
            <v>0.3865</v>
          </cell>
          <cell r="E107">
            <v>31.0440868421053</v>
          </cell>
        </row>
        <row r="108">
          <cell r="D108">
            <v>0</v>
          </cell>
          <cell r="E108">
            <v>0</v>
          </cell>
        </row>
        <row r="109">
          <cell r="D109">
            <v>0.3862</v>
          </cell>
          <cell r="E109">
            <v>15.687342368421</v>
          </cell>
        </row>
        <row r="110">
          <cell r="D110">
            <v>0</v>
          </cell>
          <cell r="E110">
            <v>0</v>
          </cell>
        </row>
        <row r="111">
          <cell r="D111">
            <v>0</v>
          </cell>
          <cell r="E111">
            <v>0</v>
          </cell>
        </row>
        <row r="112">
          <cell r="D112">
            <v>0.3873</v>
          </cell>
          <cell r="E112">
            <v>16.0744788157895</v>
          </cell>
        </row>
        <row r="113">
          <cell r="D113">
            <v>0.3872</v>
          </cell>
          <cell r="E113">
            <v>15.6540884210526</v>
          </cell>
        </row>
        <row r="114">
          <cell r="D114">
            <v>0</v>
          </cell>
          <cell r="E114">
            <v>0</v>
          </cell>
        </row>
        <row r="115">
          <cell r="D115">
            <v>0.387</v>
          </cell>
          <cell r="E115">
            <v>15.5904986842105</v>
          </cell>
        </row>
        <row r="116">
          <cell r="D116">
            <v>0</v>
          </cell>
          <cell r="E116">
            <v>0</v>
          </cell>
        </row>
        <row r="117">
          <cell r="D117">
            <v>0.3869</v>
          </cell>
          <cell r="E117">
            <v>15.5406530263158</v>
          </cell>
        </row>
        <row r="118">
          <cell r="D118">
            <v>0</v>
          </cell>
          <cell r="E118">
            <v>0</v>
          </cell>
        </row>
        <row r="119">
          <cell r="D119">
            <v>0.3865</v>
          </cell>
          <cell r="E119">
            <v>15.6029032894737</v>
          </cell>
        </row>
        <row r="120">
          <cell r="D120">
            <v>0.3865</v>
          </cell>
          <cell r="E120">
            <v>15.556625</v>
          </cell>
        </row>
        <row r="121">
          <cell r="D121">
            <v>0</v>
          </cell>
          <cell r="E121">
            <v>0</v>
          </cell>
        </row>
        <row r="122">
          <cell r="D122">
            <v>0.3873</v>
          </cell>
          <cell r="E122">
            <v>15.7462930263158</v>
          </cell>
        </row>
        <row r="123">
          <cell r="D123">
            <v>0</v>
          </cell>
          <cell r="E123">
            <v>0</v>
          </cell>
        </row>
        <row r="124">
          <cell r="D124">
            <v>0.3866</v>
          </cell>
          <cell r="E124">
            <v>15.4914689473684</v>
          </cell>
        </row>
        <row r="125">
          <cell r="D125">
            <v>0</v>
          </cell>
          <cell r="E125">
            <v>0</v>
          </cell>
        </row>
        <row r="126">
          <cell r="D126">
            <v>0.3866</v>
          </cell>
          <cell r="E126">
            <v>15.6160965789474</v>
          </cell>
        </row>
        <row r="127">
          <cell r="D127">
            <v>0</v>
          </cell>
          <cell r="E127">
            <v>0</v>
          </cell>
        </row>
        <row r="128">
          <cell r="D128">
            <v>0.3886</v>
          </cell>
          <cell r="E128">
            <v>15.64115</v>
          </cell>
        </row>
        <row r="129">
          <cell r="D129">
            <v>0.3886</v>
          </cell>
          <cell r="E129">
            <v>15.6968834210526</v>
          </cell>
        </row>
        <row r="130">
          <cell r="D130">
            <v>0</v>
          </cell>
          <cell r="E130">
            <v>0</v>
          </cell>
        </row>
        <row r="131">
          <cell r="D131">
            <v>0.3872</v>
          </cell>
          <cell r="E131">
            <v>18.6676252631579</v>
          </cell>
        </row>
        <row r="132">
          <cell r="D132">
            <v>0</v>
          </cell>
          <cell r="E132">
            <v>0</v>
          </cell>
        </row>
        <row r="133">
          <cell r="D133">
            <v>0</v>
          </cell>
          <cell r="E133">
            <v>0</v>
          </cell>
        </row>
        <row r="134">
          <cell r="D134">
            <v>0.3888</v>
          </cell>
          <cell r="E134">
            <v>18.6982105263158</v>
          </cell>
        </row>
        <row r="135">
          <cell r="D135">
            <v>0</v>
          </cell>
          <cell r="E135">
            <v>0</v>
          </cell>
        </row>
        <row r="136">
          <cell r="D136">
            <v>0.3896</v>
          </cell>
          <cell r="E136">
            <v>18.8530515789474</v>
          </cell>
        </row>
        <row r="137">
          <cell r="D137">
            <v>0</v>
          </cell>
          <cell r="E137">
            <v>0</v>
          </cell>
        </row>
        <row r="138">
          <cell r="D138">
            <v>0.3889</v>
          </cell>
          <cell r="E138">
            <v>18.7823348684211</v>
          </cell>
        </row>
        <row r="139">
          <cell r="D139">
            <v>0</v>
          </cell>
          <cell r="E139">
            <v>0</v>
          </cell>
        </row>
        <row r="140">
          <cell r="D140">
            <v>0.3889</v>
          </cell>
          <cell r="E140">
            <v>18.7495853947368</v>
          </cell>
        </row>
        <row r="141">
          <cell r="D141">
            <v>0</v>
          </cell>
          <cell r="E141">
            <v>0</v>
          </cell>
        </row>
        <row r="142">
          <cell r="D142">
            <v>0</v>
          </cell>
          <cell r="E142">
            <v>0</v>
          </cell>
        </row>
        <row r="143">
          <cell r="D143">
            <v>0.3879</v>
          </cell>
          <cell r="E143">
            <v>18.7197477631579</v>
          </cell>
        </row>
        <row r="144">
          <cell r="D144">
            <v>0</v>
          </cell>
          <cell r="E144">
            <v>0</v>
          </cell>
        </row>
        <row r="145">
          <cell r="D145">
            <v>0.3881</v>
          </cell>
          <cell r="E145">
            <v>18.70642</v>
          </cell>
        </row>
        <row r="146">
          <cell r="D146">
            <v>0</v>
          </cell>
          <cell r="E146">
            <v>0</v>
          </cell>
        </row>
        <row r="147">
          <cell r="D147">
            <v>0.3885</v>
          </cell>
          <cell r="E147">
            <v>18.7210993421053</v>
          </cell>
        </row>
        <row r="148">
          <cell r="D148">
            <v>0</v>
          </cell>
          <cell r="E148">
            <v>0</v>
          </cell>
        </row>
        <row r="149">
          <cell r="D149">
            <v>0.3894</v>
          </cell>
          <cell r="E149">
            <v>18.7224544736842</v>
          </cell>
        </row>
        <row r="150">
          <cell r="D150">
            <v>0</v>
          </cell>
          <cell r="E150">
            <v>0</v>
          </cell>
        </row>
        <row r="151">
          <cell r="D151">
            <v>0</v>
          </cell>
          <cell r="E151">
            <v>0</v>
          </cell>
        </row>
        <row r="152">
          <cell r="D152">
            <v>0.3901</v>
          </cell>
          <cell r="E152">
            <v>18.8700609210526</v>
          </cell>
        </row>
        <row r="153">
          <cell r="D153">
            <v>0</v>
          </cell>
          <cell r="E153">
            <v>0</v>
          </cell>
        </row>
        <row r="154">
          <cell r="D154">
            <v>0.3876</v>
          </cell>
          <cell r="E154">
            <v>18.74709</v>
          </cell>
        </row>
        <row r="155">
          <cell r="D155">
            <v>0</v>
          </cell>
          <cell r="E155">
            <v>0</v>
          </cell>
        </row>
        <row r="156">
          <cell r="D156">
            <v>0.3854</v>
          </cell>
          <cell r="E156">
            <v>18.5210055263158</v>
          </cell>
        </row>
        <row r="157">
          <cell r="D157">
            <v>0</v>
          </cell>
          <cell r="E157">
            <v>0</v>
          </cell>
        </row>
        <row r="158">
          <cell r="D158">
            <v>0</v>
          </cell>
          <cell r="E158">
            <v>0</v>
          </cell>
        </row>
        <row r="159">
          <cell r="D159">
            <v>0.3884</v>
          </cell>
          <cell r="E159">
            <v>18.6743742105263</v>
          </cell>
        </row>
        <row r="160">
          <cell r="D160">
            <v>0</v>
          </cell>
          <cell r="E160">
            <v>0</v>
          </cell>
        </row>
        <row r="161">
          <cell r="D161">
            <v>0.3884</v>
          </cell>
          <cell r="E161">
            <v>18.7070815789474</v>
          </cell>
        </row>
        <row r="162">
          <cell r="D162">
            <v>0</v>
          </cell>
          <cell r="E162">
            <v>0</v>
          </cell>
        </row>
        <row r="163">
          <cell r="D163">
            <v>0</v>
          </cell>
          <cell r="E163">
            <v>0</v>
          </cell>
        </row>
        <row r="164">
          <cell r="D164">
            <v>0.39</v>
          </cell>
          <cell r="E164">
            <v>18.8354605263158</v>
          </cell>
        </row>
        <row r="165">
          <cell r="D165">
            <v>0</v>
          </cell>
          <cell r="E165">
            <v>0</v>
          </cell>
        </row>
        <row r="166">
          <cell r="D166">
            <v>0.3894</v>
          </cell>
          <cell r="E166">
            <v>18.7178431578947</v>
          </cell>
        </row>
        <row r="167">
          <cell r="D167">
            <v>0</v>
          </cell>
          <cell r="E167">
            <v>0</v>
          </cell>
        </row>
        <row r="168">
          <cell r="D168">
            <v>0.3894</v>
          </cell>
          <cell r="E168">
            <v>18.7368007894737</v>
          </cell>
        </row>
        <row r="169">
          <cell r="D169">
            <v>0</v>
          </cell>
          <cell r="E169">
            <v>0</v>
          </cell>
        </row>
        <row r="170">
          <cell r="D170">
            <v>0.3851</v>
          </cell>
          <cell r="E170">
            <v>18.4929073684211</v>
          </cell>
        </row>
        <row r="171">
          <cell r="D171">
            <v>0</v>
          </cell>
          <cell r="E171">
            <v>0</v>
          </cell>
        </row>
        <row r="172">
          <cell r="D172">
            <v>0.3851</v>
          </cell>
          <cell r="E172">
            <v>18.3733236842105</v>
          </cell>
        </row>
        <row r="173">
          <cell r="D173">
            <v>0</v>
          </cell>
          <cell r="E173">
            <v>0</v>
          </cell>
        </row>
        <row r="174">
          <cell r="D174">
            <v>0.3862</v>
          </cell>
          <cell r="E174">
            <v>18.554877368421</v>
          </cell>
        </row>
        <row r="175">
          <cell r="D175">
            <v>0.3852</v>
          </cell>
          <cell r="E175">
            <v>18.5022710526316</v>
          </cell>
        </row>
        <row r="176">
          <cell r="D176">
            <v>0</v>
          </cell>
          <cell r="E176">
            <v>0</v>
          </cell>
        </row>
        <row r="177">
          <cell r="D177">
            <v>0</v>
          </cell>
          <cell r="E177">
            <v>0</v>
          </cell>
        </row>
        <row r="178">
          <cell r="D178">
            <v>0.3858</v>
          </cell>
          <cell r="E178">
            <v>18.5772852631579</v>
          </cell>
        </row>
        <row r="179">
          <cell r="D179">
            <v>0</v>
          </cell>
          <cell r="E179">
            <v>0</v>
          </cell>
        </row>
        <row r="180">
          <cell r="D180">
            <v>0.386</v>
          </cell>
          <cell r="E180">
            <v>18.5452684210526</v>
          </cell>
        </row>
        <row r="181">
          <cell r="D181">
            <v>0</v>
          </cell>
          <cell r="E181">
            <v>0</v>
          </cell>
        </row>
        <row r="182">
          <cell r="D182">
            <v>0.386</v>
          </cell>
          <cell r="E182">
            <v>18.4853368421053</v>
          </cell>
        </row>
        <row r="183">
          <cell r="D183">
            <v>0</v>
          </cell>
          <cell r="E183">
            <v>0</v>
          </cell>
        </row>
        <row r="184">
          <cell r="D184">
            <v>0.3866</v>
          </cell>
          <cell r="E184">
            <v>18.5924078947368</v>
          </cell>
        </row>
        <row r="185">
          <cell r="D185">
            <v>0</v>
          </cell>
          <cell r="E185">
            <v>0</v>
          </cell>
        </row>
        <row r="186">
          <cell r="D186">
            <v>0.3835</v>
          </cell>
          <cell r="E186">
            <v>18.4619927631579</v>
          </cell>
        </row>
        <row r="187">
          <cell r="D187">
            <v>0</v>
          </cell>
          <cell r="E187">
            <v>0</v>
          </cell>
        </row>
        <row r="188">
          <cell r="D188">
            <v>0.3835</v>
          </cell>
          <cell r="E188">
            <v>18.4115322368421</v>
          </cell>
        </row>
        <row r="189">
          <cell r="D189">
            <v>0</v>
          </cell>
          <cell r="E189">
            <v>0</v>
          </cell>
        </row>
        <row r="190">
          <cell r="D190">
            <v>0.3867</v>
          </cell>
          <cell r="E190">
            <v>18.5097007894737</v>
          </cell>
        </row>
        <row r="191">
          <cell r="D191">
            <v>0</v>
          </cell>
          <cell r="E191">
            <v>0</v>
          </cell>
        </row>
        <row r="192">
          <cell r="D192">
            <v>0.3854</v>
          </cell>
          <cell r="E192">
            <v>18.47993</v>
          </cell>
        </row>
        <row r="193">
          <cell r="D193">
            <v>0</v>
          </cell>
          <cell r="E193">
            <v>0</v>
          </cell>
        </row>
        <row r="194">
          <cell r="D194">
            <v>0</v>
          </cell>
          <cell r="E194">
            <v>0</v>
          </cell>
        </row>
        <row r="195">
          <cell r="D195">
            <v>0.3812</v>
          </cell>
          <cell r="E195">
            <v>18.3191678947368</v>
          </cell>
        </row>
        <row r="196">
          <cell r="D196">
            <v>0.3812</v>
          </cell>
          <cell r="E196">
            <v>18.2830542105263</v>
          </cell>
        </row>
        <row r="197">
          <cell r="D197">
            <v>0</v>
          </cell>
          <cell r="E197">
            <v>0</v>
          </cell>
        </row>
        <row r="198">
          <cell r="D198">
            <v>0.3852</v>
          </cell>
          <cell r="E198">
            <v>18.4379021052632</v>
          </cell>
        </row>
        <row r="199">
          <cell r="D199">
            <v>0</v>
          </cell>
          <cell r="E199">
            <v>0</v>
          </cell>
        </row>
        <row r="200">
          <cell r="D200">
            <v>0.3853</v>
          </cell>
          <cell r="E200">
            <v>18.5070743421053</v>
          </cell>
        </row>
        <row r="201">
          <cell r="D201">
            <v>0</v>
          </cell>
          <cell r="E201">
            <v>0</v>
          </cell>
        </row>
        <row r="202">
          <cell r="D202">
            <v>0.3863</v>
          </cell>
          <cell r="E202">
            <v>18.5779802631579</v>
          </cell>
        </row>
        <row r="203">
          <cell r="D203">
            <v>0</v>
          </cell>
          <cell r="E203">
            <v>0</v>
          </cell>
        </row>
        <row r="204">
          <cell r="D204">
            <v>0.3841</v>
          </cell>
          <cell r="E204">
            <v>18.4721776315789</v>
          </cell>
        </row>
        <row r="205">
          <cell r="D205">
            <v>0</v>
          </cell>
          <cell r="E205">
            <v>0</v>
          </cell>
        </row>
        <row r="206">
          <cell r="D206">
            <v>0.3849</v>
          </cell>
          <cell r="E206">
            <v>18.5015352631579</v>
          </cell>
        </row>
        <row r="207">
          <cell r="D207">
            <v>0</v>
          </cell>
          <cell r="E207">
            <v>0</v>
          </cell>
        </row>
        <row r="208">
          <cell r="D208">
            <v>0.3874</v>
          </cell>
          <cell r="E208">
            <v>18.6033557894737</v>
          </cell>
        </row>
        <row r="209">
          <cell r="D209">
            <v>0</v>
          </cell>
          <cell r="E209">
            <v>0</v>
          </cell>
        </row>
        <row r="210">
          <cell r="D210">
            <v>0.3874</v>
          </cell>
          <cell r="E210">
            <v>18.571242368421</v>
          </cell>
        </row>
        <row r="211">
          <cell r="D211">
            <v>0</v>
          </cell>
          <cell r="E211">
            <v>0</v>
          </cell>
        </row>
        <row r="212">
          <cell r="D212">
            <v>0.3838</v>
          </cell>
          <cell r="E212">
            <v>18.407755</v>
          </cell>
        </row>
        <row r="213">
          <cell r="D213">
            <v>0</v>
          </cell>
          <cell r="E213">
            <v>0</v>
          </cell>
        </row>
        <row r="214">
          <cell r="D214">
            <v>0.3871</v>
          </cell>
          <cell r="E214">
            <v>18.5935335526316</v>
          </cell>
        </row>
        <row r="215">
          <cell r="D215">
            <v>0</v>
          </cell>
          <cell r="E215">
            <v>0</v>
          </cell>
        </row>
        <row r="216">
          <cell r="D216">
            <v>0.3871</v>
          </cell>
          <cell r="E216">
            <v>18.6673881578947</v>
          </cell>
        </row>
        <row r="217">
          <cell r="D217">
            <v>0</v>
          </cell>
          <cell r="E217">
            <v>0</v>
          </cell>
        </row>
        <row r="218">
          <cell r="D218">
            <v>0</v>
          </cell>
          <cell r="E218">
            <v>0</v>
          </cell>
        </row>
        <row r="219">
          <cell r="D219">
            <v>0.3865</v>
          </cell>
          <cell r="E219">
            <v>18.5418289473684</v>
          </cell>
        </row>
        <row r="220">
          <cell r="D220">
            <v>0.3871</v>
          </cell>
          <cell r="E220">
            <v>18.6765563157895</v>
          </cell>
        </row>
        <row r="221">
          <cell r="D221">
            <v>0</v>
          </cell>
          <cell r="E221">
            <v>0</v>
          </cell>
        </row>
        <row r="222">
          <cell r="D222">
            <v>0.388</v>
          </cell>
          <cell r="E222">
            <v>18.7153842105263</v>
          </cell>
        </row>
        <row r="223">
          <cell r="D223">
            <v>0</v>
          </cell>
          <cell r="E223">
            <v>0</v>
          </cell>
        </row>
        <row r="224">
          <cell r="D224">
            <v>0.388</v>
          </cell>
          <cell r="E224">
            <v>18.6046</v>
          </cell>
        </row>
        <row r="225">
          <cell r="D225">
            <v>0</v>
          </cell>
          <cell r="E225">
            <v>0</v>
          </cell>
        </row>
        <row r="226">
          <cell r="D226">
            <v>0.3856</v>
          </cell>
          <cell r="E226">
            <v>18.5950526315789</v>
          </cell>
        </row>
        <row r="227">
          <cell r="D227">
            <v>0</v>
          </cell>
          <cell r="E227">
            <v>0</v>
          </cell>
        </row>
        <row r="228">
          <cell r="D228">
            <v>0.3837</v>
          </cell>
          <cell r="E228">
            <v>18.8608744736842</v>
          </cell>
        </row>
        <row r="229">
          <cell r="D229">
            <v>0</v>
          </cell>
          <cell r="E229">
            <v>0</v>
          </cell>
        </row>
        <row r="230">
          <cell r="D230">
            <v>0.3841</v>
          </cell>
          <cell r="E230">
            <v>18.9310760526316</v>
          </cell>
        </row>
        <row r="231">
          <cell r="D231">
            <v>0</v>
          </cell>
          <cell r="E231">
            <v>0</v>
          </cell>
        </row>
        <row r="232">
          <cell r="D232">
            <v>0.3846</v>
          </cell>
          <cell r="E232">
            <v>18.4962236842105</v>
          </cell>
        </row>
        <row r="233">
          <cell r="D233">
            <v>0</v>
          </cell>
          <cell r="E233">
            <v>0</v>
          </cell>
        </row>
        <row r="234">
          <cell r="D234">
            <v>0.3848</v>
          </cell>
          <cell r="E234">
            <v>18.4967284210526</v>
          </cell>
        </row>
        <row r="235">
          <cell r="D235">
            <v>0</v>
          </cell>
          <cell r="E235">
            <v>0</v>
          </cell>
        </row>
        <row r="236">
          <cell r="D236">
            <v>0.3855</v>
          </cell>
          <cell r="E236">
            <v>18.5395065789474</v>
          </cell>
        </row>
        <row r="237">
          <cell r="D237">
            <v>0</v>
          </cell>
          <cell r="E237">
            <v>0</v>
          </cell>
        </row>
        <row r="238">
          <cell r="D238">
            <v>0.3855</v>
          </cell>
          <cell r="E238">
            <v>18.7053730263158</v>
          </cell>
        </row>
        <row r="239">
          <cell r="D239">
            <v>0</v>
          </cell>
          <cell r="E239">
            <v>0</v>
          </cell>
        </row>
        <row r="240">
          <cell r="D240">
            <v>0.3871</v>
          </cell>
          <cell r="E240">
            <v>18.561445</v>
          </cell>
        </row>
        <row r="241">
          <cell r="D241">
            <v>0</v>
          </cell>
          <cell r="E241">
            <v>0</v>
          </cell>
        </row>
        <row r="242">
          <cell r="D242">
            <v>0.3897</v>
          </cell>
          <cell r="E242">
            <v>18.7184190789474</v>
          </cell>
        </row>
        <row r="243">
          <cell r="D243">
            <v>0</v>
          </cell>
          <cell r="E243">
            <v>0</v>
          </cell>
        </row>
        <row r="244">
          <cell r="D244">
            <v>0.3897</v>
          </cell>
          <cell r="E244">
            <v>18.7138042105263</v>
          </cell>
        </row>
        <row r="245">
          <cell r="D245">
            <v>0</v>
          </cell>
          <cell r="E245">
            <v>0</v>
          </cell>
        </row>
        <row r="246">
          <cell r="D246">
            <v>0.3822</v>
          </cell>
          <cell r="E246">
            <v>18.3445942105263</v>
          </cell>
        </row>
        <row r="247">
          <cell r="D247">
            <v>0</v>
          </cell>
          <cell r="E247">
            <v>0</v>
          </cell>
        </row>
        <row r="248">
          <cell r="D248">
            <v>0.3839</v>
          </cell>
          <cell r="E248">
            <v>18.4170973684211</v>
          </cell>
        </row>
        <row r="249">
          <cell r="D249">
            <v>0</v>
          </cell>
          <cell r="E249">
            <v>0</v>
          </cell>
        </row>
        <row r="250">
          <cell r="D250">
            <v>0.3857</v>
          </cell>
          <cell r="E250">
            <v>18.549125</v>
          </cell>
        </row>
        <row r="251">
          <cell r="D251">
            <v>0</v>
          </cell>
          <cell r="E251">
            <v>0</v>
          </cell>
        </row>
        <row r="252">
          <cell r="D252">
            <v>0.3857</v>
          </cell>
          <cell r="E252">
            <v>18.581605</v>
          </cell>
        </row>
        <row r="253">
          <cell r="D253">
            <v>0</v>
          </cell>
          <cell r="E253">
            <v>0</v>
          </cell>
        </row>
        <row r="254">
          <cell r="D254">
            <v>0.3872</v>
          </cell>
          <cell r="E254">
            <v>18.6446989473684</v>
          </cell>
        </row>
        <row r="255">
          <cell r="D255">
            <v>0</v>
          </cell>
          <cell r="E255">
            <v>0</v>
          </cell>
        </row>
        <row r="256">
          <cell r="D256">
            <v>0.3848</v>
          </cell>
          <cell r="E256">
            <v>18.5291326315789</v>
          </cell>
        </row>
        <row r="257">
          <cell r="D257">
            <v>0</v>
          </cell>
          <cell r="E257">
            <v>0</v>
          </cell>
        </row>
        <row r="258">
          <cell r="D258">
            <v>0</v>
          </cell>
          <cell r="E258">
            <v>0</v>
          </cell>
        </row>
        <row r="259">
          <cell r="D259">
            <v>0.3855</v>
          </cell>
          <cell r="E259">
            <v>18.5765348684211</v>
          </cell>
        </row>
        <row r="260">
          <cell r="D260">
            <v>0.384</v>
          </cell>
          <cell r="E260">
            <v>17.9267368421053</v>
          </cell>
        </row>
        <row r="261">
          <cell r="D261">
            <v>0</v>
          </cell>
          <cell r="E261">
            <v>0</v>
          </cell>
        </row>
        <row r="262">
          <cell r="D262">
            <v>0.3828</v>
          </cell>
          <cell r="E262">
            <v>18.3915252631579</v>
          </cell>
        </row>
        <row r="263">
          <cell r="D263">
            <v>0</v>
          </cell>
          <cell r="E263">
            <v>0</v>
          </cell>
        </row>
        <row r="264">
          <cell r="D264">
            <v>0.3836</v>
          </cell>
          <cell r="E264">
            <v>18.38403</v>
          </cell>
        </row>
        <row r="265">
          <cell r="D265">
            <v>0</v>
          </cell>
          <cell r="E265">
            <v>0</v>
          </cell>
        </row>
        <row r="266">
          <cell r="D266">
            <v>0.3836</v>
          </cell>
          <cell r="E266">
            <v>18.4163331578947</v>
          </cell>
        </row>
        <row r="267">
          <cell r="D267">
            <v>0</v>
          </cell>
          <cell r="E267">
            <v>0</v>
          </cell>
        </row>
        <row r="268">
          <cell r="D268">
            <v>0.383</v>
          </cell>
          <cell r="E268">
            <v>18.4102052631579</v>
          </cell>
        </row>
        <row r="269">
          <cell r="D269">
            <v>0</v>
          </cell>
          <cell r="E269">
            <v>0</v>
          </cell>
        </row>
        <row r="270">
          <cell r="D270">
            <v>0.3829</v>
          </cell>
          <cell r="E270">
            <v>18.3555206578947</v>
          </cell>
        </row>
        <row r="271">
          <cell r="D271">
            <v>0</v>
          </cell>
          <cell r="E271">
            <v>0</v>
          </cell>
        </row>
        <row r="272">
          <cell r="D272">
            <v>0.3849</v>
          </cell>
          <cell r="E272">
            <v>18.4787451315789</v>
          </cell>
        </row>
        <row r="273">
          <cell r="D273">
            <v>0</v>
          </cell>
          <cell r="E273">
            <v>0</v>
          </cell>
        </row>
        <row r="274">
          <cell r="D274">
            <v>0.3841</v>
          </cell>
          <cell r="E274">
            <v>18.4539834210526</v>
          </cell>
        </row>
        <row r="275">
          <cell r="D275">
            <v>0</v>
          </cell>
          <cell r="E275">
            <v>0</v>
          </cell>
        </row>
        <row r="276">
          <cell r="D276">
            <v>0.3846</v>
          </cell>
          <cell r="E276">
            <v>18.4506789473684</v>
          </cell>
        </row>
        <row r="277">
          <cell r="D277">
            <v>0</v>
          </cell>
          <cell r="E277">
            <v>0</v>
          </cell>
        </row>
        <row r="278">
          <cell r="D278">
            <v>0.3845</v>
          </cell>
          <cell r="E278">
            <v>18.5146868421053</v>
          </cell>
        </row>
        <row r="279">
          <cell r="D279">
            <v>0</v>
          </cell>
          <cell r="E279">
            <v>0</v>
          </cell>
        </row>
        <row r="280">
          <cell r="D280">
            <v>0.3836</v>
          </cell>
          <cell r="E280">
            <v>18.4117905263158</v>
          </cell>
        </row>
        <row r="281">
          <cell r="D281">
            <v>0</v>
          </cell>
          <cell r="E281">
            <v>0</v>
          </cell>
        </row>
        <row r="282">
          <cell r="D282">
            <v>0.3837</v>
          </cell>
          <cell r="E282">
            <v>18.4529407894737</v>
          </cell>
        </row>
        <row r="283">
          <cell r="D283">
            <v>0</v>
          </cell>
          <cell r="E283">
            <v>0</v>
          </cell>
        </row>
        <row r="284">
          <cell r="D284">
            <v>0.385</v>
          </cell>
          <cell r="E284">
            <v>18.4698684210526</v>
          </cell>
        </row>
        <row r="285">
          <cell r="D285">
            <v>0.3856</v>
          </cell>
          <cell r="E285">
            <v>18.5214842105263</v>
          </cell>
        </row>
        <row r="286">
          <cell r="D286">
            <v>0</v>
          </cell>
          <cell r="E286">
            <v>0</v>
          </cell>
        </row>
        <row r="287">
          <cell r="D287">
            <v>0.3856</v>
          </cell>
          <cell r="E287">
            <v>18.5676547368421</v>
          </cell>
        </row>
        <row r="288">
          <cell r="D288">
            <v>0.3859</v>
          </cell>
          <cell r="E288">
            <v>18.5221844736842</v>
          </cell>
        </row>
        <row r="289">
          <cell r="D289">
            <v>0.3859</v>
          </cell>
          <cell r="E289">
            <v>18.5313242105263</v>
          </cell>
        </row>
        <row r="290">
          <cell r="D290">
            <v>0</v>
          </cell>
          <cell r="E290">
            <v>0</v>
          </cell>
        </row>
        <row r="291">
          <cell r="D291">
            <v>0.3852</v>
          </cell>
          <cell r="E291">
            <v>18.4840247368421</v>
          </cell>
        </row>
        <row r="292">
          <cell r="D292">
            <v>0</v>
          </cell>
          <cell r="E292">
            <v>0</v>
          </cell>
        </row>
        <row r="293">
          <cell r="D293">
            <v>0.3875</v>
          </cell>
          <cell r="E293">
            <v>18.6545559210526</v>
          </cell>
        </row>
        <row r="294">
          <cell r="D294">
            <v>0</v>
          </cell>
          <cell r="E294">
            <v>0</v>
          </cell>
        </row>
        <row r="295">
          <cell r="D295">
            <v>0.3846</v>
          </cell>
          <cell r="E295">
            <v>18.4643423684211</v>
          </cell>
        </row>
        <row r="296">
          <cell r="D296">
            <v>0</v>
          </cell>
          <cell r="E296">
            <v>0</v>
          </cell>
        </row>
        <row r="297">
          <cell r="D297">
            <v>0.3841</v>
          </cell>
          <cell r="E297">
            <v>18.4221435526316</v>
          </cell>
        </row>
        <row r="298">
          <cell r="D298">
            <v>0</v>
          </cell>
          <cell r="E298">
            <v>0</v>
          </cell>
        </row>
        <row r="299">
          <cell r="D299">
            <v>0.3859</v>
          </cell>
          <cell r="E299">
            <v>18.6186594736842</v>
          </cell>
        </row>
        <row r="300">
          <cell r="D300">
            <v>0</v>
          </cell>
          <cell r="E300">
            <v>0</v>
          </cell>
        </row>
        <row r="301">
          <cell r="D301">
            <v>0.3859</v>
          </cell>
          <cell r="E301">
            <v>18.5541735526316</v>
          </cell>
        </row>
        <row r="302">
          <cell r="D302">
            <v>0</v>
          </cell>
          <cell r="E302">
            <v>0</v>
          </cell>
        </row>
        <row r="303">
          <cell r="D303">
            <v>0.3838</v>
          </cell>
          <cell r="E303">
            <v>18.453205</v>
          </cell>
        </row>
        <row r="304">
          <cell r="D304">
            <v>0</v>
          </cell>
          <cell r="E304">
            <v>0</v>
          </cell>
        </row>
        <row r="305">
          <cell r="D305">
            <v>0.385</v>
          </cell>
          <cell r="E305">
            <v>18.8832368421053</v>
          </cell>
        </row>
        <row r="306">
          <cell r="D306">
            <v>0.385</v>
          </cell>
          <cell r="E306">
            <v>18.5063421052632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V53"/>
  <sheetViews>
    <sheetView showGridLines="0" zoomScale="85" zoomScaleNormal="85" workbookViewId="0">
      <selection activeCell="P15" sqref="P15"/>
    </sheetView>
  </sheetViews>
  <sheetFormatPr defaultColWidth="9.78030303030303" defaultRowHeight="13.8"/>
  <cols>
    <col min="1" max="1" width="2.43939393939394" style="105" customWidth="1"/>
    <col min="2" max="2" width="9" style="106" customWidth="1"/>
    <col min="3" max="3" width="6.33333333333333" style="106" customWidth="1"/>
    <col min="4" max="4" width="11.1060606060606" style="106" customWidth="1"/>
    <col min="5" max="5" width="11.4393939393939" style="106" customWidth="1"/>
    <col min="6" max="6" width="8.33333333333333" style="106" customWidth="1"/>
    <col min="7" max="7" width="11.219696969697" style="106" customWidth="1"/>
    <col min="8" max="8" width="9.21969696969697" style="107" customWidth="1"/>
    <col min="9" max="9" width="11.219696969697" style="107" customWidth="1"/>
    <col min="10" max="10" width="11.5530303030303" style="105" customWidth="1"/>
    <col min="11" max="11" width="11.4393939393939" style="105" customWidth="1"/>
    <col min="12" max="12" width="11.5530303030303" style="105" customWidth="1"/>
    <col min="13" max="13" width="13.6666666666667" style="105" customWidth="1"/>
    <col min="14" max="14" width="7.66666666666667" style="105" customWidth="1"/>
    <col min="15" max="15" width="7.88636363636364" style="105" customWidth="1"/>
    <col min="16" max="16" width="6.43939393939394" style="105" customWidth="1"/>
    <col min="17" max="17" width="4.5530303030303" style="105" customWidth="1"/>
    <col min="18" max="19" width="7.5530303030303" style="105" customWidth="1"/>
    <col min="20" max="20" width="7.5530303030303" style="108" customWidth="1"/>
    <col min="21" max="21" width="7.43939393939394" style="105" customWidth="1"/>
    <col min="22" max="22" width="7.43939393939394" style="108" customWidth="1"/>
    <col min="23" max="23" width="7.66666666666667" style="105" customWidth="1"/>
    <col min="24" max="259" width="9.78030303030303" style="105"/>
    <col min="260" max="260" width="4" style="105" customWidth="1"/>
    <col min="261" max="261" width="8.10606060606061" style="105" customWidth="1"/>
    <col min="262" max="262" width="9.21969696969697" style="105" customWidth="1"/>
    <col min="263" max="263" width="10.780303030303" style="105" customWidth="1"/>
    <col min="264" max="264" width="9.88636363636364" style="105" customWidth="1"/>
    <col min="265" max="266" width="11.4393939393939" style="105" customWidth="1"/>
    <col min="267" max="267" width="9.88636363636364" style="105" customWidth="1"/>
    <col min="268" max="268" width="5.21969696969697" style="105" customWidth="1"/>
    <col min="269" max="269" width="12.219696969697" style="105" customWidth="1"/>
    <col min="270" max="270" width="13.3333333333333" style="105" customWidth="1"/>
    <col min="271" max="271" width="10.780303030303" style="105" customWidth="1"/>
    <col min="272" max="272" width="11.5530303030303" style="105" customWidth="1"/>
    <col min="273" max="515" width="9.78030303030303" style="105"/>
    <col min="516" max="516" width="4" style="105" customWidth="1"/>
    <col min="517" max="517" width="8.10606060606061" style="105" customWidth="1"/>
    <col min="518" max="518" width="9.21969696969697" style="105" customWidth="1"/>
    <col min="519" max="519" width="10.780303030303" style="105" customWidth="1"/>
    <col min="520" max="520" width="9.88636363636364" style="105" customWidth="1"/>
    <col min="521" max="522" width="11.4393939393939" style="105" customWidth="1"/>
    <col min="523" max="523" width="9.88636363636364" style="105" customWidth="1"/>
    <col min="524" max="524" width="5.21969696969697" style="105" customWidth="1"/>
    <col min="525" max="525" width="12.219696969697" style="105" customWidth="1"/>
    <col min="526" max="526" width="13.3333333333333" style="105" customWidth="1"/>
    <col min="527" max="527" width="10.780303030303" style="105" customWidth="1"/>
    <col min="528" max="528" width="11.5530303030303" style="105" customWidth="1"/>
    <col min="529" max="771" width="9.78030303030303" style="105"/>
    <col min="772" max="772" width="4" style="105" customWidth="1"/>
    <col min="773" max="773" width="8.10606060606061" style="105" customWidth="1"/>
    <col min="774" max="774" width="9.21969696969697" style="105" customWidth="1"/>
    <col min="775" max="775" width="10.780303030303" style="105" customWidth="1"/>
    <col min="776" max="776" width="9.88636363636364" style="105" customWidth="1"/>
    <col min="777" max="778" width="11.4393939393939" style="105" customWidth="1"/>
    <col min="779" max="779" width="9.88636363636364" style="105" customWidth="1"/>
    <col min="780" max="780" width="5.21969696969697" style="105" customWidth="1"/>
    <col min="781" max="781" width="12.219696969697" style="105" customWidth="1"/>
    <col min="782" max="782" width="13.3333333333333" style="105" customWidth="1"/>
    <col min="783" max="783" width="10.780303030303" style="105" customWidth="1"/>
    <col min="784" max="784" width="11.5530303030303" style="105" customWidth="1"/>
    <col min="785" max="1027" width="9.78030303030303" style="105"/>
    <col min="1028" max="1028" width="4" style="105" customWidth="1"/>
    <col min="1029" max="1029" width="8.10606060606061" style="105" customWidth="1"/>
    <col min="1030" max="1030" width="9.21969696969697" style="105" customWidth="1"/>
    <col min="1031" max="1031" width="10.780303030303" style="105" customWidth="1"/>
    <col min="1032" max="1032" width="9.88636363636364" style="105" customWidth="1"/>
    <col min="1033" max="1034" width="11.4393939393939" style="105" customWidth="1"/>
    <col min="1035" max="1035" width="9.88636363636364" style="105" customWidth="1"/>
    <col min="1036" max="1036" width="5.21969696969697" style="105" customWidth="1"/>
    <col min="1037" max="1037" width="12.219696969697" style="105" customWidth="1"/>
    <col min="1038" max="1038" width="13.3333333333333" style="105" customWidth="1"/>
    <col min="1039" max="1039" width="10.780303030303" style="105" customWidth="1"/>
    <col min="1040" max="1040" width="11.5530303030303" style="105" customWidth="1"/>
    <col min="1041" max="1283" width="9.78030303030303" style="105"/>
    <col min="1284" max="1284" width="4" style="105" customWidth="1"/>
    <col min="1285" max="1285" width="8.10606060606061" style="105" customWidth="1"/>
    <col min="1286" max="1286" width="9.21969696969697" style="105" customWidth="1"/>
    <col min="1287" max="1287" width="10.780303030303" style="105" customWidth="1"/>
    <col min="1288" max="1288" width="9.88636363636364" style="105" customWidth="1"/>
    <col min="1289" max="1290" width="11.4393939393939" style="105" customWidth="1"/>
    <col min="1291" max="1291" width="9.88636363636364" style="105" customWidth="1"/>
    <col min="1292" max="1292" width="5.21969696969697" style="105" customWidth="1"/>
    <col min="1293" max="1293" width="12.219696969697" style="105" customWidth="1"/>
    <col min="1294" max="1294" width="13.3333333333333" style="105" customWidth="1"/>
    <col min="1295" max="1295" width="10.780303030303" style="105" customWidth="1"/>
    <col min="1296" max="1296" width="11.5530303030303" style="105" customWidth="1"/>
    <col min="1297" max="1539" width="9.78030303030303" style="105"/>
    <col min="1540" max="1540" width="4" style="105" customWidth="1"/>
    <col min="1541" max="1541" width="8.10606060606061" style="105" customWidth="1"/>
    <col min="1542" max="1542" width="9.21969696969697" style="105" customWidth="1"/>
    <col min="1543" max="1543" width="10.780303030303" style="105" customWidth="1"/>
    <col min="1544" max="1544" width="9.88636363636364" style="105" customWidth="1"/>
    <col min="1545" max="1546" width="11.4393939393939" style="105" customWidth="1"/>
    <col min="1547" max="1547" width="9.88636363636364" style="105" customWidth="1"/>
    <col min="1548" max="1548" width="5.21969696969697" style="105" customWidth="1"/>
    <col min="1549" max="1549" width="12.219696969697" style="105" customWidth="1"/>
    <col min="1550" max="1550" width="13.3333333333333" style="105" customWidth="1"/>
    <col min="1551" max="1551" width="10.780303030303" style="105" customWidth="1"/>
    <col min="1552" max="1552" width="11.5530303030303" style="105" customWidth="1"/>
    <col min="1553" max="1795" width="9.78030303030303" style="105"/>
    <col min="1796" max="1796" width="4" style="105" customWidth="1"/>
    <col min="1797" max="1797" width="8.10606060606061" style="105" customWidth="1"/>
    <col min="1798" max="1798" width="9.21969696969697" style="105" customWidth="1"/>
    <col min="1799" max="1799" width="10.780303030303" style="105" customWidth="1"/>
    <col min="1800" max="1800" width="9.88636363636364" style="105" customWidth="1"/>
    <col min="1801" max="1802" width="11.4393939393939" style="105" customWidth="1"/>
    <col min="1803" max="1803" width="9.88636363636364" style="105" customWidth="1"/>
    <col min="1804" max="1804" width="5.21969696969697" style="105" customWidth="1"/>
    <col min="1805" max="1805" width="12.219696969697" style="105" customWidth="1"/>
    <col min="1806" max="1806" width="13.3333333333333" style="105" customWidth="1"/>
    <col min="1807" max="1807" width="10.780303030303" style="105" customWidth="1"/>
    <col min="1808" max="1808" width="11.5530303030303" style="105" customWidth="1"/>
    <col min="1809" max="2051" width="9.78030303030303" style="105"/>
    <col min="2052" max="2052" width="4" style="105" customWidth="1"/>
    <col min="2053" max="2053" width="8.10606060606061" style="105" customWidth="1"/>
    <col min="2054" max="2054" width="9.21969696969697" style="105" customWidth="1"/>
    <col min="2055" max="2055" width="10.780303030303" style="105" customWidth="1"/>
    <col min="2056" max="2056" width="9.88636363636364" style="105" customWidth="1"/>
    <col min="2057" max="2058" width="11.4393939393939" style="105" customWidth="1"/>
    <col min="2059" max="2059" width="9.88636363636364" style="105" customWidth="1"/>
    <col min="2060" max="2060" width="5.21969696969697" style="105" customWidth="1"/>
    <col min="2061" max="2061" width="12.219696969697" style="105" customWidth="1"/>
    <col min="2062" max="2062" width="13.3333333333333" style="105" customWidth="1"/>
    <col min="2063" max="2063" width="10.780303030303" style="105" customWidth="1"/>
    <col min="2064" max="2064" width="11.5530303030303" style="105" customWidth="1"/>
    <col min="2065" max="2307" width="9.78030303030303" style="105"/>
    <col min="2308" max="2308" width="4" style="105" customWidth="1"/>
    <col min="2309" max="2309" width="8.10606060606061" style="105" customWidth="1"/>
    <col min="2310" max="2310" width="9.21969696969697" style="105" customWidth="1"/>
    <col min="2311" max="2311" width="10.780303030303" style="105" customWidth="1"/>
    <col min="2312" max="2312" width="9.88636363636364" style="105" customWidth="1"/>
    <col min="2313" max="2314" width="11.4393939393939" style="105" customWidth="1"/>
    <col min="2315" max="2315" width="9.88636363636364" style="105" customWidth="1"/>
    <col min="2316" max="2316" width="5.21969696969697" style="105" customWidth="1"/>
    <col min="2317" max="2317" width="12.219696969697" style="105" customWidth="1"/>
    <col min="2318" max="2318" width="13.3333333333333" style="105" customWidth="1"/>
    <col min="2319" max="2319" width="10.780303030303" style="105" customWidth="1"/>
    <col min="2320" max="2320" width="11.5530303030303" style="105" customWidth="1"/>
    <col min="2321" max="2563" width="9.78030303030303" style="105"/>
    <col min="2564" max="2564" width="4" style="105" customWidth="1"/>
    <col min="2565" max="2565" width="8.10606060606061" style="105" customWidth="1"/>
    <col min="2566" max="2566" width="9.21969696969697" style="105" customWidth="1"/>
    <col min="2567" max="2567" width="10.780303030303" style="105" customWidth="1"/>
    <col min="2568" max="2568" width="9.88636363636364" style="105" customWidth="1"/>
    <col min="2569" max="2570" width="11.4393939393939" style="105" customWidth="1"/>
    <col min="2571" max="2571" width="9.88636363636364" style="105" customWidth="1"/>
    <col min="2572" max="2572" width="5.21969696969697" style="105" customWidth="1"/>
    <col min="2573" max="2573" width="12.219696969697" style="105" customWidth="1"/>
    <col min="2574" max="2574" width="13.3333333333333" style="105" customWidth="1"/>
    <col min="2575" max="2575" width="10.780303030303" style="105" customWidth="1"/>
    <col min="2576" max="2576" width="11.5530303030303" style="105" customWidth="1"/>
    <col min="2577" max="2819" width="9.78030303030303" style="105"/>
    <col min="2820" max="2820" width="4" style="105" customWidth="1"/>
    <col min="2821" max="2821" width="8.10606060606061" style="105" customWidth="1"/>
    <col min="2822" max="2822" width="9.21969696969697" style="105" customWidth="1"/>
    <col min="2823" max="2823" width="10.780303030303" style="105" customWidth="1"/>
    <col min="2824" max="2824" width="9.88636363636364" style="105" customWidth="1"/>
    <col min="2825" max="2826" width="11.4393939393939" style="105" customWidth="1"/>
    <col min="2827" max="2827" width="9.88636363636364" style="105" customWidth="1"/>
    <col min="2828" max="2828" width="5.21969696969697" style="105" customWidth="1"/>
    <col min="2829" max="2829" width="12.219696969697" style="105" customWidth="1"/>
    <col min="2830" max="2830" width="13.3333333333333" style="105" customWidth="1"/>
    <col min="2831" max="2831" width="10.780303030303" style="105" customWidth="1"/>
    <col min="2832" max="2832" width="11.5530303030303" style="105" customWidth="1"/>
    <col min="2833" max="3075" width="9.78030303030303" style="105"/>
    <col min="3076" max="3076" width="4" style="105" customWidth="1"/>
    <col min="3077" max="3077" width="8.10606060606061" style="105" customWidth="1"/>
    <col min="3078" max="3078" width="9.21969696969697" style="105" customWidth="1"/>
    <col min="3079" max="3079" width="10.780303030303" style="105" customWidth="1"/>
    <col min="3080" max="3080" width="9.88636363636364" style="105" customWidth="1"/>
    <col min="3081" max="3082" width="11.4393939393939" style="105" customWidth="1"/>
    <col min="3083" max="3083" width="9.88636363636364" style="105" customWidth="1"/>
    <col min="3084" max="3084" width="5.21969696969697" style="105" customWidth="1"/>
    <col min="3085" max="3085" width="12.219696969697" style="105" customWidth="1"/>
    <col min="3086" max="3086" width="13.3333333333333" style="105" customWidth="1"/>
    <col min="3087" max="3087" width="10.780303030303" style="105" customWidth="1"/>
    <col min="3088" max="3088" width="11.5530303030303" style="105" customWidth="1"/>
    <col min="3089" max="3331" width="9.78030303030303" style="105"/>
    <col min="3332" max="3332" width="4" style="105" customWidth="1"/>
    <col min="3333" max="3333" width="8.10606060606061" style="105" customWidth="1"/>
    <col min="3334" max="3334" width="9.21969696969697" style="105" customWidth="1"/>
    <col min="3335" max="3335" width="10.780303030303" style="105" customWidth="1"/>
    <col min="3336" max="3336" width="9.88636363636364" style="105" customWidth="1"/>
    <col min="3337" max="3338" width="11.4393939393939" style="105" customWidth="1"/>
    <col min="3339" max="3339" width="9.88636363636364" style="105" customWidth="1"/>
    <col min="3340" max="3340" width="5.21969696969697" style="105" customWidth="1"/>
    <col min="3341" max="3341" width="12.219696969697" style="105" customWidth="1"/>
    <col min="3342" max="3342" width="13.3333333333333" style="105" customWidth="1"/>
    <col min="3343" max="3343" width="10.780303030303" style="105" customWidth="1"/>
    <col min="3344" max="3344" width="11.5530303030303" style="105" customWidth="1"/>
    <col min="3345" max="3587" width="9.78030303030303" style="105"/>
    <col min="3588" max="3588" width="4" style="105" customWidth="1"/>
    <col min="3589" max="3589" width="8.10606060606061" style="105" customWidth="1"/>
    <col min="3590" max="3590" width="9.21969696969697" style="105" customWidth="1"/>
    <col min="3591" max="3591" width="10.780303030303" style="105" customWidth="1"/>
    <col min="3592" max="3592" width="9.88636363636364" style="105" customWidth="1"/>
    <col min="3593" max="3594" width="11.4393939393939" style="105" customWidth="1"/>
    <col min="3595" max="3595" width="9.88636363636364" style="105" customWidth="1"/>
    <col min="3596" max="3596" width="5.21969696969697" style="105" customWidth="1"/>
    <col min="3597" max="3597" width="12.219696969697" style="105" customWidth="1"/>
    <col min="3598" max="3598" width="13.3333333333333" style="105" customWidth="1"/>
    <col min="3599" max="3599" width="10.780303030303" style="105" customWidth="1"/>
    <col min="3600" max="3600" width="11.5530303030303" style="105" customWidth="1"/>
    <col min="3601" max="3843" width="9.78030303030303" style="105"/>
    <col min="3844" max="3844" width="4" style="105" customWidth="1"/>
    <col min="3845" max="3845" width="8.10606060606061" style="105" customWidth="1"/>
    <col min="3846" max="3846" width="9.21969696969697" style="105" customWidth="1"/>
    <col min="3847" max="3847" width="10.780303030303" style="105" customWidth="1"/>
    <col min="3848" max="3848" width="9.88636363636364" style="105" customWidth="1"/>
    <col min="3849" max="3850" width="11.4393939393939" style="105" customWidth="1"/>
    <col min="3851" max="3851" width="9.88636363636364" style="105" customWidth="1"/>
    <col min="3852" max="3852" width="5.21969696969697" style="105" customWidth="1"/>
    <col min="3853" max="3853" width="12.219696969697" style="105" customWidth="1"/>
    <col min="3854" max="3854" width="13.3333333333333" style="105" customWidth="1"/>
    <col min="3855" max="3855" width="10.780303030303" style="105" customWidth="1"/>
    <col min="3856" max="3856" width="11.5530303030303" style="105" customWidth="1"/>
    <col min="3857" max="4099" width="9.78030303030303" style="105"/>
    <col min="4100" max="4100" width="4" style="105" customWidth="1"/>
    <col min="4101" max="4101" width="8.10606060606061" style="105" customWidth="1"/>
    <col min="4102" max="4102" width="9.21969696969697" style="105" customWidth="1"/>
    <col min="4103" max="4103" width="10.780303030303" style="105" customWidth="1"/>
    <col min="4104" max="4104" width="9.88636363636364" style="105" customWidth="1"/>
    <col min="4105" max="4106" width="11.4393939393939" style="105" customWidth="1"/>
    <col min="4107" max="4107" width="9.88636363636364" style="105" customWidth="1"/>
    <col min="4108" max="4108" width="5.21969696969697" style="105" customWidth="1"/>
    <col min="4109" max="4109" width="12.219696969697" style="105" customWidth="1"/>
    <col min="4110" max="4110" width="13.3333333333333" style="105" customWidth="1"/>
    <col min="4111" max="4111" width="10.780303030303" style="105" customWidth="1"/>
    <col min="4112" max="4112" width="11.5530303030303" style="105" customWidth="1"/>
    <col min="4113" max="4355" width="9.78030303030303" style="105"/>
    <col min="4356" max="4356" width="4" style="105" customWidth="1"/>
    <col min="4357" max="4357" width="8.10606060606061" style="105" customWidth="1"/>
    <col min="4358" max="4358" width="9.21969696969697" style="105" customWidth="1"/>
    <col min="4359" max="4359" width="10.780303030303" style="105" customWidth="1"/>
    <col min="4360" max="4360" width="9.88636363636364" style="105" customWidth="1"/>
    <col min="4361" max="4362" width="11.4393939393939" style="105" customWidth="1"/>
    <col min="4363" max="4363" width="9.88636363636364" style="105" customWidth="1"/>
    <col min="4364" max="4364" width="5.21969696969697" style="105" customWidth="1"/>
    <col min="4365" max="4365" width="12.219696969697" style="105" customWidth="1"/>
    <col min="4366" max="4366" width="13.3333333333333" style="105" customWidth="1"/>
    <col min="4367" max="4367" width="10.780303030303" style="105" customWidth="1"/>
    <col min="4368" max="4368" width="11.5530303030303" style="105" customWidth="1"/>
    <col min="4369" max="4611" width="9.78030303030303" style="105"/>
    <col min="4612" max="4612" width="4" style="105" customWidth="1"/>
    <col min="4613" max="4613" width="8.10606060606061" style="105" customWidth="1"/>
    <col min="4614" max="4614" width="9.21969696969697" style="105" customWidth="1"/>
    <col min="4615" max="4615" width="10.780303030303" style="105" customWidth="1"/>
    <col min="4616" max="4616" width="9.88636363636364" style="105" customWidth="1"/>
    <col min="4617" max="4618" width="11.4393939393939" style="105" customWidth="1"/>
    <col min="4619" max="4619" width="9.88636363636364" style="105" customWidth="1"/>
    <col min="4620" max="4620" width="5.21969696969697" style="105" customWidth="1"/>
    <col min="4621" max="4621" width="12.219696969697" style="105" customWidth="1"/>
    <col min="4622" max="4622" width="13.3333333333333" style="105" customWidth="1"/>
    <col min="4623" max="4623" width="10.780303030303" style="105" customWidth="1"/>
    <col min="4624" max="4624" width="11.5530303030303" style="105" customWidth="1"/>
    <col min="4625" max="4867" width="9.78030303030303" style="105"/>
    <col min="4868" max="4868" width="4" style="105" customWidth="1"/>
    <col min="4869" max="4869" width="8.10606060606061" style="105" customWidth="1"/>
    <col min="4870" max="4870" width="9.21969696969697" style="105" customWidth="1"/>
    <col min="4871" max="4871" width="10.780303030303" style="105" customWidth="1"/>
    <col min="4872" max="4872" width="9.88636363636364" style="105" customWidth="1"/>
    <col min="4873" max="4874" width="11.4393939393939" style="105" customWidth="1"/>
    <col min="4875" max="4875" width="9.88636363636364" style="105" customWidth="1"/>
    <col min="4876" max="4876" width="5.21969696969697" style="105" customWidth="1"/>
    <col min="4877" max="4877" width="12.219696969697" style="105" customWidth="1"/>
    <col min="4878" max="4878" width="13.3333333333333" style="105" customWidth="1"/>
    <col min="4879" max="4879" width="10.780303030303" style="105" customWidth="1"/>
    <col min="4880" max="4880" width="11.5530303030303" style="105" customWidth="1"/>
    <col min="4881" max="5123" width="9.78030303030303" style="105"/>
    <col min="5124" max="5124" width="4" style="105" customWidth="1"/>
    <col min="5125" max="5125" width="8.10606060606061" style="105" customWidth="1"/>
    <col min="5126" max="5126" width="9.21969696969697" style="105" customWidth="1"/>
    <col min="5127" max="5127" width="10.780303030303" style="105" customWidth="1"/>
    <col min="5128" max="5128" width="9.88636363636364" style="105" customWidth="1"/>
    <col min="5129" max="5130" width="11.4393939393939" style="105" customWidth="1"/>
    <col min="5131" max="5131" width="9.88636363636364" style="105" customWidth="1"/>
    <col min="5132" max="5132" width="5.21969696969697" style="105" customWidth="1"/>
    <col min="5133" max="5133" width="12.219696969697" style="105" customWidth="1"/>
    <col min="5134" max="5134" width="13.3333333333333" style="105" customWidth="1"/>
    <col min="5135" max="5135" width="10.780303030303" style="105" customWidth="1"/>
    <col min="5136" max="5136" width="11.5530303030303" style="105" customWidth="1"/>
    <col min="5137" max="5379" width="9.78030303030303" style="105"/>
    <col min="5380" max="5380" width="4" style="105" customWidth="1"/>
    <col min="5381" max="5381" width="8.10606060606061" style="105" customWidth="1"/>
    <col min="5382" max="5382" width="9.21969696969697" style="105" customWidth="1"/>
    <col min="5383" max="5383" width="10.780303030303" style="105" customWidth="1"/>
    <col min="5384" max="5384" width="9.88636363636364" style="105" customWidth="1"/>
    <col min="5385" max="5386" width="11.4393939393939" style="105" customWidth="1"/>
    <col min="5387" max="5387" width="9.88636363636364" style="105" customWidth="1"/>
    <col min="5388" max="5388" width="5.21969696969697" style="105" customWidth="1"/>
    <col min="5389" max="5389" width="12.219696969697" style="105" customWidth="1"/>
    <col min="5390" max="5390" width="13.3333333333333" style="105" customWidth="1"/>
    <col min="5391" max="5391" width="10.780303030303" style="105" customWidth="1"/>
    <col min="5392" max="5392" width="11.5530303030303" style="105" customWidth="1"/>
    <col min="5393" max="5635" width="9.78030303030303" style="105"/>
    <col min="5636" max="5636" width="4" style="105" customWidth="1"/>
    <col min="5637" max="5637" width="8.10606060606061" style="105" customWidth="1"/>
    <col min="5638" max="5638" width="9.21969696969697" style="105" customWidth="1"/>
    <col min="5639" max="5639" width="10.780303030303" style="105" customWidth="1"/>
    <col min="5640" max="5640" width="9.88636363636364" style="105" customWidth="1"/>
    <col min="5641" max="5642" width="11.4393939393939" style="105" customWidth="1"/>
    <col min="5643" max="5643" width="9.88636363636364" style="105" customWidth="1"/>
    <col min="5644" max="5644" width="5.21969696969697" style="105" customWidth="1"/>
    <col min="5645" max="5645" width="12.219696969697" style="105" customWidth="1"/>
    <col min="5646" max="5646" width="13.3333333333333" style="105" customWidth="1"/>
    <col min="5647" max="5647" width="10.780303030303" style="105" customWidth="1"/>
    <col min="5648" max="5648" width="11.5530303030303" style="105" customWidth="1"/>
    <col min="5649" max="5891" width="9.78030303030303" style="105"/>
    <col min="5892" max="5892" width="4" style="105" customWidth="1"/>
    <col min="5893" max="5893" width="8.10606060606061" style="105" customWidth="1"/>
    <col min="5894" max="5894" width="9.21969696969697" style="105" customWidth="1"/>
    <col min="5895" max="5895" width="10.780303030303" style="105" customWidth="1"/>
    <col min="5896" max="5896" width="9.88636363636364" style="105" customWidth="1"/>
    <col min="5897" max="5898" width="11.4393939393939" style="105" customWidth="1"/>
    <col min="5899" max="5899" width="9.88636363636364" style="105" customWidth="1"/>
    <col min="5900" max="5900" width="5.21969696969697" style="105" customWidth="1"/>
    <col min="5901" max="5901" width="12.219696969697" style="105" customWidth="1"/>
    <col min="5902" max="5902" width="13.3333333333333" style="105" customWidth="1"/>
    <col min="5903" max="5903" width="10.780303030303" style="105" customWidth="1"/>
    <col min="5904" max="5904" width="11.5530303030303" style="105" customWidth="1"/>
    <col min="5905" max="6147" width="9.78030303030303" style="105"/>
    <col min="6148" max="6148" width="4" style="105" customWidth="1"/>
    <col min="6149" max="6149" width="8.10606060606061" style="105" customWidth="1"/>
    <col min="6150" max="6150" width="9.21969696969697" style="105" customWidth="1"/>
    <col min="6151" max="6151" width="10.780303030303" style="105" customWidth="1"/>
    <col min="6152" max="6152" width="9.88636363636364" style="105" customWidth="1"/>
    <col min="6153" max="6154" width="11.4393939393939" style="105" customWidth="1"/>
    <col min="6155" max="6155" width="9.88636363636364" style="105" customWidth="1"/>
    <col min="6156" max="6156" width="5.21969696969697" style="105" customWidth="1"/>
    <col min="6157" max="6157" width="12.219696969697" style="105" customWidth="1"/>
    <col min="6158" max="6158" width="13.3333333333333" style="105" customWidth="1"/>
    <col min="6159" max="6159" width="10.780303030303" style="105" customWidth="1"/>
    <col min="6160" max="6160" width="11.5530303030303" style="105" customWidth="1"/>
    <col min="6161" max="6403" width="9.78030303030303" style="105"/>
    <col min="6404" max="6404" width="4" style="105" customWidth="1"/>
    <col min="6405" max="6405" width="8.10606060606061" style="105" customWidth="1"/>
    <col min="6406" max="6406" width="9.21969696969697" style="105" customWidth="1"/>
    <col min="6407" max="6407" width="10.780303030303" style="105" customWidth="1"/>
    <col min="6408" max="6408" width="9.88636363636364" style="105" customWidth="1"/>
    <col min="6409" max="6410" width="11.4393939393939" style="105" customWidth="1"/>
    <col min="6411" max="6411" width="9.88636363636364" style="105" customWidth="1"/>
    <col min="6412" max="6412" width="5.21969696969697" style="105" customWidth="1"/>
    <col min="6413" max="6413" width="12.219696969697" style="105" customWidth="1"/>
    <col min="6414" max="6414" width="13.3333333333333" style="105" customWidth="1"/>
    <col min="6415" max="6415" width="10.780303030303" style="105" customWidth="1"/>
    <col min="6416" max="6416" width="11.5530303030303" style="105" customWidth="1"/>
    <col min="6417" max="6659" width="9.78030303030303" style="105"/>
    <col min="6660" max="6660" width="4" style="105" customWidth="1"/>
    <col min="6661" max="6661" width="8.10606060606061" style="105" customWidth="1"/>
    <col min="6662" max="6662" width="9.21969696969697" style="105" customWidth="1"/>
    <col min="6663" max="6663" width="10.780303030303" style="105" customWidth="1"/>
    <col min="6664" max="6664" width="9.88636363636364" style="105" customWidth="1"/>
    <col min="6665" max="6666" width="11.4393939393939" style="105" customWidth="1"/>
    <col min="6667" max="6667" width="9.88636363636364" style="105" customWidth="1"/>
    <col min="6668" max="6668" width="5.21969696969697" style="105" customWidth="1"/>
    <col min="6669" max="6669" width="12.219696969697" style="105" customWidth="1"/>
    <col min="6670" max="6670" width="13.3333333333333" style="105" customWidth="1"/>
    <col min="6671" max="6671" width="10.780303030303" style="105" customWidth="1"/>
    <col min="6672" max="6672" width="11.5530303030303" style="105" customWidth="1"/>
    <col min="6673" max="6915" width="9.78030303030303" style="105"/>
    <col min="6916" max="6916" width="4" style="105" customWidth="1"/>
    <col min="6917" max="6917" width="8.10606060606061" style="105" customWidth="1"/>
    <col min="6918" max="6918" width="9.21969696969697" style="105" customWidth="1"/>
    <col min="6919" max="6919" width="10.780303030303" style="105" customWidth="1"/>
    <col min="6920" max="6920" width="9.88636363636364" style="105" customWidth="1"/>
    <col min="6921" max="6922" width="11.4393939393939" style="105" customWidth="1"/>
    <col min="6923" max="6923" width="9.88636363636364" style="105" customWidth="1"/>
    <col min="6924" max="6924" width="5.21969696969697" style="105" customWidth="1"/>
    <col min="6925" max="6925" width="12.219696969697" style="105" customWidth="1"/>
    <col min="6926" max="6926" width="13.3333333333333" style="105" customWidth="1"/>
    <col min="6927" max="6927" width="10.780303030303" style="105" customWidth="1"/>
    <col min="6928" max="6928" width="11.5530303030303" style="105" customWidth="1"/>
    <col min="6929" max="7171" width="9.78030303030303" style="105"/>
    <col min="7172" max="7172" width="4" style="105" customWidth="1"/>
    <col min="7173" max="7173" width="8.10606060606061" style="105" customWidth="1"/>
    <col min="7174" max="7174" width="9.21969696969697" style="105" customWidth="1"/>
    <col min="7175" max="7175" width="10.780303030303" style="105" customWidth="1"/>
    <col min="7176" max="7176" width="9.88636363636364" style="105" customWidth="1"/>
    <col min="7177" max="7178" width="11.4393939393939" style="105" customWidth="1"/>
    <col min="7179" max="7179" width="9.88636363636364" style="105" customWidth="1"/>
    <col min="7180" max="7180" width="5.21969696969697" style="105" customWidth="1"/>
    <col min="7181" max="7181" width="12.219696969697" style="105" customWidth="1"/>
    <col min="7182" max="7182" width="13.3333333333333" style="105" customWidth="1"/>
    <col min="7183" max="7183" width="10.780303030303" style="105" customWidth="1"/>
    <col min="7184" max="7184" width="11.5530303030303" style="105" customWidth="1"/>
    <col min="7185" max="7427" width="9.78030303030303" style="105"/>
    <col min="7428" max="7428" width="4" style="105" customWidth="1"/>
    <col min="7429" max="7429" width="8.10606060606061" style="105" customWidth="1"/>
    <col min="7430" max="7430" width="9.21969696969697" style="105" customWidth="1"/>
    <col min="7431" max="7431" width="10.780303030303" style="105" customWidth="1"/>
    <col min="7432" max="7432" width="9.88636363636364" style="105" customWidth="1"/>
    <col min="7433" max="7434" width="11.4393939393939" style="105" customWidth="1"/>
    <col min="7435" max="7435" width="9.88636363636364" style="105" customWidth="1"/>
    <col min="7436" max="7436" width="5.21969696969697" style="105" customWidth="1"/>
    <col min="7437" max="7437" width="12.219696969697" style="105" customWidth="1"/>
    <col min="7438" max="7438" width="13.3333333333333" style="105" customWidth="1"/>
    <col min="7439" max="7439" width="10.780303030303" style="105" customWidth="1"/>
    <col min="7440" max="7440" width="11.5530303030303" style="105" customWidth="1"/>
    <col min="7441" max="7683" width="9.78030303030303" style="105"/>
    <col min="7684" max="7684" width="4" style="105" customWidth="1"/>
    <col min="7685" max="7685" width="8.10606060606061" style="105" customWidth="1"/>
    <col min="7686" max="7686" width="9.21969696969697" style="105" customWidth="1"/>
    <col min="7687" max="7687" width="10.780303030303" style="105" customWidth="1"/>
    <col min="7688" max="7688" width="9.88636363636364" style="105" customWidth="1"/>
    <col min="7689" max="7690" width="11.4393939393939" style="105" customWidth="1"/>
    <col min="7691" max="7691" width="9.88636363636364" style="105" customWidth="1"/>
    <col min="7692" max="7692" width="5.21969696969697" style="105" customWidth="1"/>
    <col min="7693" max="7693" width="12.219696969697" style="105" customWidth="1"/>
    <col min="7694" max="7694" width="13.3333333333333" style="105" customWidth="1"/>
    <col min="7695" max="7695" width="10.780303030303" style="105" customWidth="1"/>
    <col min="7696" max="7696" width="11.5530303030303" style="105" customWidth="1"/>
    <col min="7697" max="7939" width="9.78030303030303" style="105"/>
    <col min="7940" max="7940" width="4" style="105" customWidth="1"/>
    <col min="7941" max="7941" width="8.10606060606061" style="105" customWidth="1"/>
    <col min="7942" max="7942" width="9.21969696969697" style="105" customWidth="1"/>
    <col min="7943" max="7943" width="10.780303030303" style="105" customWidth="1"/>
    <col min="7944" max="7944" width="9.88636363636364" style="105" customWidth="1"/>
    <col min="7945" max="7946" width="11.4393939393939" style="105" customWidth="1"/>
    <col min="7947" max="7947" width="9.88636363636364" style="105" customWidth="1"/>
    <col min="7948" max="7948" width="5.21969696969697" style="105" customWidth="1"/>
    <col min="7949" max="7949" width="12.219696969697" style="105" customWidth="1"/>
    <col min="7950" max="7950" width="13.3333333333333" style="105" customWidth="1"/>
    <col min="7951" max="7951" width="10.780303030303" style="105" customWidth="1"/>
    <col min="7952" max="7952" width="11.5530303030303" style="105" customWidth="1"/>
    <col min="7953" max="8195" width="9.78030303030303" style="105"/>
    <col min="8196" max="8196" width="4" style="105" customWidth="1"/>
    <col min="8197" max="8197" width="8.10606060606061" style="105" customWidth="1"/>
    <col min="8198" max="8198" width="9.21969696969697" style="105" customWidth="1"/>
    <col min="8199" max="8199" width="10.780303030303" style="105" customWidth="1"/>
    <col min="8200" max="8200" width="9.88636363636364" style="105" customWidth="1"/>
    <col min="8201" max="8202" width="11.4393939393939" style="105" customWidth="1"/>
    <col min="8203" max="8203" width="9.88636363636364" style="105" customWidth="1"/>
    <col min="8204" max="8204" width="5.21969696969697" style="105" customWidth="1"/>
    <col min="8205" max="8205" width="12.219696969697" style="105" customWidth="1"/>
    <col min="8206" max="8206" width="13.3333333333333" style="105" customWidth="1"/>
    <col min="8207" max="8207" width="10.780303030303" style="105" customWidth="1"/>
    <col min="8208" max="8208" width="11.5530303030303" style="105" customWidth="1"/>
    <col min="8209" max="8451" width="9.78030303030303" style="105"/>
    <col min="8452" max="8452" width="4" style="105" customWidth="1"/>
    <col min="8453" max="8453" width="8.10606060606061" style="105" customWidth="1"/>
    <col min="8454" max="8454" width="9.21969696969697" style="105" customWidth="1"/>
    <col min="8455" max="8455" width="10.780303030303" style="105" customWidth="1"/>
    <col min="8456" max="8456" width="9.88636363636364" style="105" customWidth="1"/>
    <col min="8457" max="8458" width="11.4393939393939" style="105" customWidth="1"/>
    <col min="8459" max="8459" width="9.88636363636364" style="105" customWidth="1"/>
    <col min="8460" max="8460" width="5.21969696969697" style="105" customWidth="1"/>
    <col min="8461" max="8461" width="12.219696969697" style="105" customWidth="1"/>
    <col min="8462" max="8462" width="13.3333333333333" style="105" customWidth="1"/>
    <col min="8463" max="8463" width="10.780303030303" style="105" customWidth="1"/>
    <col min="8464" max="8464" width="11.5530303030303" style="105" customWidth="1"/>
    <col min="8465" max="8707" width="9.78030303030303" style="105"/>
    <col min="8708" max="8708" width="4" style="105" customWidth="1"/>
    <col min="8709" max="8709" width="8.10606060606061" style="105" customWidth="1"/>
    <col min="8710" max="8710" width="9.21969696969697" style="105" customWidth="1"/>
    <col min="8711" max="8711" width="10.780303030303" style="105" customWidth="1"/>
    <col min="8712" max="8712" width="9.88636363636364" style="105" customWidth="1"/>
    <col min="8713" max="8714" width="11.4393939393939" style="105" customWidth="1"/>
    <col min="8715" max="8715" width="9.88636363636364" style="105" customWidth="1"/>
    <col min="8716" max="8716" width="5.21969696969697" style="105" customWidth="1"/>
    <col min="8717" max="8717" width="12.219696969697" style="105" customWidth="1"/>
    <col min="8718" max="8718" width="13.3333333333333" style="105" customWidth="1"/>
    <col min="8719" max="8719" width="10.780303030303" style="105" customWidth="1"/>
    <col min="8720" max="8720" width="11.5530303030303" style="105" customWidth="1"/>
    <col min="8721" max="8963" width="9.78030303030303" style="105"/>
    <col min="8964" max="8964" width="4" style="105" customWidth="1"/>
    <col min="8965" max="8965" width="8.10606060606061" style="105" customWidth="1"/>
    <col min="8966" max="8966" width="9.21969696969697" style="105" customWidth="1"/>
    <col min="8967" max="8967" width="10.780303030303" style="105" customWidth="1"/>
    <col min="8968" max="8968" width="9.88636363636364" style="105" customWidth="1"/>
    <col min="8969" max="8970" width="11.4393939393939" style="105" customWidth="1"/>
    <col min="8971" max="8971" width="9.88636363636364" style="105" customWidth="1"/>
    <col min="8972" max="8972" width="5.21969696969697" style="105" customWidth="1"/>
    <col min="8973" max="8973" width="12.219696969697" style="105" customWidth="1"/>
    <col min="8974" max="8974" width="13.3333333333333" style="105" customWidth="1"/>
    <col min="8975" max="8975" width="10.780303030303" style="105" customWidth="1"/>
    <col min="8976" max="8976" width="11.5530303030303" style="105" customWidth="1"/>
    <col min="8977" max="9219" width="9.78030303030303" style="105"/>
    <col min="9220" max="9220" width="4" style="105" customWidth="1"/>
    <col min="9221" max="9221" width="8.10606060606061" style="105" customWidth="1"/>
    <col min="9222" max="9222" width="9.21969696969697" style="105" customWidth="1"/>
    <col min="9223" max="9223" width="10.780303030303" style="105" customWidth="1"/>
    <col min="9224" max="9224" width="9.88636363636364" style="105" customWidth="1"/>
    <col min="9225" max="9226" width="11.4393939393939" style="105" customWidth="1"/>
    <col min="9227" max="9227" width="9.88636363636364" style="105" customWidth="1"/>
    <col min="9228" max="9228" width="5.21969696969697" style="105" customWidth="1"/>
    <col min="9229" max="9229" width="12.219696969697" style="105" customWidth="1"/>
    <col min="9230" max="9230" width="13.3333333333333" style="105" customWidth="1"/>
    <col min="9231" max="9231" width="10.780303030303" style="105" customWidth="1"/>
    <col min="9232" max="9232" width="11.5530303030303" style="105" customWidth="1"/>
    <col min="9233" max="9475" width="9.78030303030303" style="105"/>
    <col min="9476" max="9476" width="4" style="105" customWidth="1"/>
    <col min="9477" max="9477" width="8.10606060606061" style="105" customWidth="1"/>
    <col min="9478" max="9478" width="9.21969696969697" style="105" customWidth="1"/>
    <col min="9479" max="9479" width="10.780303030303" style="105" customWidth="1"/>
    <col min="9480" max="9480" width="9.88636363636364" style="105" customWidth="1"/>
    <col min="9481" max="9482" width="11.4393939393939" style="105" customWidth="1"/>
    <col min="9483" max="9483" width="9.88636363636364" style="105" customWidth="1"/>
    <col min="9484" max="9484" width="5.21969696969697" style="105" customWidth="1"/>
    <col min="9485" max="9485" width="12.219696969697" style="105" customWidth="1"/>
    <col min="9486" max="9486" width="13.3333333333333" style="105" customWidth="1"/>
    <col min="9487" max="9487" width="10.780303030303" style="105" customWidth="1"/>
    <col min="9488" max="9488" width="11.5530303030303" style="105" customWidth="1"/>
    <col min="9489" max="9731" width="9.78030303030303" style="105"/>
    <col min="9732" max="9732" width="4" style="105" customWidth="1"/>
    <col min="9733" max="9733" width="8.10606060606061" style="105" customWidth="1"/>
    <col min="9734" max="9734" width="9.21969696969697" style="105" customWidth="1"/>
    <col min="9735" max="9735" width="10.780303030303" style="105" customWidth="1"/>
    <col min="9736" max="9736" width="9.88636363636364" style="105" customWidth="1"/>
    <col min="9737" max="9738" width="11.4393939393939" style="105" customWidth="1"/>
    <col min="9739" max="9739" width="9.88636363636364" style="105" customWidth="1"/>
    <col min="9740" max="9740" width="5.21969696969697" style="105" customWidth="1"/>
    <col min="9741" max="9741" width="12.219696969697" style="105" customWidth="1"/>
    <col min="9742" max="9742" width="13.3333333333333" style="105" customWidth="1"/>
    <col min="9743" max="9743" width="10.780303030303" style="105" customWidth="1"/>
    <col min="9744" max="9744" width="11.5530303030303" style="105" customWidth="1"/>
    <col min="9745" max="9987" width="9.78030303030303" style="105"/>
    <col min="9988" max="9988" width="4" style="105" customWidth="1"/>
    <col min="9989" max="9989" width="8.10606060606061" style="105" customWidth="1"/>
    <col min="9990" max="9990" width="9.21969696969697" style="105" customWidth="1"/>
    <col min="9991" max="9991" width="10.780303030303" style="105" customWidth="1"/>
    <col min="9992" max="9992" width="9.88636363636364" style="105" customWidth="1"/>
    <col min="9993" max="9994" width="11.4393939393939" style="105" customWidth="1"/>
    <col min="9995" max="9995" width="9.88636363636364" style="105" customWidth="1"/>
    <col min="9996" max="9996" width="5.21969696969697" style="105" customWidth="1"/>
    <col min="9997" max="9997" width="12.219696969697" style="105" customWidth="1"/>
    <col min="9998" max="9998" width="13.3333333333333" style="105" customWidth="1"/>
    <col min="9999" max="9999" width="10.780303030303" style="105" customWidth="1"/>
    <col min="10000" max="10000" width="11.5530303030303" style="105" customWidth="1"/>
    <col min="10001" max="10243" width="9.78030303030303" style="105"/>
    <col min="10244" max="10244" width="4" style="105" customWidth="1"/>
    <col min="10245" max="10245" width="8.10606060606061" style="105" customWidth="1"/>
    <col min="10246" max="10246" width="9.21969696969697" style="105" customWidth="1"/>
    <col min="10247" max="10247" width="10.780303030303" style="105" customWidth="1"/>
    <col min="10248" max="10248" width="9.88636363636364" style="105" customWidth="1"/>
    <col min="10249" max="10250" width="11.4393939393939" style="105" customWidth="1"/>
    <col min="10251" max="10251" width="9.88636363636364" style="105" customWidth="1"/>
    <col min="10252" max="10252" width="5.21969696969697" style="105" customWidth="1"/>
    <col min="10253" max="10253" width="12.219696969697" style="105" customWidth="1"/>
    <col min="10254" max="10254" width="13.3333333333333" style="105" customWidth="1"/>
    <col min="10255" max="10255" width="10.780303030303" style="105" customWidth="1"/>
    <col min="10256" max="10256" width="11.5530303030303" style="105" customWidth="1"/>
    <col min="10257" max="10499" width="9.78030303030303" style="105"/>
    <col min="10500" max="10500" width="4" style="105" customWidth="1"/>
    <col min="10501" max="10501" width="8.10606060606061" style="105" customWidth="1"/>
    <col min="10502" max="10502" width="9.21969696969697" style="105" customWidth="1"/>
    <col min="10503" max="10503" width="10.780303030303" style="105" customWidth="1"/>
    <col min="10504" max="10504" width="9.88636363636364" style="105" customWidth="1"/>
    <col min="10505" max="10506" width="11.4393939393939" style="105" customWidth="1"/>
    <col min="10507" max="10507" width="9.88636363636364" style="105" customWidth="1"/>
    <col min="10508" max="10508" width="5.21969696969697" style="105" customWidth="1"/>
    <col min="10509" max="10509" width="12.219696969697" style="105" customWidth="1"/>
    <col min="10510" max="10510" width="13.3333333333333" style="105" customWidth="1"/>
    <col min="10511" max="10511" width="10.780303030303" style="105" customWidth="1"/>
    <col min="10512" max="10512" width="11.5530303030303" style="105" customWidth="1"/>
    <col min="10513" max="10755" width="9.78030303030303" style="105"/>
    <col min="10756" max="10756" width="4" style="105" customWidth="1"/>
    <col min="10757" max="10757" width="8.10606060606061" style="105" customWidth="1"/>
    <col min="10758" max="10758" width="9.21969696969697" style="105" customWidth="1"/>
    <col min="10759" max="10759" width="10.780303030303" style="105" customWidth="1"/>
    <col min="10760" max="10760" width="9.88636363636364" style="105" customWidth="1"/>
    <col min="10761" max="10762" width="11.4393939393939" style="105" customWidth="1"/>
    <col min="10763" max="10763" width="9.88636363636364" style="105" customWidth="1"/>
    <col min="10764" max="10764" width="5.21969696969697" style="105" customWidth="1"/>
    <col min="10765" max="10765" width="12.219696969697" style="105" customWidth="1"/>
    <col min="10766" max="10766" width="13.3333333333333" style="105" customWidth="1"/>
    <col min="10767" max="10767" width="10.780303030303" style="105" customWidth="1"/>
    <col min="10768" max="10768" width="11.5530303030303" style="105" customWidth="1"/>
    <col min="10769" max="11011" width="9.78030303030303" style="105"/>
    <col min="11012" max="11012" width="4" style="105" customWidth="1"/>
    <col min="11013" max="11013" width="8.10606060606061" style="105" customWidth="1"/>
    <col min="11014" max="11014" width="9.21969696969697" style="105" customWidth="1"/>
    <col min="11015" max="11015" width="10.780303030303" style="105" customWidth="1"/>
    <col min="11016" max="11016" width="9.88636363636364" style="105" customWidth="1"/>
    <col min="11017" max="11018" width="11.4393939393939" style="105" customWidth="1"/>
    <col min="11019" max="11019" width="9.88636363636364" style="105" customWidth="1"/>
    <col min="11020" max="11020" width="5.21969696969697" style="105" customWidth="1"/>
    <col min="11021" max="11021" width="12.219696969697" style="105" customWidth="1"/>
    <col min="11022" max="11022" width="13.3333333333333" style="105" customWidth="1"/>
    <col min="11023" max="11023" width="10.780303030303" style="105" customWidth="1"/>
    <col min="11024" max="11024" width="11.5530303030303" style="105" customWidth="1"/>
    <col min="11025" max="11267" width="9.78030303030303" style="105"/>
    <col min="11268" max="11268" width="4" style="105" customWidth="1"/>
    <col min="11269" max="11269" width="8.10606060606061" style="105" customWidth="1"/>
    <col min="11270" max="11270" width="9.21969696969697" style="105" customWidth="1"/>
    <col min="11271" max="11271" width="10.780303030303" style="105" customWidth="1"/>
    <col min="11272" max="11272" width="9.88636363636364" style="105" customWidth="1"/>
    <col min="11273" max="11274" width="11.4393939393939" style="105" customWidth="1"/>
    <col min="11275" max="11275" width="9.88636363636364" style="105" customWidth="1"/>
    <col min="11276" max="11276" width="5.21969696969697" style="105" customWidth="1"/>
    <col min="11277" max="11277" width="12.219696969697" style="105" customWidth="1"/>
    <col min="11278" max="11278" width="13.3333333333333" style="105" customWidth="1"/>
    <col min="11279" max="11279" width="10.780303030303" style="105" customWidth="1"/>
    <col min="11280" max="11280" width="11.5530303030303" style="105" customWidth="1"/>
    <col min="11281" max="11523" width="9.78030303030303" style="105"/>
    <col min="11524" max="11524" width="4" style="105" customWidth="1"/>
    <col min="11525" max="11525" width="8.10606060606061" style="105" customWidth="1"/>
    <col min="11526" max="11526" width="9.21969696969697" style="105" customWidth="1"/>
    <col min="11527" max="11527" width="10.780303030303" style="105" customWidth="1"/>
    <col min="11528" max="11528" width="9.88636363636364" style="105" customWidth="1"/>
    <col min="11529" max="11530" width="11.4393939393939" style="105" customWidth="1"/>
    <col min="11531" max="11531" width="9.88636363636364" style="105" customWidth="1"/>
    <col min="11532" max="11532" width="5.21969696969697" style="105" customWidth="1"/>
    <col min="11533" max="11533" width="12.219696969697" style="105" customWidth="1"/>
    <col min="11534" max="11534" width="13.3333333333333" style="105" customWidth="1"/>
    <col min="11535" max="11535" width="10.780303030303" style="105" customWidth="1"/>
    <col min="11536" max="11536" width="11.5530303030303" style="105" customWidth="1"/>
    <col min="11537" max="11779" width="9.78030303030303" style="105"/>
    <col min="11780" max="11780" width="4" style="105" customWidth="1"/>
    <col min="11781" max="11781" width="8.10606060606061" style="105" customWidth="1"/>
    <col min="11782" max="11782" width="9.21969696969697" style="105" customWidth="1"/>
    <col min="11783" max="11783" width="10.780303030303" style="105" customWidth="1"/>
    <col min="11784" max="11784" width="9.88636363636364" style="105" customWidth="1"/>
    <col min="11785" max="11786" width="11.4393939393939" style="105" customWidth="1"/>
    <col min="11787" max="11787" width="9.88636363636364" style="105" customWidth="1"/>
    <col min="11788" max="11788" width="5.21969696969697" style="105" customWidth="1"/>
    <col min="11789" max="11789" width="12.219696969697" style="105" customWidth="1"/>
    <col min="11790" max="11790" width="13.3333333333333" style="105" customWidth="1"/>
    <col min="11791" max="11791" width="10.780303030303" style="105" customWidth="1"/>
    <col min="11792" max="11792" width="11.5530303030303" style="105" customWidth="1"/>
    <col min="11793" max="12035" width="9.78030303030303" style="105"/>
    <col min="12036" max="12036" width="4" style="105" customWidth="1"/>
    <col min="12037" max="12037" width="8.10606060606061" style="105" customWidth="1"/>
    <col min="12038" max="12038" width="9.21969696969697" style="105" customWidth="1"/>
    <col min="12039" max="12039" width="10.780303030303" style="105" customWidth="1"/>
    <col min="12040" max="12040" width="9.88636363636364" style="105" customWidth="1"/>
    <col min="12041" max="12042" width="11.4393939393939" style="105" customWidth="1"/>
    <col min="12043" max="12043" width="9.88636363636364" style="105" customWidth="1"/>
    <col min="12044" max="12044" width="5.21969696969697" style="105" customWidth="1"/>
    <col min="12045" max="12045" width="12.219696969697" style="105" customWidth="1"/>
    <col min="12046" max="12046" width="13.3333333333333" style="105" customWidth="1"/>
    <col min="12047" max="12047" width="10.780303030303" style="105" customWidth="1"/>
    <col min="12048" max="12048" width="11.5530303030303" style="105" customWidth="1"/>
    <col min="12049" max="12291" width="9.78030303030303" style="105"/>
    <col min="12292" max="12292" width="4" style="105" customWidth="1"/>
    <col min="12293" max="12293" width="8.10606060606061" style="105" customWidth="1"/>
    <col min="12294" max="12294" width="9.21969696969697" style="105" customWidth="1"/>
    <col min="12295" max="12295" width="10.780303030303" style="105" customWidth="1"/>
    <col min="12296" max="12296" width="9.88636363636364" style="105" customWidth="1"/>
    <col min="12297" max="12298" width="11.4393939393939" style="105" customWidth="1"/>
    <col min="12299" max="12299" width="9.88636363636364" style="105" customWidth="1"/>
    <col min="12300" max="12300" width="5.21969696969697" style="105" customWidth="1"/>
    <col min="12301" max="12301" width="12.219696969697" style="105" customWidth="1"/>
    <col min="12302" max="12302" width="13.3333333333333" style="105" customWidth="1"/>
    <col min="12303" max="12303" width="10.780303030303" style="105" customWidth="1"/>
    <col min="12304" max="12304" width="11.5530303030303" style="105" customWidth="1"/>
    <col min="12305" max="12547" width="9.78030303030303" style="105"/>
    <col min="12548" max="12548" width="4" style="105" customWidth="1"/>
    <col min="12549" max="12549" width="8.10606060606061" style="105" customWidth="1"/>
    <col min="12550" max="12550" width="9.21969696969697" style="105" customWidth="1"/>
    <col min="12551" max="12551" width="10.780303030303" style="105" customWidth="1"/>
    <col min="12552" max="12552" width="9.88636363636364" style="105" customWidth="1"/>
    <col min="12553" max="12554" width="11.4393939393939" style="105" customWidth="1"/>
    <col min="12555" max="12555" width="9.88636363636364" style="105" customWidth="1"/>
    <col min="12556" max="12556" width="5.21969696969697" style="105" customWidth="1"/>
    <col min="12557" max="12557" width="12.219696969697" style="105" customWidth="1"/>
    <col min="12558" max="12558" width="13.3333333333333" style="105" customWidth="1"/>
    <col min="12559" max="12559" width="10.780303030303" style="105" customWidth="1"/>
    <col min="12560" max="12560" width="11.5530303030303" style="105" customWidth="1"/>
    <col min="12561" max="12803" width="9.78030303030303" style="105"/>
    <col min="12804" max="12804" width="4" style="105" customWidth="1"/>
    <col min="12805" max="12805" width="8.10606060606061" style="105" customWidth="1"/>
    <col min="12806" max="12806" width="9.21969696969697" style="105" customWidth="1"/>
    <col min="12807" max="12807" width="10.780303030303" style="105" customWidth="1"/>
    <col min="12808" max="12808" width="9.88636363636364" style="105" customWidth="1"/>
    <col min="12809" max="12810" width="11.4393939393939" style="105" customWidth="1"/>
    <col min="12811" max="12811" width="9.88636363636364" style="105" customWidth="1"/>
    <col min="12812" max="12812" width="5.21969696969697" style="105" customWidth="1"/>
    <col min="12813" max="12813" width="12.219696969697" style="105" customWidth="1"/>
    <col min="12814" max="12814" width="13.3333333333333" style="105" customWidth="1"/>
    <col min="12815" max="12815" width="10.780303030303" style="105" customWidth="1"/>
    <col min="12816" max="12816" width="11.5530303030303" style="105" customWidth="1"/>
    <col min="12817" max="13059" width="9.78030303030303" style="105"/>
    <col min="13060" max="13060" width="4" style="105" customWidth="1"/>
    <col min="13061" max="13061" width="8.10606060606061" style="105" customWidth="1"/>
    <col min="13062" max="13062" width="9.21969696969697" style="105" customWidth="1"/>
    <col min="13063" max="13063" width="10.780303030303" style="105" customWidth="1"/>
    <col min="13064" max="13064" width="9.88636363636364" style="105" customWidth="1"/>
    <col min="13065" max="13066" width="11.4393939393939" style="105" customWidth="1"/>
    <col min="13067" max="13067" width="9.88636363636364" style="105" customWidth="1"/>
    <col min="13068" max="13068" width="5.21969696969697" style="105" customWidth="1"/>
    <col min="13069" max="13069" width="12.219696969697" style="105" customWidth="1"/>
    <col min="13070" max="13070" width="13.3333333333333" style="105" customWidth="1"/>
    <col min="13071" max="13071" width="10.780303030303" style="105" customWidth="1"/>
    <col min="13072" max="13072" width="11.5530303030303" style="105" customWidth="1"/>
    <col min="13073" max="13315" width="9.78030303030303" style="105"/>
    <col min="13316" max="13316" width="4" style="105" customWidth="1"/>
    <col min="13317" max="13317" width="8.10606060606061" style="105" customWidth="1"/>
    <col min="13318" max="13318" width="9.21969696969697" style="105" customWidth="1"/>
    <col min="13319" max="13319" width="10.780303030303" style="105" customWidth="1"/>
    <col min="13320" max="13320" width="9.88636363636364" style="105" customWidth="1"/>
    <col min="13321" max="13322" width="11.4393939393939" style="105" customWidth="1"/>
    <col min="13323" max="13323" width="9.88636363636364" style="105" customWidth="1"/>
    <col min="13324" max="13324" width="5.21969696969697" style="105" customWidth="1"/>
    <col min="13325" max="13325" width="12.219696969697" style="105" customWidth="1"/>
    <col min="13326" max="13326" width="13.3333333333333" style="105" customWidth="1"/>
    <col min="13327" max="13327" width="10.780303030303" style="105" customWidth="1"/>
    <col min="13328" max="13328" width="11.5530303030303" style="105" customWidth="1"/>
    <col min="13329" max="13571" width="9.78030303030303" style="105"/>
    <col min="13572" max="13572" width="4" style="105" customWidth="1"/>
    <col min="13573" max="13573" width="8.10606060606061" style="105" customWidth="1"/>
    <col min="13574" max="13574" width="9.21969696969697" style="105" customWidth="1"/>
    <col min="13575" max="13575" width="10.780303030303" style="105" customWidth="1"/>
    <col min="13576" max="13576" width="9.88636363636364" style="105" customWidth="1"/>
    <col min="13577" max="13578" width="11.4393939393939" style="105" customWidth="1"/>
    <col min="13579" max="13579" width="9.88636363636364" style="105" customWidth="1"/>
    <col min="13580" max="13580" width="5.21969696969697" style="105" customWidth="1"/>
    <col min="13581" max="13581" width="12.219696969697" style="105" customWidth="1"/>
    <col min="13582" max="13582" width="13.3333333333333" style="105" customWidth="1"/>
    <col min="13583" max="13583" width="10.780303030303" style="105" customWidth="1"/>
    <col min="13584" max="13584" width="11.5530303030303" style="105" customWidth="1"/>
    <col min="13585" max="13827" width="9.78030303030303" style="105"/>
    <col min="13828" max="13828" width="4" style="105" customWidth="1"/>
    <col min="13829" max="13829" width="8.10606060606061" style="105" customWidth="1"/>
    <col min="13830" max="13830" width="9.21969696969697" style="105" customWidth="1"/>
    <col min="13831" max="13831" width="10.780303030303" style="105" customWidth="1"/>
    <col min="13832" max="13832" width="9.88636363636364" style="105" customWidth="1"/>
    <col min="13833" max="13834" width="11.4393939393939" style="105" customWidth="1"/>
    <col min="13835" max="13835" width="9.88636363636364" style="105" customWidth="1"/>
    <col min="13836" max="13836" width="5.21969696969697" style="105" customWidth="1"/>
    <col min="13837" max="13837" width="12.219696969697" style="105" customWidth="1"/>
    <col min="13838" max="13838" width="13.3333333333333" style="105" customWidth="1"/>
    <col min="13839" max="13839" width="10.780303030303" style="105" customWidth="1"/>
    <col min="13840" max="13840" width="11.5530303030303" style="105" customWidth="1"/>
    <col min="13841" max="14083" width="9.78030303030303" style="105"/>
    <col min="14084" max="14084" width="4" style="105" customWidth="1"/>
    <col min="14085" max="14085" width="8.10606060606061" style="105" customWidth="1"/>
    <col min="14086" max="14086" width="9.21969696969697" style="105" customWidth="1"/>
    <col min="14087" max="14087" width="10.780303030303" style="105" customWidth="1"/>
    <col min="14088" max="14088" width="9.88636363636364" style="105" customWidth="1"/>
    <col min="14089" max="14090" width="11.4393939393939" style="105" customWidth="1"/>
    <col min="14091" max="14091" width="9.88636363636364" style="105" customWidth="1"/>
    <col min="14092" max="14092" width="5.21969696969697" style="105" customWidth="1"/>
    <col min="14093" max="14093" width="12.219696969697" style="105" customWidth="1"/>
    <col min="14094" max="14094" width="13.3333333333333" style="105" customWidth="1"/>
    <col min="14095" max="14095" width="10.780303030303" style="105" customWidth="1"/>
    <col min="14096" max="14096" width="11.5530303030303" style="105" customWidth="1"/>
    <col min="14097" max="14339" width="9.78030303030303" style="105"/>
    <col min="14340" max="14340" width="4" style="105" customWidth="1"/>
    <col min="14341" max="14341" width="8.10606060606061" style="105" customWidth="1"/>
    <col min="14342" max="14342" width="9.21969696969697" style="105" customWidth="1"/>
    <col min="14343" max="14343" width="10.780303030303" style="105" customWidth="1"/>
    <col min="14344" max="14344" width="9.88636363636364" style="105" customWidth="1"/>
    <col min="14345" max="14346" width="11.4393939393939" style="105" customWidth="1"/>
    <col min="14347" max="14347" width="9.88636363636364" style="105" customWidth="1"/>
    <col min="14348" max="14348" width="5.21969696969697" style="105" customWidth="1"/>
    <col min="14349" max="14349" width="12.219696969697" style="105" customWidth="1"/>
    <col min="14350" max="14350" width="13.3333333333333" style="105" customWidth="1"/>
    <col min="14351" max="14351" width="10.780303030303" style="105" customWidth="1"/>
    <col min="14352" max="14352" width="11.5530303030303" style="105" customWidth="1"/>
    <col min="14353" max="14595" width="9.78030303030303" style="105"/>
    <col min="14596" max="14596" width="4" style="105" customWidth="1"/>
    <col min="14597" max="14597" width="8.10606060606061" style="105" customWidth="1"/>
    <col min="14598" max="14598" width="9.21969696969697" style="105" customWidth="1"/>
    <col min="14599" max="14599" width="10.780303030303" style="105" customWidth="1"/>
    <col min="14600" max="14600" width="9.88636363636364" style="105" customWidth="1"/>
    <col min="14601" max="14602" width="11.4393939393939" style="105" customWidth="1"/>
    <col min="14603" max="14603" width="9.88636363636364" style="105" customWidth="1"/>
    <col min="14604" max="14604" width="5.21969696969697" style="105" customWidth="1"/>
    <col min="14605" max="14605" width="12.219696969697" style="105" customWidth="1"/>
    <col min="14606" max="14606" width="13.3333333333333" style="105" customWidth="1"/>
    <col min="14607" max="14607" width="10.780303030303" style="105" customWidth="1"/>
    <col min="14608" max="14608" width="11.5530303030303" style="105" customWidth="1"/>
    <col min="14609" max="14851" width="9.78030303030303" style="105"/>
    <col min="14852" max="14852" width="4" style="105" customWidth="1"/>
    <col min="14853" max="14853" width="8.10606060606061" style="105" customWidth="1"/>
    <col min="14854" max="14854" width="9.21969696969697" style="105" customWidth="1"/>
    <col min="14855" max="14855" width="10.780303030303" style="105" customWidth="1"/>
    <col min="14856" max="14856" width="9.88636363636364" style="105" customWidth="1"/>
    <col min="14857" max="14858" width="11.4393939393939" style="105" customWidth="1"/>
    <col min="14859" max="14859" width="9.88636363636364" style="105" customWidth="1"/>
    <col min="14860" max="14860" width="5.21969696969697" style="105" customWidth="1"/>
    <col min="14861" max="14861" width="12.219696969697" style="105" customWidth="1"/>
    <col min="14862" max="14862" width="13.3333333333333" style="105" customWidth="1"/>
    <col min="14863" max="14863" width="10.780303030303" style="105" customWidth="1"/>
    <col min="14864" max="14864" width="11.5530303030303" style="105" customWidth="1"/>
    <col min="14865" max="15107" width="9.78030303030303" style="105"/>
    <col min="15108" max="15108" width="4" style="105" customWidth="1"/>
    <col min="15109" max="15109" width="8.10606060606061" style="105" customWidth="1"/>
    <col min="15110" max="15110" width="9.21969696969697" style="105" customWidth="1"/>
    <col min="15111" max="15111" width="10.780303030303" style="105" customWidth="1"/>
    <col min="15112" max="15112" width="9.88636363636364" style="105" customWidth="1"/>
    <col min="15113" max="15114" width="11.4393939393939" style="105" customWidth="1"/>
    <col min="15115" max="15115" width="9.88636363636364" style="105" customWidth="1"/>
    <col min="15116" max="15116" width="5.21969696969697" style="105" customWidth="1"/>
    <col min="15117" max="15117" width="12.219696969697" style="105" customWidth="1"/>
    <col min="15118" max="15118" width="13.3333333333333" style="105" customWidth="1"/>
    <col min="15119" max="15119" width="10.780303030303" style="105" customWidth="1"/>
    <col min="15120" max="15120" width="11.5530303030303" style="105" customWidth="1"/>
    <col min="15121" max="15363" width="9.78030303030303" style="105"/>
    <col min="15364" max="15364" width="4" style="105" customWidth="1"/>
    <col min="15365" max="15365" width="8.10606060606061" style="105" customWidth="1"/>
    <col min="15366" max="15366" width="9.21969696969697" style="105" customWidth="1"/>
    <col min="15367" max="15367" width="10.780303030303" style="105" customWidth="1"/>
    <col min="15368" max="15368" width="9.88636363636364" style="105" customWidth="1"/>
    <col min="15369" max="15370" width="11.4393939393939" style="105" customWidth="1"/>
    <col min="15371" max="15371" width="9.88636363636364" style="105" customWidth="1"/>
    <col min="15372" max="15372" width="5.21969696969697" style="105" customWidth="1"/>
    <col min="15373" max="15373" width="12.219696969697" style="105" customWidth="1"/>
    <col min="15374" max="15374" width="13.3333333333333" style="105" customWidth="1"/>
    <col min="15375" max="15375" width="10.780303030303" style="105" customWidth="1"/>
    <col min="15376" max="15376" width="11.5530303030303" style="105" customWidth="1"/>
    <col min="15377" max="15619" width="9.78030303030303" style="105"/>
    <col min="15620" max="15620" width="4" style="105" customWidth="1"/>
    <col min="15621" max="15621" width="8.10606060606061" style="105" customWidth="1"/>
    <col min="15622" max="15622" width="9.21969696969697" style="105" customWidth="1"/>
    <col min="15623" max="15623" width="10.780303030303" style="105" customWidth="1"/>
    <col min="15624" max="15624" width="9.88636363636364" style="105" customWidth="1"/>
    <col min="15625" max="15626" width="11.4393939393939" style="105" customWidth="1"/>
    <col min="15627" max="15627" width="9.88636363636364" style="105" customWidth="1"/>
    <col min="15628" max="15628" width="5.21969696969697" style="105" customWidth="1"/>
    <col min="15629" max="15629" width="12.219696969697" style="105" customWidth="1"/>
    <col min="15630" max="15630" width="13.3333333333333" style="105" customWidth="1"/>
    <col min="15631" max="15631" width="10.780303030303" style="105" customWidth="1"/>
    <col min="15632" max="15632" width="11.5530303030303" style="105" customWidth="1"/>
    <col min="15633" max="15875" width="9.78030303030303" style="105"/>
    <col min="15876" max="15876" width="4" style="105" customWidth="1"/>
    <col min="15877" max="15877" width="8.10606060606061" style="105" customWidth="1"/>
    <col min="15878" max="15878" width="9.21969696969697" style="105" customWidth="1"/>
    <col min="15879" max="15879" width="10.780303030303" style="105" customWidth="1"/>
    <col min="15880" max="15880" width="9.88636363636364" style="105" customWidth="1"/>
    <col min="15881" max="15882" width="11.4393939393939" style="105" customWidth="1"/>
    <col min="15883" max="15883" width="9.88636363636364" style="105" customWidth="1"/>
    <col min="15884" max="15884" width="5.21969696969697" style="105" customWidth="1"/>
    <col min="15885" max="15885" width="12.219696969697" style="105" customWidth="1"/>
    <col min="15886" max="15886" width="13.3333333333333" style="105" customWidth="1"/>
    <col min="15887" max="15887" width="10.780303030303" style="105" customWidth="1"/>
    <col min="15888" max="15888" width="11.5530303030303" style="105" customWidth="1"/>
    <col min="15889" max="16131" width="9.78030303030303" style="105"/>
    <col min="16132" max="16132" width="4" style="105" customWidth="1"/>
    <col min="16133" max="16133" width="8.10606060606061" style="105" customWidth="1"/>
    <col min="16134" max="16134" width="9.21969696969697" style="105" customWidth="1"/>
    <col min="16135" max="16135" width="10.780303030303" style="105" customWidth="1"/>
    <col min="16136" max="16136" width="9.88636363636364" style="105" customWidth="1"/>
    <col min="16137" max="16138" width="11.4393939393939" style="105" customWidth="1"/>
    <col min="16139" max="16139" width="9.88636363636364" style="105" customWidth="1"/>
    <col min="16140" max="16140" width="5.21969696969697" style="105" customWidth="1"/>
    <col min="16141" max="16141" width="12.219696969697" style="105" customWidth="1"/>
    <col min="16142" max="16142" width="13.3333333333333" style="105" customWidth="1"/>
    <col min="16143" max="16143" width="10.780303030303" style="105" customWidth="1"/>
    <col min="16144" max="16144" width="11.5530303030303" style="105" customWidth="1"/>
    <col min="16145" max="16384" width="9.78030303030303" style="105"/>
  </cols>
  <sheetData>
    <row r="2" ht="16.15" customHeight="1" spans="2:16">
      <c r="B2" s="109">
        <v>2020</v>
      </c>
      <c r="C2" s="110"/>
      <c r="D2" s="110"/>
      <c r="E2" s="110"/>
      <c r="F2" s="110"/>
      <c r="G2" s="110"/>
      <c r="H2" s="111" t="s">
        <v>0</v>
      </c>
      <c r="I2" s="111"/>
      <c r="J2" s="111"/>
      <c r="K2" s="111"/>
      <c r="L2" s="111"/>
      <c r="M2" s="111"/>
      <c r="N2" s="111"/>
      <c r="O2" s="111"/>
      <c r="P2" s="111"/>
    </row>
    <row r="3" ht="16.15" customHeight="1" spans="1:16">
      <c r="A3" s="110"/>
      <c r="B3" s="112"/>
      <c r="C3" s="110"/>
      <c r="D3" s="110"/>
      <c r="E3" s="110"/>
      <c r="F3" s="110"/>
      <c r="G3" s="110"/>
      <c r="H3" s="111"/>
      <c r="I3" s="111"/>
      <c r="J3" s="111"/>
      <c r="K3" s="111"/>
      <c r="L3" s="111"/>
      <c r="M3" s="111"/>
      <c r="N3" s="111"/>
      <c r="O3" s="111"/>
      <c r="P3" s="111"/>
    </row>
    <row r="4" s="103" customFormat="1" ht="15.6" customHeight="1" spans="2:14">
      <c r="B4" s="113"/>
      <c r="C4" s="114" t="s">
        <v>1</v>
      </c>
      <c r="D4" s="115"/>
      <c r="E4" s="115"/>
      <c r="F4" s="114" t="s">
        <v>2</v>
      </c>
      <c r="G4" s="116"/>
      <c r="H4" s="115" t="s">
        <v>3</v>
      </c>
      <c r="I4" s="188"/>
      <c r="J4" s="188"/>
      <c r="K4" s="114" t="s">
        <v>4</v>
      </c>
      <c r="L4" s="116"/>
      <c r="M4" s="146" t="s">
        <v>5</v>
      </c>
      <c r="N4" s="145"/>
    </row>
    <row r="5" s="103" customFormat="1" ht="15.15" spans="2:14">
      <c r="B5" s="117"/>
      <c r="C5" s="118" t="s">
        <v>6</v>
      </c>
      <c r="D5" s="118" t="s">
        <v>7</v>
      </c>
      <c r="E5" s="118" t="s">
        <v>8</v>
      </c>
      <c r="F5" s="119" t="s">
        <v>7</v>
      </c>
      <c r="G5" s="120" t="s">
        <v>8</v>
      </c>
      <c r="H5" s="121" t="s">
        <v>7</v>
      </c>
      <c r="I5" s="121" t="s">
        <v>9</v>
      </c>
      <c r="J5" s="121" t="s">
        <v>10</v>
      </c>
      <c r="K5" s="119" t="s">
        <v>7</v>
      </c>
      <c r="L5" s="120" t="s">
        <v>8</v>
      </c>
      <c r="M5" s="189" t="s">
        <v>11</v>
      </c>
      <c r="N5" s="190" t="s">
        <v>12</v>
      </c>
    </row>
    <row r="6" s="103" customFormat="1" ht="14.4" spans="2:17">
      <c r="B6" s="122" t="s">
        <v>13</v>
      </c>
      <c r="C6" s="123">
        <f>DAILY!E5</f>
        <v>228.257751464844</v>
      </c>
      <c r="D6" s="124">
        <f>DAILY!H5</f>
        <v>67.8886274795692</v>
      </c>
      <c r="E6" s="125">
        <f>IFERROR(D6*1000/0.77,"")</f>
        <v>88167.0486747652</v>
      </c>
      <c r="F6" s="126"/>
      <c r="G6" s="127"/>
      <c r="H6" s="128"/>
      <c r="I6" s="191"/>
      <c r="J6" s="192"/>
      <c r="K6" s="193"/>
      <c r="L6" s="194"/>
      <c r="M6" s="195"/>
      <c r="N6" s="196"/>
      <c r="Q6" s="208"/>
    </row>
    <row r="7" s="103" customFormat="1" ht="14.4" spans="1:14">
      <c r="A7" s="129">
        <v>0</v>
      </c>
      <c r="B7" s="130" t="s">
        <v>14</v>
      </c>
      <c r="C7" s="123">
        <f>IFERROR(VLOOKUP(EOMONTH(DATE($B$2,1,1),A7),DAILY!$B$6:$L$411,4),"")</f>
        <v>257.787445068359</v>
      </c>
      <c r="D7" s="124">
        <f>IFERROR(VLOOKUP(EOMONTH(DATE($B$2,1,1),A7),DAILY!$B$6:$L$411,7),"")</f>
        <v>77.4143627323249</v>
      </c>
      <c r="E7" s="125">
        <f t="shared" ref="E7:G18" si="0">IFERROR(D7*1000/0.77,"")</f>
        <v>100538.133418604</v>
      </c>
      <c r="F7" s="131">
        <f>SUMIF(DAILY!$A:$A,SUMMARY!$A7+1,DAILY!D:D)</f>
        <v>330.573177631579</v>
      </c>
      <c r="G7" s="127">
        <f t="shared" si="0"/>
        <v>429315.815105947</v>
      </c>
      <c r="H7" s="132"/>
      <c r="I7" s="197"/>
      <c r="J7" s="198">
        <f>IFERROR(I7/H7,0)</f>
        <v>0</v>
      </c>
      <c r="K7" s="131">
        <f>SUMIF(DAILY!$A:$A,SUMMARY!$A7+1,DAILY!I:I)</f>
        <v>319.51813875348</v>
      </c>
      <c r="L7" s="194">
        <f t="shared" ref="L7:L17" si="1">K7*1000/0.77</f>
        <v>414958.621757766</v>
      </c>
      <c r="M7" s="195">
        <f>[1]SUMMARY!$F8</f>
        <v>456.64714</v>
      </c>
      <c r="N7" s="196">
        <f t="shared" ref="N7:N18" si="2">IFERROR(F7/M7,0)</f>
        <v>0.723913824647142</v>
      </c>
    </row>
    <row r="8" s="103" customFormat="1" ht="14.4" spans="1:14">
      <c r="A8" s="129">
        <v>1</v>
      </c>
      <c r="B8" s="130" t="s">
        <v>15</v>
      </c>
      <c r="C8" s="123">
        <f>IFERROR(VLOOKUP(EOMONTH(DATE($B$2,1,1),A8),DAILY!$B$6:$L$411,4),"")</f>
        <v>255.495742797852</v>
      </c>
      <c r="D8" s="124">
        <f>IFERROR(VLOOKUP(EOMONTH(DATE($B$2,1,1),A8),DAILY!$B$6:$L$411,7),"")</f>
        <v>76.5681382487787</v>
      </c>
      <c r="E8" s="125">
        <f t="shared" si="0"/>
        <v>99439.1405828295</v>
      </c>
      <c r="F8" s="131">
        <f>SUMIF(DAILY!$A:$A,SUMMARY!$A8+1,DAILY!D:D)</f>
        <v>259.144232236842</v>
      </c>
      <c r="G8" s="127">
        <f t="shared" ref="G8" si="3">IFERROR(F8*1000/0.77,"")</f>
        <v>336550.950956938</v>
      </c>
      <c r="H8" s="132"/>
      <c r="I8" s="197"/>
      <c r="J8" s="198">
        <f t="shared" ref="J8:J18" si="4">IFERROR(I8/H8,0)</f>
        <v>0</v>
      </c>
      <c r="K8" s="131">
        <f>SUMIF(DAILY!$A:$A,SUMMARY!$A8+1,DAILY!I:I)</f>
        <v>259.990456720388</v>
      </c>
      <c r="L8" s="194">
        <f t="shared" si="1"/>
        <v>337649.943792712</v>
      </c>
      <c r="M8" s="195">
        <f>[1]SUMMARY!$F9</f>
        <v>597.39382</v>
      </c>
      <c r="N8" s="196">
        <f t="shared" si="2"/>
        <v>0.433791284009001</v>
      </c>
    </row>
    <row r="9" s="103" customFormat="1" ht="14.4" spans="1:14">
      <c r="A9" s="129">
        <v>2</v>
      </c>
      <c r="B9" s="130" t="s">
        <v>16</v>
      </c>
      <c r="C9" s="123">
        <f>IFERROR(VLOOKUP(EOMONTH(DATE($B$2,1,1),A9),DAILY!$B$6:$L$411,4),"")</f>
        <v>244.657836914062</v>
      </c>
      <c r="D9" s="124">
        <f>IFERROR(VLOOKUP(EOMONTH(DATE($B$2,1,1),A9),DAILY!$B$6:$L$411,7),"")</f>
        <v>73.1186111525311</v>
      </c>
      <c r="E9" s="125">
        <f t="shared" si="0"/>
        <v>94959.2352630274</v>
      </c>
      <c r="F9" s="131">
        <f>SUMIF(DAILY!$A:$A,SUMMARY!$A9+1,DAILY!D:D)</f>
        <v>275.667181710526</v>
      </c>
      <c r="G9" s="127">
        <f t="shared" ref="G9" si="5">IFERROR(F9*1000/0.77,"")</f>
        <v>358009.326896787</v>
      </c>
      <c r="H9" s="132"/>
      <c r="I9" s="197"/>
      <c r="J9" s="198">
        <f t="shared" si="4"/>
        <v>0</v>
      </c>
      <c r="K9" s="131">
        <f>SUMIF(DAILY!$A:$A,SUMMARY!$A9+1,DAILY!I:I)</f>
        <v>279.116708806774</v>
      </c>
      <c r="L9" s="194">
        <f t="shared" si="1"/>
        <v>362489.232216589</v>
      </c>
      <c r="M9" s="195">
        <f>[1]SUMMARY!$F10</f>
        <v>741.56202</v>
      </c>
      <c r="N9" s="196">
        <f t="shared" si="2"/>
        <v>0.371738538754353</v>
      </c>
    </row>
    <row r="10" s="104" customFormat="1" ht="14.4" spans="1:14">
      <c r="A10" s="129">
        <v>3</v>
      </c>
      <c r="B10" s="130" t="s">
        <v>17</v>
      </c>
      <c r="C10" s="123">
        <f>IFERROR(VLOOKUP(EOMONTH(DATE($B$2,1,1),A10),DAILY!$B$6:$L$411,4),"")</f>
        <v>267.867858886719</v>
      </c>
      <c r="D10" s="124">
        <f>IFERROR(VLOOKUP(EOMONTH(DATE($B$2,1,1),A10),DAILY!$B$6:$L$411,7),"")</f>
        <v>80.3586904811999</v>
      </c>
      <c r="E10" s="125">
        <f t="shared" si="0"/>
        <v>104361.93568987</v>
      </c>
      <c r="F10" s="131">
        <f>SUMIF(DAILY!$A:$A,SUMMARY!$A10+1,DAILY!D:D)</f>
        <v>262.764500263158</v>
      </c>
      <c r="G10" s="133">
        <f t="shared" ref="G10:G11" si="6">IFERROR(F10*1000/0.77,"")</f>
        <v>341252.597744361</v>
      </c>
      <c r="H10" s="132"/>
      <c r="I10" s="197"/>
      <c r="J10" s="198">
        <f t="shared" si="4"/>
        <v>0</v>
      </c>
      <c r="K10" s="131">
        <f>SUMIF(DAILY!$A:$A,SUMMARY!$A10+1,DAILY!I:I)</f>
        <v>255.524420934489</v>
      </c>
      <c r="L10" s="199">
        <f t="shared" si="1"/>
        <v>331849.897317518</v>
      </c>
      <c r="M10" s="195">
        <f>[1]SUMMARY!$F11</f>
        <v>541.41944</v>
      </c>
      <c r="N10" s="196">
        <f t="shared" si="2"/>
        <v>0.485325204176558</v>
      </c>
    </row>
    <row r="11" s="104" customFormat="1" ht="16.5" customHeight="1" spans="1:14">
      <c r="A11" s="129">
        <v>4</v>
      </c>
      <c r="B11" s="130" t="s">
        <v>18</v>
      </c>
      <c r="C11" s="123">
        <f>IFERROR(VLOOKUP(EOMONTH(DATE($B$2,1,1),A11),DAILY!$B$6:$L$411,4),"")</f>
        <v>236.489761352539</v>
      </c>
      <c r="D11" s="124">
        <f>IFERROR(VLOOKUP(EOMONTH(DATE($B$2,1,1),A11),DAILY!$B$6:$L$411,7),"")</f>
        <v>71.6292503350887</v>
      </c>
      <c r="E11" s="125">
        <f t="shared" si="0"/>
        <v>93025.0004351801</v>
      </c>
      <c r="F11" s="131">
        <f>SUMIF(DAILY!$A:$A,SUMMARY!$A11+1,DAILY!D:D)</f>
        <v>249.936189078947</v>
      </c>
      <c r="G11" s="133">
        <f t="shared" si="6"/>
        <v>324592.453349282</v>
      </c>
      <c r="H11" s="132"/>
      <c r="I11" s="197"/>
      <c r="J11" s="198">
        <f t="shared" si="4"/>
        <v>0</v>
      </c>
      <c r="K11" s="131">
        <f>SUMIF(DAILY!$A:$A,SUMMARY!$A11+1,DAILY!I:I)</f>
        <v>258.665629225059</v>
      </c>
      <c r="L11" s="199">
        <f t="shared" si="1"/>
        <v>335929.388603972</v>
      </c>
      <c r="M11" s="195">
        <f>[1]SUMMARY!$F12</f>
        <v>480.83452</v>
      </c>
      <c r="N11" s="196">
        <f t="shared" si="2"/>
        <v>0.51979668406284</v>
      </c>
    </row>
    <row r="12" s="103" customFormat="1" ht="14.4" spans="1:14">
      <c r="A12" s="129">
        <v>5</v>
      </c>
      <c r="B12" s="130" t="s">
        <v>19</v>
      </c>
      <c r="C12" s="123">
        <f>IFERROR(VLOOKUP(EOMONTH(DATE($B$2,1,1),A12),DAILY!$B$6:$L$411,4),"")</f>
        <v>235.786605834961</v>
      </c>
      <c r="D12" s="124">
        <f>IFERROR(VLOOKUP(EOMONTH(DATE($B$2,1,1),A12),DAILY!$B$6:$L$411,7),"")</f>
        <v>70.4188139029693</v>
      </c>
      <c r="E12" s="125">
        <f t="shared" si="0"/>
        <v>91453.0050687913</v>
      </c>
      <c r="F12" s="131">
        <f>SUMIF(DAILY!$A:$A,SUMMARY!$A12+1,DAILY!D:D)</f>
        <v>260.470925789474</v>
      </c>
      <c r="G12" s="133">
        <f t="shared" ref="G12" si="7">IFERROR(F12*1000/0.77,"")</f>
        <v>338273.929596719</v>
      </c>
      <c r="H12" s="132"/>
      <c r="I12" s="197"/>
      <c r="J12" s="198">
        <f t="shared" si="4"/>
        <v>0</v>
      </c>
      <c r="K12" s="131">
        <f>SUMIF(DAILY!$A:$A,SUMMARY!$A12+1,DAILY!I:I)</f>
        <v>261.681362221593</v>
      </c>
      <c r="L12" s="199">
        <f t="shared" si="1"/>
        <v>339845.924963108</v>
      </c>
      <c r="M12" s="195">
        <f>[1]SUMMARY!$F13</f>
        <v>571.31594</v>
      </c>
      <c r="N12" s="196">
        <f t="shared" si="2"/>
        <v>0.45591398305721</v>
      </c>
    </row>
    <row r="13" s="103" customFormat="1" ht="14.4" spans="1:14">
      <c r="A13" s="129">
        <v>6</v>
      </c>
      <c r="B13" s="130" t="s">
        <v>20</v>
      </c>
      <c r="C13" s="123">
        <f>DAILY!E204</f>
        <v>256.365783691406</v>
      </c>
      <c r="D13" s="124">
        <f>DAILY!H204</f>
        <v>76.3802934349696</v>
      </c>
      <c r="E13" s="125">
        <f t="shared" si="0"/>
        <v>99195.1862791812</v>
      </c>
      <c r="F13" s="131">
        <f>SUMIF(DAILY!$A:$A,SUMMARY!$A13+1,DAILY!D:D)</f>
        <v>295.730342105263</v>
      </c>
      <c r="G13" s="133">
        <f t="shared" ref="G13" si="8">IFERROR(F13*1000/0.77,"")</f>
        <v>384065.379357485</v>
      </c>
      <c r="H13" s="132"/>
      <c r="I13" s="197"/>
      <c r="J13" s="198">
        <f t="shared" si="4"/>
        <v>0</v>
      </c>
      <c r="K13" s="131">
        <f>SUMIF(DAILY!$A:$A,SUMMARY!$A13+1,DAILY!I:I)</f>
        <v>283.988111269804</v>
      </c>
      <c r="L13" s="199">
        <f t="shared" si="1"/>
        <v>368815.728921824</v>
      </c>
      <c r="M13" s="195">
        <f t="array" ref="M13">[1]SUMMARY!$F14</f>
        <v>616.52188</v>
      </c>
      <c r="N13" s="196">
        <f t="shared" si="2"/>
        <v>0.479675339511492</v>
      </c>
    </row>
    <row r="14" s="103" customFormat="1" ht="14.4" spans="1:14">
      <c r="A14" s="129">
        <v>7</v>
      </c>
      <c r="B14" s="130" t="s">
        <v>21</v>
      </c>
      <c r="C14" s="123">
        <f>IFERROR(VLOOKUP(EOMONTH(DATE($B$2,1,1),A14),DAILY!$B$6:$L$411,4),"")</f>
        <v>221.234008789062</v>
      </c>
      <c r="D14" s="124">
        <f>IFERROR(VLOOKUP(EOMONTH(DATE($B$2,1,1),A14),DAILY!$B$6:$L$411,7),"")</f>
        <v>66.9169847883646</v>
      </c>
      <c r="E14" s="125">
        <f t="shared" si="0"/>
        <v>86905.1750498242</v>
      </c>
      <c r="F14" s="131">
        <f>SUMIF(DAILY!$A:$A,SUMMARY!$A14+1,DAILY!D:D)</f>
        <v>279.824260789474</v>
      </c>
      <c r="G14" s="127">
        <f t="shared" ref="G14:G16" si="9">IFERROR(F14*1000/0.77,"")</f>
        <v>363408.13089542</v>
      </c>
      <c r="H14" s="132"/>
      <c r="I14" s="197"/>
      <c r="J14" s="198">
        <f t="shared" si="4"/>
        <v>0</v>
      </c>
      <c r="K14" s="131">
        <f>SUMIF(DAILY!$A:$A,SUMMARY!$A14+1,DAILY!I:I)</f>
        <v>295.068320739537</v>
      </c>
      <c r="L14" s="194">
        <f t="shared" si="1"/>
        <v>383205.611350048</v>
      </c>
      <c r="M14" s="195">
        <f>[1]SUMMARY!$F15</f>
        <v>677.46742</v>
      </c>
      <c r="N14" s="196">
        <f t="shared" si="2"/>
        <v>0.413044601893141</v>
      </c>
    </row>
    <row r="15" s="103" customFormat="1" ht="14.4" spans="1:14">
      <c r="A15" s="129">
        <v>8</v>
      </c>
      <c r="B15" s="130" t="s">
        <v>22</v>
      </c>
      <c r="C15" s="123">
        <f>IFERROR(VLOOKUP(EOMONTH(DATE($B$2,1,1),A15),DAILY!$B$6:$L$411,4),"")</f>
        <v>235.654266357422</v>
      </c>
      <c r="D15" s="124">
        <f>IFERROR(VLOOKUP(EOMONTH(DATE($B$2,1,1),A15),DAILY!$B$6:$L$411,7),"")</f>
        <v>69.919088746109</v>
      </c>
      <c r="E15" s="125">
        <f t="shared" si="0"/>
        <v>90804.0113585831</v>
      </c>
      <c r="F15" s="131">
        <f>SUMIF(DAILY!$A:$A,SUMMARY!$A15+1,DAILY!D:D)</f>
        <v>276.459867763158</v>
      </c>
      <c r="G15" s="127">
        <f t="shared" si="9"/>
        <v>359038.789302802</v>
      </c>
      <c r="H15" s="132"/>
      <c r="I15" s="197"/>
      <c r="J15" s="198">
        <f t="shared" si="4"/>
        <v>0</v>
      </c>
      <c r="K15" s="131">
        <f>SUMIF(DAILY!$A:$A,SUMMARY!$A15+1,DAILY!I:I)</f>
        <v>273.457763805414</v>
      </c>
      <c r="L15" s="194">
        <f t="shared" si="1"/>
        <v>355139.952994044</v>
      </c>
      <c r="M15" s="195">
        <f>[1]SUMMARY!$F16</f>
        <v>596.13526</v>
      </c>
      <c r="N15" s="196">
        <f t="shared" si="2"/>
        <v>0.46375359136307</v>
      </c>
    </row>
    <row r="16" s="103" customFormat="1" ht="14.4" spans="1:14">
      <c r="A16" s="129">
        <v>9</v>
      </c>
      <c r="B16" s="130" t="s">
        <v>23</v>
      </c>
      <c r="C16" s="123">
        <f>IFERROR(VLOOKUP(EOMONTH(DATE($B$2,1,1),A16),DAILY!$B$6:$L$411,4),"")</f>
        <v>269.091705322266</v>
      </c>
      <c r="D16" s="124">
        <f>IFERROR(VLOOKUP(EOMONTH(DATE($B$2,1,1),A16),DAILY!$B$6:$L$411,7),"")</f>
        <v>80.0888042015352</v>
      </c>
      <c r="E16" s="125">
        <f t="shared" ref="E16" si="10">IFERROR(D16*1000/0.77,"")</f>
        <v>104011.434027968</v>
      </c>
      <c r="F16" s="131">
        <f>SUMIF(DAILY!$A:$A,SUMMARY!$A16+1,DAILY!D:D)</f>
        <v>333.483296710526</v>
      </c>
      <c r="G16" s="134">
        <f t="shared" si="9"/>
        <v>433095.190533151</v>
      </c>
      <c r="H16" s="132"/>
      <c r="I16" s="197"/>
      <c r="J16" s="198">
        <f t="shared" ref="J16" si="11">IFERROR(I16/H16,0)</f>
        <v>0</v>
      </c>
      <c r="K16" s="131">
        <f>SUMIF(DAILY!$A:$A,SUMMARY!$A16+1,DAILY!I:I)</f>
        <v>323.3135812551</v>
      </c>
      <c r="L16" s="200">
        <f t="shared" ref="L16" si="12">K16*1000/0.77</f>
        <v>419887.767863767</v>
      </c>
      <c r="M16" s="195">
        <f>[1]SUMMARY!$F17</f>
        <v>658.46134</v>
      </c>
      <c r="N16" s="196">
        <f t="shared" si="2"/>
        <v>0.506458430362102</v>
      </c>
    </row>
    <row r="17" s="103" customFormat="1" ht="14.4" spans="1:14">
      <c r="A17" s="129">
        <v>10</v>
      </c>
      <c r="B17" s="130" t="s">
        <v>24</v>
      </c>
      <c r="C17" s="123">
        <f>IFERROR(VLOOKUP(EOMONTH(DATE($B$2,1,1),A18),DAILY!$B$6:$L$411,4),"")</f>
        <v>272.850677490234</v>
      </c>
      <c r="D17" s="124">
        <f>IFERROR(VLOOKUP(EOMONTH(DATE($B$2,1,1),A18),DAILY!$B$6:$L$411,7),"")</f>
        <v>80.9553377868425</v>
      </c>
      <c r="E17" s="125">
        <f t="shared" si="0"/>
        <v>105136.802320575</v>
      </c>
      <c r="F17" s="131">
        <f>SUMIF(DAILY!$A:$A,SUMMARY!$A18+1,DAILY!D:D)</f>
        <v>276.459867763158</v>
      </c>
      <c r="G17" s="127">
        <f t="shared" ref="G17" si="13">IFERROR(F17*1000/0.77,"")</f>
        <v>359038.789302802</v>
      </c>
      <c r="H17" s="132"/>
      <c r="I17" s="197"/>
      <c r="J17" s="198">
        <f t="shared" si="4"/>
        <v>0</v>
      </c>
      <c r="K17" s="131">
        <f>SUMIF(DAILY!$A:$A,SUMMARY!$A17+1,DAILY!I:I)</f>
        <v>273.457763805414</v>
      </c>
      <c r="L17" s="194">
        <f t="shared" si="1"/>
        <v>355139.952994044</v>
      </c>
      <c r="M17" s="195">
        <f>[1]SUMMARY!$F18</f>
        <v>32.76512</v>
      </c>
      <c r="N17" s="196">
        <f t="shared" si="2"/>
        <v>8.43762720121757</v>
      </c>
    </row>
    <row r="18" s="103" customFormat="1" ht="15.15" spans="1:14">
      <c r="A18" s="129">
        <v>11</v>
      </c>
      <c r="B18" s="130" t="s">
        <v>25</v>
      </c>
      <c r="C18" s="123">
        <f>IFERROR(VLOOKUP(EOMONTH(DATE($B$2,1,1),A19),DAILY!$B$6:$L$411,4),"")</f>
        <v>272.850677490234</v>
      </c>
      <c r="D18" s="124">
        <f>IFERROR(VLOOKUP(EOMONTH(DATE($B$2,1,1),A19),DAILY!$B$6:$L$411,7),"")</f>
        <v>80.9553377868425</v>
      </c>
      <c r="E18" s="125">
        <f t="shared" si="0"/>
        <v>105136.802320575</v>
      </c>
      <c r="F18" s="131">
        <f>SUMIF(DAILY!$A:$A,SUMMARY!$A19+1,DAILY!D:D)</f>
        <v>276.459867763158</v>
      </c>
      <c r="G18" s="127">
        <f t="shared" ref="G18" si="14">IFERROR(F18*1000/0.77,"")</f>
        <v>359038.789302802</v>
      </c>
      <c r="H18" s="132"/>
      <c r="I18" s="197"/>
      <c r="J18" s="198">
        <f t="shared" si="4"/>
        <v>0</v>
      </c>
      <c r="K18" s="131">
        <f>SUMIF(DAILY!$A:$A,SUMMARY!$A19+1,DAILY!I:I)</f>
        <v>262.42151476468</v>
      </c>
      <c r="L18" s="194">
        <f t="shared" ref="L18" si="15">K18*1000/0.77</f>
        <v>340807.162032052</v>
      </c>
      <c r="M18" s="195">
        <f>[1]SUMMARY!$F19</f>
        <v>0</v>
      </c>
      <c r="N18" s="196">
        <f t="shared" si="2"/>
        <v>0</v>
      </c>
    </row>
    <row r="19" s="103" customFormat="1" ht="15.15" spans="1:14">
      <c r="A19" s="129">
        <v>11</v>
      </c>
      <c r="B19" s="135" t="s">
        <v>26</v>
      </c>
      <c r="C19" s="209" t="s">
        <v>27</v>
      </c>
      <c r="D19" s="136"/>
      <c r="E19" s="210" t="s">
        <v>27</v>
      </c>
      <c r="F19" s="138">
        <f>SUM(F6:F18)</f>
        <v>3376.97370960526</v>
      </c>
      <c r="G19" s="139">
        <f>SUM(G6:G18)</f>
        <v>4385680.1423445</v>
      </c>
      <c r="H19" s="140">
        <f>SUM(H7:H18)</f>
        <v>0</v>
      </c>
      <c r="I19" s="171">
        <f>SUM(I7:I18)</f>
        <v>0</v>
      </c>
      <c r="J19" s="201"/>
      <c r="K19" s="138">
        <f>SUM(K7:K18)</f>
        <v>3346.20377230173</v>
      </c>
      <c r="L19" s="139">
        <f>SUM(L6:L18)</f>
        <v>4345719.18480744</v>
      </c>
      <c r="M19" s="202">
        <f>SUM(M6:M18)</f>
        <v>5970.5239</v>
      </c>
      <c r="N19" s="203">
        <f>F19/M19</f>
        <v>0.565607602643591</v>
      </c>
    </row>
    <row r="20" s="103" customFormat="1" ht="14.4" spans="1:14">
      <c r="A20" s="141"/>
      <c r="B20" s="106"/>
      <c r="C20" s="106"/>
      <c r="D20" s="106"/>
      <c r="E20" s="106"/>
      <c r="F20" s="106"/>
      <c r="G20" s="106"/>
      <c r="H20" s="107"/>
      <c r="I20" s="107"/>
      <c r="J20" s="105"/>
      <c r="K20" s="105"/>
      <c r="L20" s="204"/>
      <c r="M20" s="204"/>
      <c r="N20" s="204"/>
    </row>
    <row r="21" ht="15.15" spans="3:17">
      <c r="C21" s="142"/>
      <c r="D21" s="142"/>
      <c r="E21" s="142"/>
      <c r="F21" s="142"/>
      <c r="G21" s="142"/>
      <c r="H21" s="142"/>
      <c r="I21" s="142"/>
      <c r="J21" s="142"/>
      <c r="K21" s="106"/>
      <c r="L21" s="106"/>
      <c r="M21" s="106"/>
      <c r="N21" s="106"/>
      <c r="O21" s="204"/>
      <c r="P21" s="204"/>
      <c r="Q21" s="204"/>
    </row>
    <row r="22" ht="15.6" customHeight="1" spans="2:17">
      <c r="B22" s="143"/>
      <c r="C22" s="144" t="s">
        <v>28</v>
      </c>
      <c r="D22" s="145" t="s">
        <v>29</v>
      </c>
      <c r="E22" s="144"/>
      <c r="F22" s="145"/>
      <c r="G22" s="146" t="s">
        <v>30</v>
      </c>
      <c r="H22" s="145"/>
      <c r="I22" s="105"/>
      <c r="K22" s="106"/>
      <c r="L22" s="106"/>
      <c r="M22" s="106"/>
      <c r="N22" s="106"/>
      <c r="O22" s="204"/>
      <c r="P22" s="204"/>
      <c r="Q22" s="204"/>
    </row>
    <row r="23" ht="15.75" customHeight="1" spans="2:22">
      <c r="B23" s="147"/>
      <c r="C23" s="148" t="s">
        <v>31</v>
      </c>
      <c r="D23" s="149" t="s">
        <v>32</v>
      </c>
      <c r="E23" s="148" t="s">
        <v>33</v>
      </c>
      <c r="F23" s="149" t="s">
        <v>34</v>
      </c>
      <c r="G23" s="119" t="s">
        <v>35</v>
      </c>
      <c r="H23" s="150" t="s">
        <v>36</v>
      </c>
      <c r="I23" s="105"/>
      <c r="K23" s="205" t="s">
        <v>37</v>
      </c>
      <c r="L23" s="205"/>
      <c r="N23" s="106"/>
      <c r="Q23" s="106"/>
      <c r="R23" s="108"/>
      <c r="T23" s="105"/>
      <c r="V23" s="105"/>
    </row>
    <row r="24" ht="14.4" spans="2:22">
      <c r="B24" s="151"/>
      <c r="C24" s="152"/>
      <c r="D24" s="153"/>
      <c r="E24" s="152"/>
      <c r="F24" s="153"/>
      <c r="G24" s="154"/>
      <c r="H24" s="155"/>
      <c r="I24" s="105"/>
      <c r="K24" s="205" t="s">
        <v>38</v>
      </c>
      <c r="L24" s="205">
        <v>996</v>
      </c>
      <c r="N24" s="106"/>
      <c r="Q24" s="106"/>
      <c r="R24" s="108"/>
      <c r="T24" s="105"/>
      <c r="V24" s="105"/>
    </row>
    <row r="25" ht="14.4" spans="2:22">
      <c r="B25" s="156" t="s">
        <v>14</v>
      </c>
      <c r="C25" s="157">
        <f>SUMIF(DAILY!$A:$A,SUMMARY!$A7+1,DAILY!K:K)</f>
        <v>335.34390074323</v>
      </c>
      <c r="D25" s="158">
        <f t="shared" ref="D25:D30" si="16">IFERROR(1-C25/K7,0)</f>
        <v>-0.049530089438709</v>
      </c>
      <c r="E25" s="159">
        <f>[1]SUMMARY!$I8</f>
        <v>577.758011465441</v>
      </c>
      <c r="F25" s="160">
        <f t="shared" ref="F25:F36" si="17">IFERROR(K7/E25,0)</f>
        <v>0.553031082932187</v>
      </c>
      <c r="G25" s="161">
        <f t="shared" ref="G25:G36" si="18">IFERROR(D6+F7-K7,0)</f>
        <v>78.9436663576682</v>
      </c>
      <c r="H25" s="162">
        <f t="shared" ref="H25:H30" si="19">IFERROR(G25-D7,0)</f>
        <v>1.52930362534327</v>
      </c>
      <c r="I25" s="105"/>
      <c r="K25" s="206" t="s">
        <v>39</v>
      </c>
      <c r="L25" s="206" t="s">
        <v>40</v>
      </c>
      <c r="N25" s="106"/>
      <c r="Q25" s="106"/>
      <c r="R25" s="108"/>
      <c r="T25" s="105"/>
      <c r="V25" s="105"/>
    </row>
    <row r="26" ht="14.4" spans="2:22">
      <c r="B26" s="156" t="s">
        <v>15</v>
      </c>
      <c r="C26" s="157">
        <f>SUMIF(DAILY!$A:$A,SUMMARY!$A8+1,DAILY!K:K)</f>
        <v>273.612882384736</v>
      </c>
      <c r="D26" s="158">
        <f t="shared" si="16"/>
        <v>-0.0523958680491052</v>
      </c>
      <c r="E26" s="159">
        <f>[1]SUMMARY!$I9</f>
        <v>561.637186377998</v>
      </c>
      <c r="F26" s="160">
        <f t="shared" si="17"/>
        <v>0.462915317977908</v>
      </c>
      <c r="G26" s="161">
        <f t="shared" si="18"/>
        <v>76.5681382487787</v>
      </c>
      <c r="H26" s="162">
        <f t="shared" si="19"/>
        <v>0</v>
      </c>
      <c r="I26" s="105"/>
      <c r="K26" s="205" t="s">
        <v>41</v>
      </c>
      <c r="L26" s="205">
        <v>580410</v>
      </c>
      <c r="Q26" s="106"/>
      <c r="R26" s="108"/>
      <c r="T26" s="105"/>
      <c r="V26" s="105"/>
    </row>
    <row r="27" ht="14.4" spans="2:22">
      <c r="B27" s="156" t="s">
        <v>16</v>
      </c>
      <c r="C27" s="157">
        <f>SUMIF(DAILY!$A:$A,SUMMARY!$A9+1,DAILY!K:K)</f>
        <v>312.449006670599</v>
      </c>
      <c r="D27" s="158">
        <f t="shared" si="16"/>
        <v>-0.119420646676156</v>
      </c>
      <c r="E27" s="159">
        <f>[1]SUMMARY!$I10</f>
        <v>634.019980811206</v>
      </c>
      <c r="F27" s="160">
        <f t="shared" si="17"/>
        <v>0.440233300612473</v>
      </c>
      <c r="G27" s="161">
        <f t="shared" si="18"/>
        <v>73.1186111525311</v>
      </c>
      <c r="H27" s="162">
        <f t="shared" si="19"/>
        <v>0</v>
      </c>
      <c r="I27" s="105"/>
      <c r="K27" s="205" t="s">
        <v>42</v>
      </c>
      <c r="L27" s="205">
        <v>1011092</v>
      </c>
      <c r="Q27" s="106"/>
      <c r="R27" s="108"/>
      <c r="T27" s="105"/>
      <c r="V27" s="105"/>
    </row>
    <row r="28" ht="14.4" spans="2:22">
      <c r="B28" s="156" t="s">
        <v>17</v>
      </c>
      <c r="C28" s="157">
        <f>SUMIF(DAILY!$A:$A,SUMMARY!$A10+1,DAILY!K:K)</f>
        <v>272.883674403055</v>
      </c>
      <c r="D28" s="158">
        <f t="shared" si="16"/>
        <v>-0.0679357902664681</v>
      </c>
      <c r="E28" s="159">
        <f>[1]SUMMARY!$I11</f>
        <v>551.376547308168</v>
      </c>
      <c r="F28" s="160">
        <f t="shared" si="17"/>
        <v>0.463429977538879</v>
      </c>
      <c r="G28" s="161">
        <f t="shared" si="18"/>
        <v>80.3586904812</v>
      </c>
      <c r="H28" s="162">
        <f t="shared" si="19"/>
        <v>9.9475983006414e-14</v>
      </c>
      <c r="I28" s="105"/>
      <c r="K28" s="205" t="s">
        <v>43</v>
      </c>
      <c r="L28" s="205">
        <v>107197</v>
      </c>
      <c r="Q28" s="106"/>
      <c r="R28" s="108"/>
      <c r="T28" s="105"/>
      <c r="V28" s="105"/>
    </row>
    <row r="29" ht="14.4" spans="2:22">
      <c r="B29" s="156" t="s">
        <v>18</v>
      </c>
      <c r="C29" s="157">
        <f>SUMIF(DAILY!$A:$A,SUMMARY!$A11+1,DAILY!K:K)</f>
        <v>277.254087117351</v>
      </c>
      <c r="D29" s="163">
        <f t="shared" si="16"/>
        <v>-0.0718628831668968</v>
      </c>
      <c r="E29" s="159">
        <f>[1]SUMMARY!$I12</f>
        <v>553.845459593723</v>
      </c>
      <c r="F29" s="160">
        <f t="shared" si="17"/>
        <v>0.467035749313183</v>
      </c>
      <c r="G29" s="161">
        <f t="shared" si="18"/>
        <v>71.6292503350888</v>
      </c>
      <c r="H29" s="162">
        <f t="shared" si="19"/>
        <v>8.5265128291212e-14</v>
      </c>
      <c r="I29" s="105"/>
      <c r="K29" s="205" t="s">
        <v>44</v>
      </c>
      <c r="L29" s="205">
        <v>102649</v>
      </c>
      <c r="Q29" s="106"/>
      <c r="R29" s="108"/>
      <c r="T29" s="105"/>
      <c r="V29" s="105"/>
    </row>
    <row r="30" ht="14.4" spans="2:22">
      <c r="B30" s="156" t="s">
        <v>19</v>
      </c>
      <c r="C30" s="157">
        <f>SUMIF(DAILY!$A:$A,SUMMARY!$A12+1,DAILY!K:K)</f>
        <v>276.856146024131</v>
      </c>
      <c r="D30" s="163">
        <f t="shared" si="16"/>
        <v>-0.0579895475692593</v>
      </c>
      <c r="E30" s="159">
        <f>[1]SUMMARY!$I13</f>
        <v>556.724143782777</v>
      </c>
      <c r="F30" s="160">
        <f t="shared" si="17"/>
        <v>0.470037746959464</v>
      </c>
      <c r="G30" s="161">
        <f t="shared" si="18"/>
        <v>70.4188139029694</v>
      </c>
      <c r="H30" s="162">
        <f t="shared" si="19"/>
        <v>0</v>
      </c>
      <c r="I30" s="204"/>
      <c r="J30" s="204"/>
      <c r="M30" s="204"/>
      <c r="Q30" s="106"/>
      <c r="R30" s="108"/>
      <c r="T30" s="105"/>
      <c r="V30" s="105"/>
    </row>
    <row r="31" ht="14.4" spans="2:22">
      <c r="B31" s="130" t="s">
        <v>20</v>
      </c>
      <c r="C31" s="157">
        <f>SUMIF(DAILY!$A:$A,SUMMARY!$A13+1,DAILY!K:K)</f>
        <v>296.81895412968</v>
      </c>
      <c r="D31" s="164">
        <f>IFERROR(1-C31/#REF!,0)</f>
        <v>0</v>
      </c>
      <c r="E31" s="159">
        <f>[1]SUMMARY!$I14</f>
        <v>613.346461436705</v>
      </c>
      <c r="F31" s="160">
        <f t="shared" si="17"/>
        <v>0.463014183866961</v>
      </c>
      <c r="G31" s="161">
        <f t="shared" si="18"/>
        <v>82.161044738428</v>
      </c>
      <c r="H31" s="165">
        <f>IFERROR(G31-#REF!,0)</f>
        <v>0</v>
      </c>
      <c r="I31" s="204"/>
      <c r="J31" s="207"/>
      <c r="M31" s="204"/>
      <c r="Q31" s="106"/>
      <c r="R31" s="108"/>
      <c r="T31" s="105"/>
      <c r="V31" s="105"/>
    </row>
    <row r="32" ht="14.4" spans="2:22">
      <c r="B32" s="156" t="s">
        <v>21</v>
      </c>
      <c r="C32" s="157">
        <f>SUMIF(DAILY!$A:$A,SUMMARY!$A14+1,DAILY!K:K)</f>
        <v>309.525981738391</v>
      </c>
      <c r="D32" s="163">
        <f>IFERROR(1-C32/K14,0)</f>
        <v>-0.0489976726834578</v>
      </c>
      <c r="E32" s="159">
        <f>[1]SUMMARY!$I15</f>
        <v>634.40098834007</v>
      </c>
      <c r="F32" s="160">
        <f t="shared" si="17"/>
        <v>0.465113274037597</v>
      </c>
      <c r="G32" s="161">
        <f t="shared" si="18"/>
        <v>61.136233484906</v>
      </c>
      <c r="H32" s="162">
        <f>IFERROR(G32-D14,0)</f>
        <v>-5.78075130345857</v>
      </c>
      <c r="I32" s="204"/>
      <c r="J32" s="204"/>
      <c r="M32" s="204"/>
      <c r="Q32" s="106"/>
      <c r="R32" s="108"/>
      <c r="T32" s="105"/>
      <c r="V32" s="105"/>
    </row>
    <row r="33" ht="14.4" spans="2:22">
      <c r="B33" s="156" t="s">
        <v>22</v>
      </c>
      <c r="C33" s="157">
        <f>SUMIF(DAILY!$A:$A,SUMMARY!$A15+1,DAILY!K:K)</f>
        <v>288.462015591232</v>
      </c>
      <c r="D33" s="163">
        <f>IFERROR(1-C33/K15,0)</f>
        <v>-0.0548686260613727</v>
      </c>
      <c r="E33" s="159">
        <f>[1]SUMMARY!$I16</f>
        <v>585.543695773738</v>
      </c>
      <c r="F33" s="160">
        <f t="shared" si="17"/>
        <v>0.467015127614116</v>
      </c>
      <c r="G33" s="161">
        <f t="shared" si="18"/>
        <v>69.9190887461087</v>
      </c>
      <c r="H33" s="162">
        <f>IFERROR(G33-D15,0)</f>
        <v>-2.55795384873636e-13</v>
      </c>
      <c r="I33" s="204"/>
      <c r="J33" s="204"/>
      <c r="M33" s="204"/>
      <c r="Q33" s="106"/>
      <c r="R33" s="108"/>
      <c r="T33" s="105"/>
      <c r="V33" s="105"/>
    </row>
    <row r="34" ht="14.4" spans="2:22">
      <c r="B34" s="156" t="s">
        <v>23</v>
      </c>
      <c r="C34" s="157">
        <f>SUMIF(DAILY!$A:$A,SUMMARY!$A16+1,DAILY!K:K)</f>
        <v>337.307944947817</v>
      </c>
      <c r="D34" s="163">
        <f>IFERROR(1-C34/K16,0)</f>
        <v>-0.0432841813770741</v>
      </c>
      <c r="E34" s="159">
        <f>[1]SUMMARY!$I17</f>
        <v>694.961773865445</v>
      </c>
      <c r="F34" s="160">
        <f t="shared" si="17"/>
        <v>0.46522498562302</v>
      </c>
      <c r="G34" s="161">
        <f t="shared" si="18"/>
        <v>80.0888042015352</v>
      </c>
      <c r="H34" s="162">
        <f>IFERROR(G34-D16,0)</f>
        <v>0</v>
      </c>
      <c r="I34" s="204"/>
      <c r="J34" s="204"/>
      <c r="K34" s="204"/>
      <c r="L34" s="103"/>
      <c r="M34" s="204"/>
      <c r="Q34" s="106"/>
      <c r="R34" s="108"/>
      <c r="T34" s="105"/>
      <c r="V34" s="105"/>
    </row>
    <row r="35" ht="14.4" spans="2:22">
      <c r="B35" s="156" t="s">
        <v>24</v>
      </c>
      <c r="C35" s="157">
        <f>SUMIF(DAILY!$A:$A,SUMMARY!$A18+1,DAILY!K:K)</f>
        <v>277.016158378933</v>
      </c>
      <c r="D35" s="163">
        <f>IFERROR(1-C35/K17,0)</f>
        <v>-0.0130125929650033</v>
      </c>
      <c r="E35" s="159" t="str">
        <f>[1]SUMMARY!$I18</f>
        <v/>
      </c>
      <c r="F35" s="160">
        <f t="shared" si="17"/>
        <v>0</v>
      </c>
      <c r="G35" s="161">
        <f t="shared" si="18"/>
        <v>83.0909081592794</v>
      </c>
      <c r="H35" s="162">
        <f>IFERROR(G35-D17,0)</f>
        <v>2.13557037243686</v>
      </c>
      <c r="I35" s="106"/>
      <c r="J35" s="106"/>
      <c r="M35" s="103"/>
      <c r="Q35" s="106"/>
      <c r="R35" s="108"/>
      <c r="T35" s="105"/>
      <c r="V35" s="105"/>
    </row>
    <row r="36" ht="15.15" spans="2:22">
      <c r="B36" s="156" t="s">
        <v>25</v>
      </c>
      <c r="C36" s="157">
        <f>SUMIF(DAILY!$A:$A,SUMMARY!$A19+1,DAILY!K:K)</f>
        <v>277.016158378933</v>
      </c>
      <c r="D36" s="163">
        <f>IFERROR(1-C36/K18,0)</f>
        <v>-0.0556152708261777</v>
      </c>
      <c r="E36" s="159" t="str">
        <f>[1]SUMMARY!$I19</f>
        <v/>
      </c>
      <c r="F36" s="160">
        <f t="shared" si="17"/>
        <v>0</v>
      </c>
      <c r="G36" s="161">
        <f t="shared" si="18"/>
        <v>94.9936907853203</v>
      </c>
      <c r="H36" s="162">
        <f>IFERROR(G36-D18,0)</f>
        <v>14.0383529984778</v>
      </c>
      <c r="I36" s="105"/>
      <c r="Q36" s="106"/>
      <c r="R36" s="108"/>
      <c r="T36" s="105"/>
      <c r="V36" s="105"/>
    </row>
    <row r="37" ht="15.15" spans="2:22">
      <c r="B37" s="166" t="s">
        <v>26</v>
      </c>
      <c r="C37" s="167">
        <f>SUM(C25:C36)</f>
        <v>3534.54691050809</v>
      </c>
      <c r="D37" s="168"/>
      <c r="E37" s="169">
        <f>SUM(E25:E36)</f>
        <v>5963.61424875527</v>
      </c>
      <c r="F37" s="170">
        <f>K19/E37</f>
        <v>0.561103323039406</v>
      </c>
      <c r="G37" s="171"/>
      <c r="H37" s="172"/>
      <c r="I37" s="105"/>
      <c r="Q37" s="106"/>
      <c r="R37" s="108"/>
      <c r="T37" s="105"/>
      <c r="V37" s="105"/>
    </row>
    <row r="38" spans="9:22">
      <c r="I38" s="105"/>
      <c r="Q38" s="106"/>
      <c r="R38" s="108"/>
      <c r="T38" s="105"/>
      <c r="V38" s="105"/>
    </row>
    <row r="39" ht="14.4" spans="6:22">
      <c r="F39" s="173"/>
      <c r="G39" s="173"/>
      <c r="H39" s="174"/>
      <c r="Q39" s="106"/>
      <c r="R39" s="108"/>
      <c r="T39" s="105"/>
      <c r="V39" s="105"/>
    </row>
    <row r="40" spans="2:3">
      <c r="B40" s="175" t="s">
        <v>45</v>
      </c>
      <c r="C40" s="175"/>
    </row>
    <row r="41" spans="2:6">
      <c r="B41" s="176" t="s">
        <v>46</v>
      </c>
      <c r="C41" s="176"/>
      <c r="D41" s="176"/>
      <c r="E41" s="176"/>
      <c r="F41" s="176"/>
    </row>
    <row r="42" spans="2:6">
      <c r="B42" s="176" t="s">
        <v>47</v>
      </c>
      <c r="C42" s="176"/>
      <c r="D42" s="176"/>
      <c r="E42" s="176"/>
      <c r="F42" s="176"/>
    </row>
    <row r="44" spans="2:8">
      <c r="B44" s="177" t="s">
        <v>48</v>
      </c>
      <c r="C44" s="177"/>
      <c r="D44" s="177"/>
      <c r="E44" s="177"/>
      <c r="F44" s="178" t="s">
        <v>49</v>
      </c>
      <c r="G44" s="178" t="s">
        <v>50</v>
      </c>
      <c r="H44" s="179" t="s">
        <v>51</v>
      </c>
    </row>
    <row r="45" spans="2:8">
      <c r="B45" s="180" t="s">
        <v>52</v>
      </c>
      <c r="C45" s="180"/>
      <c r="D45" s="180"/>
      <c r="E45" s="180"/>
      <c r="F45" s="181">
        <f>G45*0.51</f>
        <v>99.297</v>
      </c>
      <c r="G45" s="181">
        <f>H45*0.59</f>
        <v>194.7</v>
      </c>
      <c r="H45" s="182">
        <v>330</v>
      </c>
    </row>
    <row r="46" ht="12.75" customHeight="1" spans="2:8">
      <c r="B46" s="183" t="s">
        <v>53</v>
      </c>
      <c r="C46" s="183"/>
      <c r="D46" s="183"/>
      <c r="E46" s="183"/>
      <c r="F46" s="181">
        <f t="shared" ref="F46:F49" si="20">G46*0.51</f>
        <v>90.27</v>
      </c>
      <c r="G46" s="181">
        <f t="shared" ref="G46:G49" si="21">H46*0.59</f>
        <v>177</v>
      </c>
      <c r="H46" s="182">
        <v>300</v>
      </c>
    </row>
    <row r="47" ht="12.75" customHeight="1" spans="2:8">
      <c r="B47" s="184" t="s">
        <v>54</v>
      </c>
      <c r="C47" s="184"/>
      <c r="D47" s="184"/>
      <c r="E47" s="184"/>
      <c r="F47" s="185">
        <f t="shared" si="20"/>
        <v>39.7188</v>
      </c>
      <c r="G47" s="185">
        <f t="shared" si="21"/>
        <v>77.88</v>
      </c>
      <c r="H47" s="182">
        <v>132</v>
      </c>
    </row>
    <row r="48" ht="12.75" customHeight="1" spans="2:8">
      <c r="B48" s="180" t="s">
        <v>55</v>
      </c>
      <c r="C48" s="180"/>
      <c r="D48" s="180"/>
      <c r="E48" s="180"/>
      <c r="F48" s="181">
        <f t="shared" si="20"/>
        <v>19.8594</v>
      </c>
      <c r="G48" s="181">
        <f t="shared" si="21"/>
        <v>38.94</v>
      </c>
      <c r="H48" s="182">
        <v>66</v>
      </c>
    </row>
    <row r="49" ht="15" customHeight="1" spans="2:8">
      <c r="B49" s="184" t="s">
        <v>56</v>
      </c>
      <c r="C49" s="184"/>
      <c r="D49" s="184"/>
      <c r="E49" s="184"/>
      <c r="F49" s="185">
        <f t="shared" si="20"/>
        <v>5.7171</v>
      </c>
      <c r="G49" s="185">
        <f t="shared" si="21"/>
        <v>11.21</v>
      </c>
      <c r="H49" s="182">
        <v>19</v>
      </c>
    </row>
    <row r="50" ht="15" customHeight="1" spans="2:3">
      <c r="B50" s="186"/>
      <c r="C50" s="186"/>
    </row>
    <row r="51" ht="15" customHeight="1" spans="2:6">
      <c r="B51" s="187" t="s">
        <v>57</v>
      </c>
      <c r="C51" s="187"/>
      <c r="D51" s="187"/>
      <c r="E51" s="187"/>
      <c r="F51" s="187"/>
    </row>
    <row r="52" spans="2:6">
      <c r="B52" s="187" t="s">
        <v>58</v>
      </c>
      <c r="C52" s="187"/>
      <c r="D52" s="187"/>
      <c r="E52" s="187"/>
      <c r="F52" s="187"/>
    </row>
    <row r="53" spans="2:6">
      <c r="B53" s="187" t="s">
        <v>59</v>
      </c>
      <c r="C53" s="187"/>
      <c r="D53" s="187"/>
      <c r="E53" s="187"/>
      <c r="F53" s="187"/>
    </row>
  </sheetData>
  <mergeCells count="19">
    <mergeCell ref="C4:E4"/>
    <mergeCell ref="F4:G4"/>
    <mergeCell ref="K4:L4"/>
    <mergeCell ref="M4:N4"/>
    <mergeCell ref="C22:D22"/>
    <mergeCell ref="E22:F22"/>
    <mergeCell ref="G22:H22"/>
    <mergeCell ref="B40:C40"/>
    <mergeCell ref="B41:F41"/>
    <mergeCell ref="B42:F42"/>
    <mergeCell ref="B44:E44"/>
    <mergeCell ref="B45:E45"/>
    <mergeCell ref="B46:E46"/>
    <mergeCell ref="B47:E47"/>
    <mergeCell ref="B48:E48"/>
    <mergeCell ref="B49:E49"/>
    <mergeCell ref="B51:F51"/>
    <mergeCell ref="B52:F52"/>
    <mergeCell ref="B53:F53"/>
  </mergeCells>
  <printOptions horizontalCentered="1"/>
  <pageMargins left="0.78740157480315" right="0.78740157480315" top="0.984251968503937" bottom="0.984251968503937" header="0.511811023622047" footer="0.511811023622047"/>
  <pageSetup paperSize="1" scale="76" orientation="landscape"/>
  <headerFooter alignWithMargins="0"/>
  <ignoredErrors>
    <ignoredError sqref="C13" formula="1"/>
  </ignoredErrors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d8288d5b-a44a-48ad-baa2-2f9333969d01}">
            <x14:iconSet iconSet="3TrafficLights1" custom="1">
              <x14:cfvo type="percent">
                <xm:f>0</xm:f>
              </x14:cfvo>
              <x14:cfvo type="num">
                <xm:f>$F$49</xm:f>
              </x14:cfvo>
              <x14:cfvo type="num">
                <xm:f>$F$47</xm:f>
              </x14:cfvo>
              <x14:cfIcon iconSet="4TrafficLights" iconId="0"/>
              <x14:cfIcon iconSet="3TrafficLights1" iconId="1"/>
              <x14:cfIcon iconSet="3TrafficLights1" iconId="2"/>
            </x14:iconSet>
          </x14:cfRule>
          <xm:sqref>D6:D8</xm:sqref>
        </x14:conditionalFormatting>
        <x14:conditionalFormatting xmlns:xm="http://schemas.microsoft.com/office/excel/2006/main">
          <x14:cfRule type="iconSet" priority="19" id="{e7e9a4c4-5ae4-450d-b872-16cbb55020cb}">
            <x14:iconSet iconSet="3TrafficLights1" custom="1">
              <x14:cfvo type="percent">
                <xm:f>0</xm:f>
              </x14:cfvo>
              <x14:cfvo type="num">
                <xm:f>$F$49</xm:f>
              </x14:cfvo>
              <x14:cfvo type="num">
                <xm:f>$F$47</xm:f>
              </x14:cfvo>
              <x14:cfIcon iconSet="4TrafficLights" iconId="0"/>
              <x14:cfIcon iconSet="3TrafficLights1" iconId="1"/>
              <x14:cfIcon iconSet="3TrafficLights1" iconId="2"/>
            </x14:iconSet>
          </x14:cfRule>
          <xm:sqref>D9:D18</xm:sqref>
        </x14:conditionalFormatting>
        <x14:conditionalFormatting xmlns:xm="http://schemas.microsoft.com/office/excel/2006/main">
          <x14:cfRule type="iconSet" priority="2" id="{024aa2e3-26f7-4193-af47-ffdaf7416a1f}">
            <x14:iconSet iconSet="3TrafficLights1" custom="1">
              <x14:cfvo type="percent">
                <xm:f>0</xm:f>
              </x14:cfvo>
              <x14:cfvo type="num">
                <xm:f>$F$49</xm:f>
              </x14:cfvo>
              <x14:cfvo type="num">
                <xm:f>$F$47</xm:f>
              </x14:cfvo>
              <x14:cfIcon iconSet="4TrafficLights" iconId="0"/>
              <x14:cfIcon iconSet="3TrafficLights1" iconId="1"/>
              <x14:cfIcon iconSet="3TrafficLights1" iconId="2"/>
            </x14:iconSet>
          </x14:cfRule>
          <xm:sqref>F47 F49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83"/>
  <sheetViews>
    <sheetView showGridLines="0" tabSelected="1" zoomScale="70" zoomScaleNormal="70" workbookViewId="0">
      <pane ySplit="4" topLeftCell="A351" activePane="bottomLeft" state="frozen"/>
      <selection/>
      <selection pane="bottomLeft" activeCell="B372" sqref="B372"/>
    </sheetView>
  </sheetViews>
  <sheetFormatPr defaultColWidth="8.88636363636364" defaultRowHeight="15.6"/>
  <cols>
    <col min="1" max="1" width="3.66666666666667" style="1" customWidth="1"/>
    <col min="2" max="2" width="10.6666666666667" style="1" customWidth="1"/>
    <col min="3" max="3" width="11.6666666666667" style="1" customWidth="1"/>
    <col min="4" max="4" width="10.5530303030303" style="1" customWidth="1"/>
    <col min="5" max="5" width="8.88636363636364" style="2"/>
    <col min="6" max="6" width="8.88636363636364" style="1"/>
    <col min="7" max="7" width="8.88636363636364" style="3"/>
    <col min="8" max="8" width="8.88636363636364" style="1"/>
    <col min="9" max="9" width="10.8863636363636" style="1" customWidth="1"/>
    <col min="10" max="16" width="8.88636363636364" style="1"/>
    <col min="17" max="17" width="10" style="1" customWidth="1"/>
    <col min="18" max="16384" width="8.88636363636364" style="1"/>
  </cols>
  <sheetData>
    <row r="1" ht="21" spans="1:12">
      <c r="A1" s="4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6:17">
      <c r="P2" s="39"/>
      <c r="Q2" s="39"/>
    </row>
    <row r="3" spans="1:14">
      <c r="A3" s="5" t="s">
        <v>61</v>
      </c>
      <c r="B3" s="6" t="s">
        <v>62</v>
      </c>
      <c r="C3" s="7" t="s">
        <v>63</v>
      </c>
      <c r="D3" s="8"/>
      <c r="E3" s="9" t="s">
        <v>64</v>
      </c>
      <c r="F3" s="10"/>
      <c r="G3" s="10"/>
      <c r="H3" s="11"/>
      <c r="I3" s="40" t="s">
        <v>65</v>
      </c>
      <c r="J3" s="7" t="s">
        <v>31</v>
      </c>
      <c r="K3" s="40"/>
      <c r="L3" s="8"/>
      <c r="M3" s="7" t="s">
        <v>66</v>
      </c>
      <c r="N3" s="8"/>
    </row>
    <row r="4" spans="1:14">
      <c r="A4" s="12"/>
      <c r="B4" s="13"/>
      <c r="C4" s="14" t="s">
        <v>67</v>
      </c>
      <c r="D4" s="15" t="s">
        <v>68</v>
      </c>
      <c r="E4" s="16" t="s">
        <v>69</v>
      </c>
      <c r="F4" s="17" t="s">
        <v>70</v>
      </c>
      <c r="G4" s="18" t="s">
        <v>71</v>
      </c>
      <c r="H4" s="15" t="s">
        <v>7</v>
      </c>
      <c r="I4" s="17" t="s">
        <v>7</v>
      </c>
      <c r="J4" s="14" t="s">
        <v>72</v>
      </c>
      <c r="K4" s="17" t="s">
        <v>7</v>
      </c>
      <c r="L4" s="15" t="s">
        <v>36</v>
      </c>
      <c r="M4" s="14" t="s">
        <v>73</v>
      </c>
      <c r="N4" s="15" t="s">
        <v>74</v>
      </c>
    </row>
    <row r="5" spans="1:14">
      <c r="A5" s="19"/>
      <c r="B5" s="20" t="s">
        <v>13</v>
      </c>
      <c r="C5" s="21"/>
      <c r="D5" s="22"/>
      <c r="E5" s="23">
        <f>'[2]DCS Data'!$L6</f>
        <v>228.257751464844</v>
      </c>
      <c r="F5" s="24">
        <v>0.506315789473684</v>
      </c>
      <c r="G5" s="25">
        <v>1.50751612903226</v>
      </c>
      <c r="H5" s="26">
        <f>IFERROR(E5*0.389662*G5*F5,0)</f>
        <v>67.8886274795692</v>
      </c>
      <c r="I5" s="41"/>
      <c r="J5" s="21"/>
      <c r="K5" s="41"/>
      <c r="L5" s="22"/>
      <c r="M5" s="42"/>
      <c r="N5" s="43"/>
    </row>
    <row r="6" spans="1:14">
      <c r="A6" s="19">
        <f>MONTH(B6)</f>
        <v>1</v>
      </c>
      <c r="B6" s="27">
        <v>43831</v>
      </c>
      <c r="C6" s="28">
        <f>[3]CA!D2</f>
        <v>0</v>
      </c>
      <c r="D6" s="29">
        <f>[3]CA!E2</f>
        <v>0</v>
      </c>
      <c r="E6" s="23">
        <f>'[2]DCS Data'!$L7</f>
        <v>202.985946655273</v>
      </c>
      <c r="F6" s="30">
        <f>IF(D6=0,F5,C6/76%)</f>
        <v>0.506315789473684</v>
      </c>
      <c r="G6" s="31">
        <f>IF(D6=0,G5,F6*0.76/0.775+1.011)</f>
        <v>1.50751612903226</v>
      </c>
      <c r="H6" s="26">
        <f t="shared" ref="H6" si="0">IFERROR(E6*0.389662*G6*F6,0)</f>
        <v>60.3722643705707</v>
      </c>
      <c r="I6" s="31">
        <f>IFERROR(H5-H6+D6,0)</f>
        <v>7.51636310899851</v>
      </c>
      <c r="J6" s="44">
        <f>SUM('[2]DCS Data'!$M7:$P7)</f>
        <v>2671.15670521237</v>
      </c>
      <c r="K6" s="31">
        <f>J6*0.0037854*G6*F6</f>
        <v>7.71781889382751</v>
      </c>
      <c r="L6" s="26">
        <f>K6-I6</f>
        <v>0.201455784828995</v>
      </c>
      <c r="M6" s="45">
        <f>I6/[1]JAN!$Q7</f>
        <v>0.41932477348459</v>
      </c>
      <c r="N6" s="46">
        <f>K6/[1]JAN!$Q7</f>
        <v>0.430563639957052</v>
      </c>
    </row>
    <row r="7" spans="1:14">
      <c r="A7" s="19">
        <f t="shared" ref="A7:A71" si="1">MONTH(B7)</f>
        <v>1</v>
      </c>
      <c r="B7" s="27">
        <v>43832</v>
      </c>
      <c r="C7" s="28">
        <f>[3]CA!D3</f>
        <v>0.3876</v>
      </c>
      <c r="D7" s="29">
        <f>[3]CA!E3</f>
        <v>18.65019</v>
      </c>
      <c r="E7" s="23">
        <f>'[2]DCS Data'!$L8</f>
        <v>239.047897338867</v>
      </c>
      <c r="F7" s="30">
        <f>IF(D7=0,F6,C7/76%)</f>
        <v>0.51</v>
      </c>
      <c r="G7" s="31">
        <f t="shared" ref="G7:G27" si="2">IF(D7=0,G6,F7*0.76/0.775+1.011)</f>
        <v>1.51112903225806</v>
      </c>
      <c r="H7" s="26">
        <f t="shared" ref="H7:H27" si="3">IFERROR(E7*0.389662*G7*F7,0)</f>
        <v>71.7868189045566</v>
      </c>
      <c r="I7" s="31">
        <f t="shared" ref="I7:I27" si="4">IFERROR(H6-H7+D7,0)</f>
        <v>7.2356354660141</v>
      </c>
      <c r="J7" s="44">
        <f>SUM('[2]DCS Data'!$M8:$P8)</f>
        <v>2766.97364706861</v>
      </c>
      <c r="K7" s="31">
        <f t="shared" ref="K7:K27" si="5">J7*0.0037854*G7*F7</f>
        <v>8.07213703931834</v>
      </c>
      <c r="L7" s="26">
        <f t="shared" ref="L7:L27" si="6">K7-I7</f>
        <v>0.836501573304243</v>
      </c>
      <c r="M7" s="45">
        <f>I7/[1]JAN!$Q8</f>
        <v>0.414637580322756</v>
      </c>
      <c r="N7" s="46">
        <f>K7/[1]JAN!$Q8</f>
        <v>0.462573244013967</v>
      </c>
    </row>
    <row r="8" spans="1:19">
      <c r="A8" s="19">
        <f t="shared" si="1"/>
        <v>1</v>
      </c>
      <c r="B8" s="27">
        <v>43833</v>
      </c>
      <c r="C8" s="28">
        <f>[3]CA!D4</f>
        <v>0.3867</v>
      </c>
      <c r="D8" s="29">
        <f>[3]CA!E4</f>
        <v>18.5880584210526</v>
      </c>
      <c r="E8" s="23">
        <f>'[2]DCS Data'!$L9</f>
        <v>275.663269042969</v>
      </c>
      <c r="F8" s="30">
        <f t="shared" ref="F8:F27" si="7">IF(D8=0,F7,C8/76%)</f>
        <v>0.508815789473684</v>
      </c>
      <c r="G8" s="31">
        <f t="shared" si="2"/>
        <v>1.50996774193548</v>
      </c>
      <c r="H8" s="26">
        <f t="shared" si="3"/>
        <v>82.5268381906786</v>
      </c>
      <c r="I8" s="31">
        <f t="shared" si="4"/>
        <v>7.84803913493064</v>
      </c>
      <c r="J8" s="44">
        <f>SUM('[2]DCS Data'!$M9:$P9)</f>
        <v>2910.96205808915</v>
      </c>
      <c r="K8" s="31">
        <f t="shared" si="5"/>
        <v>8.46596700974761</v>
      </c>
      <c r="L8" s="26">
        <f t="shared" si="6"/>
        <v>0.617927874816971</v>
      </c>
      <c r="M8" s="45">
        <f>I8/[1]JAN!$Q9</f>
        <v>0.438188828477962</v>
      </c>
      <c r="N8" s="46">
        <f>K8/[1]JAN!$Q9</f>
        <v>0.472690324570758</v>
      </c>
      <c r="S8" s="51"/>
    </row>
    <row r="9" spans="1:14">
      <c r="A9" s="19">
        <f t="shared" si="1"/>
        <v>1</v>
      </c>
      <c r="B9" s="27">
        <v>43834</v>
      </c>
      <c r="C9" s="28">
        <f>[3]CA!D5</f>
        <v>0</v>
      </c>
      <c r="D9" s="29">
        <f>[3]CA!E5</f>
        <v>0</v>
      </c>
      <c r="E9" s="23">
        <f>'[2]DCS Data'!$L10</f>
        <v>248.044998168945</v>
      </c>
      <c r="F9" s="30">
        <f t="shared" si="7"/>
        <v>0.508815789473684</v>
      </c>
      <c r="G9" s="31">
        <f t="shared" si="2"/>
        <v>1.50996774193548</v>
      </c>
      <c r="H9" s="26">
        <f t="shared" si="3"/>
        <v>74.2586036179703</v>
      </c>
      <c r="I9" s="31">
        <f t="shared" si="4"/>
        <v>8.26823457270831</v>
      </c>
      <c r="J9" s="44">
        <f>SUM('[2]DCS Data'!$M10:$P10)</f>
        <v>2761.69652633024</v>
      </c>
      <c r="K9" s="31">
        <f t="shared" si="5"/>
        <v>8.03185724041832</v>
      </c>
      <c r="L9" s="26">
        <f t="shared" si="6"/>
        <v>-0.236377332289988</v>
      </c>
      <c r="M9" s="45">
        <f>I9/[1]JAN!$Q10</f>
        <v>0.487839249519369</v>
      </c>
      <c r="N9" s="46">
        <f>K9/[1]JAN!$Q10</f>
        <v>0.473892603548733</v>
      </c>
    </row>
    <row r="10" spans="1:14">
      <c r="A10" s="19">
        <f t="shared" si="1"/>
        <v>1</v>
      </c>
      <c r="B10" s="27">
        <v>43835</v>
      </c>
      <c r="C10" s="28">
        <f>[3]CA!D6</f>
        <v>0</v>
      </c>
      <c r="D10" s="29">
        <f>[3]CA!E6</f>
        <v>0</v>
      </c>
      <c r="E10" s="23">
        <f>'[2]DCS Data'!$L11</f>
        <v>222.438552856445</v>
      </c>
      <c r="F10" s="30">
        <f t="shared" si="7"/>
        <v>0.508815789473684</v>
      </c>
      <c r="G10" s="31">
        <f t="shared" si="2"/>
        <v>1.50996774193548</v>
      </c>
      <c r="H10" s="26">
        <f t="shared" si="3"/>
        <v>66.5926603957205</v>
      </c>
      <c r="I10" s="31">
        <f t="shared" si="4"/>
        <v>7.66594322224972</v>
      </c>
      <c r="J10" s="44">
        <f>SUM('[2]DCS Data'!$M11:$P11)</f>
        <v>2764.25898143001</v>
      </c>
      <c r="K10" s="31">
        <f t="shared" si="5"/>
        <v>8.0393096427189</v>
      </c>
      <c r="L10" s="26">
        <f t="shared" si="6"/>
        <v>0.373366420469178</v>
      </c>
      <c r="M10" s="45">
        <f>I10/[1]JAN!$Q11</f>
        <v>0.504490271895066</v>
      </c>
      <c r="N10" s="46">
        <f>K10/[1]JAN!$Q11</f>
        <v>0.529061250510234</v>
      </c>
    </row>
    <row r="11" spans="1:14">
      <c r="A11" s="19">
        <f t="shared" si="1"/>
        <v>1</v>
      </c>
      <c r="B11" s="27">
        <v>43836</v>
      </c>
      <c r="C11" s="28">
        <f>[3]CA!D7</f>
        <v>0.3867</v>
      </c>
      <c r="D11" s="29">
        <f>[3]CA!E7</f>
        <v>18.6480986842105</v>
      </c>
      <c r="E11" s="23">
        <f>'[2]DCS Data'!$L12</f>
        <v>258.422485351563</v>
      </c>
      <c r="F11" s="30">
        <f t="shared" si="7"/>
        <v>0.508815789473684</v>
      </c>
      <c r="G11" s="31">
        <f t="shared" si="2"/>
        <v>1.50996774193548</v>
      </c>
      <c r="H11" s="26">
        <f t="shared" si="3"/>
        <v>77.3653693779461</v>
      </c>
      <c r="I11" s="31">
        <f t="shared" si="4"/>
        <v>7.87538970198502</v>
      </c>
      <c r="J11" s="44">
        <f>SUM('[2]DCS Data'!$M12:$P12)</f>
        <v>2748.97927951268</v>
      </c>
      <c r="K11" s="31">
        <f t="shared" si="5"/>
        <v>7.99487160135336</v>
      </c>
      <c r="L11" s="26">
        <f t="shared" si="6"/>
        <v>0.11948189936834</v>
      </c>
      <c r="M11" s="45">
        <f>I11/[1]JAN!$Q12</f>
        <v>0.447280935519576</v>
      </c>
      <c r="N11" s="46">
        <f>K11/[1]JAN!$Q12</f>
        <v>0.454066882342456</v>
      </c>
    </row>
    <row r="12" spans="1:14">
      <c r="A12" s="19">
        <f t="shared" si="1"/>
        <v>1</v>
      </c>
      <c r="B12" s="27">
        <v>43837</v>
      </c>
      <c r="C12" s="28">
        <f>[3]CA!D8</f>
        <v>0</v>
      </c>
      <c r="D12" s="29">
        <f>[3]CA!E8</f>
        <v>0</v>
      </c>
      <c r="E12" s="23">
        <f>'[2]DCS Data'!$L13</f>
        <v>231.07633972168</v>
      </c>
      <c r="F12" s="30">
        <f t="shared" si="7"/>
        <v>0.508815789473684</v>
      </c>
      <c r="G12" s="31">
        <f t="shared" si="2"/>
        <v>1.50996774193548</v>
      </c>
      <c r="H12" s="26">
        <f t="shared" si="3"/>
        <v>69.1786024453364</v>
      </c>
      <c r="I12" s="31">
        <f t="shared" si="4"/>
        <v>8.1867669326097</v>
      </c>
      <c r="J12" s="44">
        <f>SUM('[2]DCS Data'!$M13:$P13)</f>
        <v>2955.65237935225</v>
      </c>
      <c r="K12" s="31">
        <f t="shared" si="5"/>
        <v>8.59594011757876</v>
      </c>
      <c r="L12" s="26">
        <f t="shared" si="6"/>
        <v>0.409173184969063</v>
      </c>
      <c r="M12" s="45">
        <f>I12/[1]JAN!$Q13</f>
        <v>0.466154284007623</v>
      </c>
      <c r="N12" s="46">
        <f>K12/[1]JAN!$Q13</f>
        <v>0.489452593907545</v>
      </c>
    </row>
    <row r="13" spans="1:14">
      <c r="A13" s="19">
        <f t="shared" si="1"/>
        <v>1</v>
      </c>
      <c r="B13" s="27">
        <v>43838</v>
      </c>
      <c r="C13" s="28">
        <f>[3]CA!D9</f>
        <v>0.3865</v>
      </c>
      <c r="D13" s="29">
        <f>[3]CA!E9</f>
        <v>18.5784447368421</v>
      </c>
      <c r="E13" s="23">
        <f>'[2]DCS Data'!$L14</f>
        <v>261.095428466797</v>
      </c>
      <c r="F13" s="30">
        <f t="shared" si="7"/>
        <v>0.508552631578947</v>
      </c>
      <c r="G13" s="31">
        <f t="shared" si="2"/>
        <v>1.50970967741935</v>
      </c>
      <c r="H13" s="26">
        <f t="shared" si="3"/>
        <v>78.1118039998614</v>
      </c>
      <c r="I13" s="31">
        <f t="shared" si="4"/>
        <v>9.64524318231708</v>
      </c>
      <c r="J13" s="44">
        <f>SUM('[2]DCS Data'!$M14:$P14)</f>
        <v>3442.18005177599</v>
      </c>
      <c r="K13" s="31">
        <f t="shared" si="5"/>
        <v>10.0040235667187</v>
      </c>
      <c r="L13" s="26">
        <f t="shared" si="6"/>
        <v>0.358780384401616</v>
      </c>
      <c r="M13" s="45">
        <f>I13/[1]JAN!$Q14</f>
        <v>0.472320627293764</v>
      </c>
      <c r="N13" s="46">
        <f>K13/[1]JAN!$Q14</f>
        <v>0.489889844888188</v>
      </c>
    </row>
    <row r="14" spans="1:14">
      <c r="A14" s="19">
        <f t="shared" si="1"/>
        <v>1</v>
      </c>
      <c r="B14" s="27">
        <v>43839</v>
      </c>
      <c r="C14" s="28">
        <f>[3]CA!D10</f>
        <v>0</v>
      </c>
      <c r="D14" s="29">
        <f>[3]CA!E10</f>
        <v>0</v>
      </c>
      <c r="E14" s="23">
        <f>'[2]DCS Data'!$L15</f>
        <v>234.550567626953</v>
      </c>
      <c r="F14" s="30">
        <f t="shared" si="7"/>
        <v>0.508552631578947</v>
      </c>
      <c r="G14" s="31">
        <f t="shared" si="2"/>
        <v>1.50970967741935</v>
      </c>
      <c r="H14" s="26">
        <f t="shared" si="3"/>
        <v>70.1703897081548</v>
      </c>
      <c r="I14" s="31">
        <f t="shared" si="4"/>
        <v>7.94141429170656</v>
      </c>
      <c r="J14" s="44">
        <f>SUM('[2]DCS Data'!$M15:$P15)</f>
        <v>2821.59086513984</v>
      </c>
      <c r="K14" s="31">
        <f t="shared" si="5"/>
        <v>8.20040238625324</v>
      </c>
      <c r="L14" s="26">
        <f t="shared" si="6"/>
        <v>0.258988094546673</v>
      </c>
      <c r="M14" s="45">
        <f>I14/[1]JAN!$Q15</f>
        <v>0.470399512886867</v>
      </c>
      <c r="N14" s="46">
        <f>K14/[1]JAN!$Q15</f>
        <v>0.485740341238497</v>
      </c>
    </row>
    <row r="15" spans="1:14">
      <c r="A15" s="19">
        <f t="shared" si="1"/>
        <v>1</v>
      </c>
      <c r="B15" s="27">
        <v>43840</v>
      </c>
      <c r="C15" s="28">
        <f>[3]CA!D11</f>
        <v>0.3859</v>
      </c>
      <c r="D15" s="29">
        <f>[3]CA!E11</f>
        <v>18.7664185526316</v>
      </c>
      <c r="E15" s="23">
        <f>'[2]DCS Data'!$L16</f>
        <v>264.675720214844</v>
      </c>
      <c r="F15" s="30">
        <f t="shared" si="7"/>
        <v>0.507763157894737</v>
      </c>
      <c r="G15" s="31">
        <f t="shared" si="2"/>
        <v>1.50893548387097</v>
      </c>
      <c r="H15" s="26">
        <f t="shared" si="3"/>
        <v>79.0194525498661</v>
      </c>
      <c r="I15" s="31">
        <f t="shared" si="4"/>
        <v>9.91735571092029</v>
      </c>
      <c r="J15" s="44">
        <f>SUM('[2]DCS Data'!$M16:$P16)</f>
        <v>3517.91900806761</v>
      </c>
      <c r="K15" s="31">
        <f t="shared" si="5"/>
        <v>10.2030372485171</v>
      </c>
      <c r="L15" s="26">
        <f t="shared" si="6"/>
        <v>0.285681537596831</v>
      </c>
      <c r="M15" s="45">
        <f>I15/[1]JAN!$Q16</f>
        <v>0.460554025183861</v>
      </c>
      <c r="N15" s="46">
        <f>K15/[1]JAN!$Q16</f>
        <v>0.473820846088153</v>
      </c>
    </row>
    <row r="16" spans="1:14">
      <c r="A16" s="19">
        <f t="shared" si="1"/>
        <v>1</v>
      </c>
      <c r="B16" s="27">
        <v>43841</v>
      </c>
      <c r="C16" s="28">
        <f>[3]CA!D12</f>
        <v>0</v>
      </c>
      <c r="D16" s="29">
        <f>[3]CA!E12</f>
        <v>0</v>
      </c>
      <c r="E16" s="23">
        <f>'[2]DCS Data'!$L17</f>
        <v>222.159805297852</v>
      </c>
      <c r="F16" s="30">
        <f t="shared" si="7"/>
        <v>0.507763157894737</v>
      </c>
      <c r="G16" s="31">
        <f t="shared" si="2"/>
        <v>1.50893548387097</v>
      </c>
      <c r="H16" s="26">
        <f t="shared" si="3"/>
        <v>66.32624321933</v>
      </c>
      <c r="I16" s="31">
        <f t="shared" si="4"/>
        <v>12.6932093305361</v>
      </c>
      <c r="J16" s="44">
        <f>SUM('[2]DCS Data'!$M17:$P17)</f>
        <v>4563.13672096277</v>
      </c>
      <c r="K16" s="31">
        <f t="shared" si="5"/>
        <v>13.2344871576886</v>
      </c>
      <c r="L16" s="26">
        <f t="shared" si="6"/>
        <v>0.54127782715252</v>
      </c>
      <c r="M16" s="45">
        <f>I16/[1]JAN!$Q17</f>
        <v>0.452376618479025</v>
      </c>
      <c r="N16" s="46">
        <f>K16/[1]JAN!$Q17</f>
        <v>0.471667361011402</v>
      </c>
    </row>
    <row r="17" spans="1:14">
      <c r="A17" s="19">
        <f t="shared" si="1"/>
        <v>1</v>
      </c>
      <c r="B17" s="27">
        <v>43842</v>
      </c>
      <c r="C17" s="28">
        <f>[3]CA!D13</f>
        <v>0</v>
      </c>
      <c r="D17" s="29">
        <f>[3]CA!E13</f>
        <v>0</v>
      </c>
      <c r="E17" s="23">
        <f>'[2]DCS Data'!$L18</f>
        <v>189.442855834961</v>
      </c>
      <c r="F17" s="30">
        <f t="shared" si="7"/>
        <v>0.507763157894737</v>
      </c>
      <c r="G17" s="31">
        <f t="shared" si="2"/>
        <v>1.50893548387097</v>
      </c>
      <c r="H17" s="26">
        <f t="shared" si="3"/>
        <v>56.5585341390989</v>
      </c>
      <c r="I17" s="31">
        <f t="shared" si="4"/>
        <v>9.76770908023116</v>
      </c>
      <c r="J17" s="44">
        <f>SUM('[2]DCS Data'!$M18:$P18)</f>
        <v>3551.86993946038</v>
      </c>
      <c r="K17" s="31">
        <f t="shared" si="5"/>
        <v>10.3015052964818</v>
      </c>
      <c r="L17" s="26">
        <f t="shared" si="6"/>
        <v>0.53379621625063</v>
      </c>
      <c r="M17" s="45">
        <f>I17/[1]JAN!$Q18</f>
        <v>0.457872194736026</v>
      </c>
      <c r="N17" s="46">
        <f>K17/[1]JAN!$Q18</f>
        <v>0.48289448430965</v>
      </c>
    </row>
    <row r="18" spans="1:14">
      <c r="A18" s="19">
        <f t="shared" si="1"/>
        <v>1</v>
      </c>
      <c r="B18" s="27">
        <v>43843</v>
      </c>
      <c r="C18" s="28">
        <f>[3]CA!D14</f>
        <v>0.3874</v>
      </c>
      <c r="D18" s="29">
        <f>[3]CA!E14</f>
        <v>18.6635047368421</v>
      </c>
      <c r="E18" s="23">
        <f>'[2]DCS Data'!$L19</f>
        <v>226.142227172852</v>
      </c>
      <c r="F18" s="30">
        <f t="shared" si="7"/>
        <v>0.509736842105263</v>
      </c>
      <c r="G18" s="31">
        <f t="shared" si="2"/>
        <v>1.51087096774194</v>
      </c>
      <c r="H18" s="26">
        <f t="shared" si="3"/>
        <v>67.8645729350726</v>
      </c>
      <c r="I18" s="31">
        <f t="shared" si="4"/>
        <v>7.35746594086841</v>
      </c>
      <c r="J18" s="44">
        <f>SUM('[2]DCS Data'!$M19:$P19)</f>
        <v>2742.98641470846</v>
      </c>
      <c r="K18" s="31">
        <f t="shared" si="5"/>
        <v>7.99666374574744</v>
      </c>
      <c r="L18" s="26">
        <f t="shared" si="6"/>
        <v>0.639197804879023</v>
      </c>
      <c r="M18" s="45">
        <f>I18/[1]JAN!$Q19</f>
        <v>0.409403106227161</v>
      </c>
      <c r="N18" s="46">
        <f>K18/[1]JAN!$Q19</f>
        <v>0.444970999971318</v>
      </c>
    </row>
    <row r="19" spans="1:14">
      <c r="A19" s="19">
        <f t="shared" si="1"/>
        <v>1</v>
      </c>
      <c r="B19" s="27">
        <v>43844</v>
      </c>
      <c r="C19" s="28">
        <f>[3]CA!D15</f>
        <v>0.3865</v>
      </c>
      <c r="D19" s="29">
        <f>[3]CA!E15</f>
        <v>18.6109921052632</v>
      </c>
      <c r="E19" s="23">
        <f>'[2]DCS Data'!$L20</f>
        <v>264.064117431641</v>
      </c>
      <c r="F19" s="30">
        <f t="shared" si="7"/>
        <v>0.508552631578947</v>
      </c>
      <c r="G19" s="31">
        <f t="shared" si="2"/>
        <v>1.50970967741935</v>
      </c>
      <c r="H19" s="26">
        <f t="shared" si="3"/>
        <v>78.9999453661049</v>
      </c>
      <c r="I19" s="31">
        <f t="shared" si="4"/>
        <v>7.47561967423086</v>
      </c>
      <c r="J19" s="44">
        <f>SUM('[2]DCS Data'!$M20:$P20)</f>
        <v>2590.23888351161</v>
      </c>
      <c r="K19" s="31">
        <f t="shared" si="5"/>
        <v>7.52802306802968</v>
      </c>
      <c r="L19" s="26">
        <f t="shared" si="6"/>
        <v>0.0524033937988193</v>
      </c>
      <c r="M19" s="45">
        <f>I19/[1]JAN!$Q20</f>
        <v>0.48936629787884</v>
      </c>
      <c r="N19" s="46">
        <f>K19/[1]JAN!$Q20</f>
        <v>0.492796709796131</v>
      </c>
    </row>
    <row r="20" spans="1:14">
      <c r="A20" s="19">
        <f t="shared" si="1"/>
        <v>1</v>
      </c>
      <c r="B20" s="27">
        <v>43845</v>
      </c>
      <c r="C20" s="28">
        <f>[3]CA!D16</f>
        <v>0</v>
      </c>
      <c r="D20" s="29">
        <f>[3]CA!E16</f>
        <v>0</v>
      </c>
      <c r="E20" s="23">
        <f>'[2]DCS Data'!$L21</f>
        <v>233.920654296875</v>
      </c>
      <c r="F20" s="30">
        <f t="shared" si="7"/>
        <v>0.508552631578947</v>
      </c>
      <c r="G20" s="31">
        <f t="shared" si="2"/>
        <v>1.50970967741935</v>
      </c>
      <c r="H20" s="26">
        <f t="shared" si="3"/>
        <v>69.981938815449</v>
      </c>
      <c r="I20" s="31">
        <f t="shared" si="4"/>
        <v>9.01800655065581</v>
      </c>
      <c r="J20" s="44">
        <f>SUM('[2]DCS Data'!$M21:$P21)</f>
        <v>3213.00470074136</v>
      </c>
      <c r="K20" s="31">
        <f t="shared" si="5"/>
        <v>9.33797019990581</v>
      </c>
      <c r="L20" s="26">
        <f t="shared" si="6"/>
        <v>0.319963649249997</v>
      </c>
      <c r="M20" s="45">
        <f>I20/[1]JAN!$Q21</f>
        <v>0.514082963816379</v>
      </c>
      <c r="N20" s="46">
        <f>K20/[1]JAN!$Q21</f>
        <v>0.532322899682026</v>
      </c>
    </row>
    <row r="21" spans="1:14">
      <c r="A21" s="19">
        <f t="shared" si="1"/>
        <v>1</v>
      </c>
      <c r="B21" s="27">
        <v>43846</v>
      </c>
      <c r="C21" s="28">
        <f>[3]CA!D17</f>
        <v>0.3884</v>
      </c>
      <c r="D21" s="29">
        <f>[3]CA!E17</f>
        <v>19.1890042105263</v>
      </c>
      <c r="E21" s="23">
        <f>'[2]DCS Data'!$L22</f>
        <v>269.756774902344</v>
      </c>
      <c r="F21" s="30">
        <f t="shared" si="7"/>
        <v>0.511052631578947</v>
      </c>
      <c r="G21" s="31">
        <f t="shared" si="2"/>
        <v>1.51216129032258</v>
      </c>
      <c r="H21" s="26">
        <f t="shared" si="3"/>
        <v>81.2314417353798</v>
      </c>
      <c r="I21" s="31">
        <f t="shared" si="4"/>
        <v>7.9395012905956</v>
      </c>
      <c r="J21" s="44">
        <f>SUM('[2]DCS Data'!$M22:$P22)</f>
        <v>3197.78034003355</v>
      </c>
      <c r="K21" s="31">
        <f t="shared" si="5"/>
        <v>9.35457693885328</v>
      </c>
      <c r="L21" s="26">
        <f t="shared" si="6"/>
        <v>1.41507564825768</v>
      </c>
      <c r="M21" s="45">
        <f>I21/[1]JAN!$Q22</f>
        <v>0.400448332831713</v>
      </c>
      <c r="N21" s="46">
        <f>K21/[1]JAN!$Q22</f>
        <v>0.471821163874232</v>
      </c>
    </row>
    <row r="22" spans="1:14">
      <c r="A22" s="19">
        <f t="shared" si="1"/>
        <v>1</v>
      </c>
      <c r="B22" s="27">
        <v>43847</v>
      </c>
      <c r="C22" s="28">
        <f>[3]CA!D18</f>
        <v>0</v>
      </c>
      <c r="D22" s="29">
        <f>[3]CA!E18</f>
        <v>0</v>
      </c>
      <c r="E22" s="23">
        <f>'[2]DCS Data'!$L23</f>
        <v>237.308059692383</v>
      </c>
      <c r="F22" s="30">
        <f t="shared" si="7"/>
        <v>0.511052631578947</v>
      </c>
      <c r="G22" s="31">
        <f t="shared" si="2"/>
        <v>1.51216129032258</v>
      </c>
      <c r="H22" s="26">
        <f t="shared" si="3"/>
        <v>71.4602101512236</v>
      </c>
      <c r="I22" s="31">
        <f t="shared" si="4"/>
        <v>9.77123158415611</v>
      </c>
      <c r="J22" s="44">
        <f>SUM('[2]DCS Data'!$M23:$P23)</f>
        <v>3313.40122122238</v>
      </c>
      <c r="K22" s="31">
        <f t="shared" si="5"/>
        <v>9.6928066838043</v>
      </c>
      <c r="L22" s="26">
        <f t="shared" si="6"/>
        <v>-0.0784249003518145</v>
      </c>
      <c r="M22" s="45">
        <f>I22/[1]JAN!$Q23</f>
        <v>0.484207092229014</v>
      </c>
      <c r="N22" s="46">
        <f>K22/[1]JAN!$Q23</f>
        <v>0.480320796767624</v>
      </c>
    </row>
    <row r="23" spans="1:14">
      <c r="A23" s="19">
        <f t="shared" si="1"/>
        <v>1</v>
      </c>
      <c r="B23" s="27">
        <v>43848</v>
      </c>
      <c r="C23" s="28">
        <f>[3]CA!D19</f>
        <v>0.3883</v>
      </c>
      <c r="D23" s="29">
        <f>[3]CA!E19</f>
        <v>19.1610722368421</v>
      </c>
      <c r="E23" s="23">
        <f>'[2]DCS Data'!$L24</f>
        <v>272.478637695313</v>
      </c>
      <c r="F23" s="30">
        <f t="shared" si="7"/>
        <v>0.510921052631579</v>
      </c>
      <c r="G23" s="31">
        <f t="shared" si="2"/>
        <v>1.51203225806452</v>
      </c>
      <c r="H23" s="26">
        <f t="shared" si="3"/>
        <v>82.0229470869681</v>
      </c>
      <c r="I23" s="31">
        <f t="shared" si="4"/>
        <v>8.59833530109764</v>
      </c>
      <c r="J23" s="44">
        <f>SUM('[2]DCS Data'!$M24:$P24)</f>
        <v>3327.66454668584</v>
      </c>
      <c r="K23" s="31">
        <f t="shared" si="5"/>
        <v>9.73119493409652</v>
      </c>
      <c r="L23" s="26">
        <f t="shared" si="6"/>
        <v>1.13285963299888</v>
      </c>
      <c r="M23" s="45">
        <f>I23/[1]JAN!$Q24</f>
        <v>0.430510054976508</v>
      </c>
      <c r="N23" s="46">
        <f>K23/[1]JAN!$Q24</f>
        <v>0.487231204571681</v>
      </c>
    </row>
    <row r="24" spans="1:14">
      <c r="A24" s="19">
        <f t="shared" si="1"/>
        <v>1</v>
      </c>
      <c r="B24" s="27">
        <v>43849</v>
      </c>
      <c r="C24" s="28">
        <f>[3]CA!D20</f>
        <v>0</v>
      </c>
      <c r="D24" s="29">
        <f>[3]CA!E20</f>
        <v>0</v>
      </c>
      <c r="E24" s="23">
        <f>'[2]DCS Data'!$L25</f>
        <v>242.401123046875</v>
      </c>
      <c r="F24" s="30">
        <f t="shared" si="7"/>
        <v>0.510921052631579</v>
      </c>
      <c r="G24" s="31">
        <f t="shared" si="2"/>
        <v>1.51203225806452</v>
      </c>
      <c r="H24" s="26">
        <f t="shared" si="3"/>
        <v>72.9688560456184</v>
      </c>
      <c r="I24" s="31">
        <f t="shared" si="4"/>
        <v>9.05409104134969</v>
      </c>
      <c r="J24" s="44">
        <f>SUM('[2]DCS Data'!$M25:$P25)</f>
        <v>2945.70146447678</v>
      </c>
      <c r="K24" s="31">
        <f t="shared" si="5"/>
        <v>8.61420818304117</v>
      </c>
      <c r="L24" s="26">
        <f t="shared" si="6"/>
        <v>-0.43988285830852</v>
      </c>
      <c r="M24" s="45">
        <f>I24/[1]JAN!$Q25</f>
        <v>0.504668892302527</v>
      </c>
      <c r="N24" s="46">
        <f>K24/[1]JAN!$Q25</f>
        <v>0.480150120199222</v>
      </c>
    </row>
    <row r="25" spans="1:14">
      <c r="A25" s="19">
        <f t="shared" si="1"/>
        <v>1</v>
      </c>
      <c r="B25" s="27">
        <v>43850</v>
      </c>
      <c r="C25" s="28">
        <f>[3]CA!D21</f>
        <v>0.3883</v>
      </c>
      <c r="D25" s="29">
        <f>[3]CA!E21</f>
        <v>18.618985</v>
      </c>
      <c r="E25" s="23">
        <f>'[2]DCS Data'!$L26</f>
        <v>278.391326904297</v>
      </c>
      <c r="F25" s="30">
        <f t="shared" si="7"/>
        <v>0.510921052631579</v>
      </c>
      <c r="G25" s="31">
        <f t="shared" si="2"/>
        <v>1.51203225806452</v>
      </c>
      <c r="H25" s="26">
        <f t="shared" si="3"/>
        <v>83.8028157703712</v>
      </c>
      <c r="I25" s="31">
        <f t="shared" si="4"/>
        <v>7.78502527524726</v>
      </c>
      <c r="J25" s="44">
        <f>SUM('[2]DCS Data'!$M26:$P26)</f>
        <v>2900.61277391069</v>
      </c>
      <c r="K25" s="31">
        <f t="shared" si="5"/>
        <v>8.48235389572763</v>
      </c>
      <c r="L25" s="26">
        <f t="shared" si="6"/>
        <v>0.697328620480373</v>
      </c>
      <c r="M25" s="45">
        <f>I25/[1]JAN!$Q26</f>
        <v>0.458231537850077</v>
      </c>
      <c r="N25" s="46">
        <f>K25/[1]JAN!$Q26</f>
        <v>0.499276743851601</v>
      </c>
    </row>
    <row r="26" spans="1:14">
      <c r="A26" s="19">
        <f t="shared" si="1"/>
        <v>1</v>
      </c>
      <c r="B26" s="27">
        <v>43851</v>
      </c>
      <c r="C26" s="28">
        <f>[3]CA!D22</f>
        <v>0</v>
      </c>
      <c r="D26" s="29">
        <f>[3]CA!E22</f>
        <v>0</v>
      </c>
      <c r="E26" s="23">
        <f>'[2]DCS Data'!$L27</f>
        <v>251.736236572266</v>
      </c>
      <c r="F26" s="30">
        <f t="shared" si="7"/>
        <v>0.510921052631579</v>
      </c>
      <c r="G26" s="31">
        <f t="shared" si="2"/>
        <v>1.51203225806452</v>
      </c>
      <c r="H26" s="26">
        <f t="shared" si="3"/>
        <v>75.7789608274845</v>
      </c>
      <c r="I26" s="31">
        <f t="shared" si="4"/>
        <v>8.02385494288666</v>
      </c>
      <c r="J26" s="44">
        <f>SUM('[2]DCS Data'!$M27:$P27)</f>
        <v>2774.3479982809</v>
      </c>
      <c r="K26" s="31">
        <f t="shared" si="5"/>
        <v>8.11311380925701</v>
      </c>
      <c r="L26" s="26">
        <f t="shared" si="6"/>
        <v>0.0892588663703542</v>
      </c>
      <c r="M26" s="45">
        <f>I26/[1]JAN!$Q27</f>
        <v>0.5287866049243</v>
      </c>
      <c r="N26" s="46">
        <f>K26/[1]JAN!$Q27</f>
        <v>0.534668926232865</v>
      </c>
    </row>
    <row r="27" spans="1:14">
      <c r="A27" s="19">
        <f t="shared" si="1"/>
        <v>1</v>
      </c>
      <c r="B27" s="27">
        <v>43852</v>
      </c>
      <c r="C27" s="28">
        <f>[3]CA!D23</f>
        <v>0</v>
      </c>
      <c r="D27" s="29">
        <f>[3]CA!E23</f>
        <v>0</v>
      </c>
      <c r="E27" s="23">
        <f>'[2]DCS Data'!$L28</f>
        <v>225.101486206055</v>
      </c>
      <c r="F27" s="30">
        <f t="shared" si="7"/>
        <v>0.510921052631579</v>
      </c>
      <c r="G27" s="31">
        <f t="shared" si="2"/>
        <v>1.51203225806452</v>
      </c>
      <c r="H27" s="26">
        <f t="shared" si="3"/>
        <v>67.7612287276741</v>
      </c>
      <c r="I27" s="31">
        <f t="shared" si="4"/>
        <v>8.01773209981043</v>
      </c>
      <c r="J27" s="44">
        <f>SUM('[2]DCS Data'!$M28:$P28)</f>
        <v>2920.98586179816</v>
      </c>
      <c r="K27" s="31">
        <f t="shared" si="5"/>
        <v>8.54193156254501</v>
      </c>
      <c r="L27" s="26">
        <f t="shared" si="6"/>
        <v>0.524199462734575</v>
      </c>
      <c r="M27" s="45">
        <f>I27/[1]JAN!$Q28</f>
        <v>0.427067490965203</v>
      </c>
      <c r="N27" s="46">
        <f>K27/[1]JAN!$Q28</f>
        <v>0.454989170877738</v>
      </c>
    </row>
    <row r="28" spans="1:14">
      <c r="A28" s="19">
        <f t="shared" si="1"/>
        <v>1</v>
      </c>
      <c r="B28" s="27">
        <v>43853</v>
      </c>
      <c r="C28" s="28">
        <f>[3]CA!D24</f>
        <v>0.3883</v>
      </c>
      <c r="D28" s="29">
        <f>[3]CA!E24</f>
        <v>18.5632946052632</v>
      </c>
      <c r="E28" s="23">
        <f>'[2]DCS Data'!$L29</f>
        <v>256.899749755859</v>
      </c>
      <c r="F28" s="30">
        <f t="shared" ref="F28:F34" si="8">IF(D28=0,F27,C28/76%)</f>
        <v>0.510921052631579</v>
      </c>
      <c r="G28" s="31">
        <f t="shared" ref="G28:G34" si="9">IF(D28=0,G27,F28*0.76/0.775+1.011)</f>
        <v>1.51203225806452</v>
      </c>
      <c r="H28" s="26">
        <f t="shared" ref="H28:H34" si="10">IFERROR(E28*0.389662*G28*F28,0)</f>
        <v>77.3333086186474</v>
      </c>
      <c r="I28" s="31">
        <f t="shared" ref="I28:I34" si="11">IFERROR(H27-H28+D28,0)</f>
        <v>8.99121471428987</v>
      </c>
      <c r="J28" s="44">
        <f>SUM('[2]DCS Data'!$M29:$P29)</f>
        <v>3262.52042946974</v>
      </c>
      <c r="K28" s="31">
        <f t="shared" ref="K28:K34" si="12">J28*0.0037854*G28*F28</f>
        <v>9.54069192679342</v>
      </c>
      <c r="L28" s="26">
        <f t="shared" ref="L28:L34" si="13">K28-I28</f>
        <v>0.549477212503552</v>
      </c>
      <c r="M28" s="45">
        <f>I28/[1]JAN!$Q29</f>
        <v>0.456582327762016</v>
      </c>
      <c r="N28" s="46">
        <f>K28/[1]JAN!$Q29</f>
        <v>0.484485296683259</v>
      </c>
    </row>
    <row r="29" spans="1:14">
      <c r="A29" s="19">
        <f t="shared" si="1"/>
        <v>1</v>
      </c>
      <c r="B29" s="27">
        <v>43854</v>
      </c>
      <c r="C29" s="28">
        <f>[3]CA!D25</f>
        <v>0</v>
      </c>
      <c r="D29" s="29">
        <f>[3]CA!E25</f>
        <v>0</v>
      </c>
      <c r="E29" s="23">
        <f>'[2]DCS Data'!$L30</f>
        <v>228.200942993164</v>
      </c>
      <c r="F29" s="30">
        <f t="shared" si="8"/>
        <v>0.510921052631579</v>
      </c>
      <c r="G29" s="31">
        <f t="shared" si="9"/>
        <v>1.51203225806452</v>
      </c>
      <c r="H29" s="26">
        <f t="shared" si="10"/>
        <v>68.6942434483793</v>
      </c>
      <c r="I29" s="31">
        <f t="shared" si="11"/>
        <v>8.63906517026811</v>
      </c>
      <c r="J29" s="44">
        <f>SUM('[2]DCS Data'!$M30:$P30)</f>
        <v>3130.50751794749</v>
      </c>
      <c r="K29" s="31">
        <f t="shared" si="12"/>
        <v>9.15464238429369</v>
      </c>
      <c r="L29" s="26">
        <f t="shared" si="13"/>
        <v>0.515577214025582</v>
      </c>
      <c r="M29" s="45">
        <f>I29/[1]JAN!$Q30</f>
        <v>0.472571081822911</v>
      </c>
      <c r="N29" s="46">
        <f>K29/[1]JAN!$Q30</f>
        <v>0.50077400389761</v>
      </c>
    </row>
    <row r="30" spans="1:14">
      <c r="A30" s="19">
        <f t="shared" si="1"/>
        <v>1</v>
      </c>
      <c r="B30" s="27">
        <v>43855</v>
      </c>
      <c r="C30" s="28">
        <f>[3]CA!D26</f>
        <v>0.3862</v>
      </c>
      <c r="D30" s="29">
        <f>[3]CA!E26</f>
        <v>18.6056931578947</v>
      </c>
      <c r="E30" s="23">
        <f>'[2]DCS Data'!$L31</f>
        <v>261.691345214844</v>
      </c>
      <c r="F30" s="30">
        <f t="shared" si="8"/>
        <v>0.508157894736842</v>
      </c>
      <c r="G30" s="31">
        <f t="shared" si="9"/>
        <v>1.50932258064516</v>
      </c>
      <c r="H30" s="26">
        <f t="shared" si="10"/>
        <v>78.2092572798641</v>
      </c>
      <c r="I30" s="31">
        <f t="shared" si="11"/>
        <v>9.0906793264099</v>
      </c>
      <c r="J30" s="44">
        <f>SUM('[2]DCS Data'!$M31:$P31)</f>
        <v>3075.91554125987</v>
      </c>
      <c r="K30" s="31">
        <f t="shared" si="12"/>
        <v>8.9303181410564</v>
      </c>
      <c r="L30" s="26">
        <f t="shared" si="13"/>
        <v>-0.160361185353498</v>
      </c>
      <c r="M30" s="45">
        <f>I30/[1]JAN!$Q31</f>
        <v>0.497431230501203</v>
      </c>
      <c r="N30" s="46">
        <f>K30/[1]JAN!$Q31</f>
        <v>0.488656455933665</v>
      </c>
    </row>
    <row r="31" spans="1:14">
      <c r="A31" s="19">
        <f t="shared" si="1"/>
        <v>1</v>
      </c>
      <c r="B31" s="27">
        <v>43856</v>
      </c>
      <c r="C31" s="28">
        <f>[3]CA!D27</f>
        <v>0</v>
      </c>
      <c r="D31" s="29">
        <f>[3]CA!E27</f>
        <v>0</v>
      </c>
      <c r="E31" s="23">
        <f>'[2]DCS Data'!$L32</f>
        <v>233.389984130859</v>
      </c>
      <c r="F31" s="30">
        <f t="shared" si="8"/>
        <v>0.508157894736842</v>
      </c>
      <c r="G31" s="31">
        <f t="shared" si="9"/>
        <v>1.50932258064516</v>
      </c>
      <c r="H31" s="26">
        <f t="shared" si="10"/>
        <v>69.7510928397276</v>
      </c>
      <c r="I31" s="31">
        <f t="shared" si="11"/>
        <v>8.45816444013647</v>
      </c>
      <c r="J31" s="44">
        <f>SUM('[2]DCS Data'!$M32:$P32)</f>
        <v>3042.13151382756</v>
      </c>
      <c r="K31" s="31">
        <f t="shared" si="12"/>
        <v>8.83223283636916</v>
      </c>
      <c r="L31" s="26">
        <f t="shared" si="13"/>
        <v>0.374068396232689</v>
      </c>
      <c r="M31" s="45">
        <f>I31/[1]JAN!$Q32</f>
        <v>0.465401683852509</v>
      </c>
      <c r="N31" s="46">
        <f>K31/[1]JAN!$Q32</f>
        <v>0.485984407529124</v>
      </c>
    </row>
    <row r="32" spans="1:14">
      <c r="A32" s="19">
        <f t="shared" si="1"/>
        <v>1</v>
      </c>
      <c r="B32" s="27">
        <v>43857</v>
      </c>
      <c r="C32" s="28">
        <f>[3]CA!D28</f>
        <v>0.3862</v>
      </c>
      <c r="D32" s="29">
        <f>[3]CA!E28</f>
        <v>18.5040615789474</v>
      </c>
      <c r="E32" s="23">
        <f>'[2]DCS Data'!$L33</f>
        <v>267.577789306641</v>
      </c>
      <c r="F32" s="30">
        <f t="shared" si="8"/>
        <v>0.508157894736842</v>
      </c>
      <c r="G32" s="31">
        <f t="shared" si="9"/>
        <v>1.50932258064516</v>
      </c>
      <c r="H32" s="26">
        <f t="shared" si="10"/>
        <v>79.9684840516204</v>
      </c>
      <c r="I32" s="31">
        <f t="shared" si="11"/>
        <v>8.28667036705458</v>
      </c>
      <c r="J32" s="44">
        <f>SUM('[2]DCS Data'!$M33:$P33)</f>
        <v>3081.83881101162</v>
      </c>
      <c r="K32" s="31">
        <f t="shared" si="12"/>
        <v>8.94751519429436</v>
      </c>
      <c r="L32" s="26">
        <f t="shared" si="13"/>
        <v>0.660844827239778</v>
      </c>
      <c r="M32" s="45">
        <f>I32/[1]JAN!$Q33</f>
        <v>0.456413607841154</v>
      </c>
      <c r="N32" s="46">
        <f>K32/[1]JAN!$Q33</f>
        <v>0.492811649329907</v>
      </c>
    </row>
    <row r="33" spans="1:14">
      <c r="A33" s="19">
        <f t="shared" si="1"/>
        <v>1</v>
      </c>
      <c r="B33" s="27">
        <v>43858</v>
      </c>
      <c r="C33" s="28">
        <f>[3]CA!D29</f>
        <v>0</v>
      </c>
      <c r="D33" s="29">
        <f>[3]CA!E29</f>
        <v>0</v>
      </c>
      <c r="E33" s="23">
        <f>'[2]DCS Data'!$L34</f>
        <v>237.388809204102</v>
      </c>
      <c r="F33" s="30">
        <f t="shared" si="8"/>
        <v>0.508157894736842</v>
      </c>
      <c r="G33" s="31">
        <f t="shared" si="9"/>
        <v>1.50932258064516</v>
      </c>
      <c r="H33" s="26">
        <f t="shared" si="10"/>
        <v>70.9461844798948</v>
      </c>
      <c r="I33" s="31">
        <f t="shared" si="11"/>
        <v>9.02229957172557</v>
      </c>
      <c r="J33" s="44">
        <f>SUM('[2]DCS Data'!$M34:$P34)</f>
        <v>3161.12208466888</v>
      </c>
      <c r="K33" s="31">
        <f t="shared" si="12"/>
        <v>9.17769864618903</v>
      </c>
      <c r="L33" s="26">
        <f t="shared" si="13"/>
        <v>0.155399074463466</v>
      </c>
      <c r="M33" s="45">
        <f>I33/[1]JAN!$Q34</f>
        <v>0.440853635683024</v>
      </c>
      <c r="N33" s="46">
        <f>K33/[1]JAN!$Q34</f>
        <v>0.448446849188558</v>
      </c>
    </row>
    <row r="34" spans="1:14">
      <c r="A34" s="19">
        <f t="shared" si="1"/>
        <v>1</v>
      </c>
      <c r="B34" s="27">
        <v>43859</v>
      </c>
      <c r="C34" s="28">
        <f>[3]CA!D30</f>
        <v>0.3863</v>
      </c>
      <c r="D34" s="29">
        <f>[3]CA!E30</f>
        <v>13.4966103947368</v>
      </c>
      <c r="E34" s="23">
        <f>'[2]DCS Data'!$L35</f>
        <v>254.339004516602</v>
      </c>
      <c r="F34" s="30">
        <f t="shared" si="8"/>
        <v>0.508289473684211</v>
      </c>
      <c r="G34" s="31">
        <f t="shared" si="9"/>
        <v>1.50945161290323</v>
      </c>
      <c r="H34" s="26">
        <f t="shared" si="10"/>
        <v>76.0381135982728</v>
      </c>
      <c r="I34" s="31">
        <f t="shared" si="11"/>
        <v>8.40468127635886</v>
      </c>
      <c r="J34" s="44">
        <f>SUM('[2]DCS Data'!$M35:$P35)</f>
        <v>3049.17669463162</v>
      </c>
      <c r="K34" s="31">
        <f t="shared" si="12"/>
        <v>8.85573640688616</v>
      </c>
      <c r="L34" s="26">
        <f t="shared" si="13"/>
        <v>0.451055130527292</v>
      </c>
      <c r="M34" s="45">
        <f>I34/[1]JAN!$Q35</f>
        <v>0.458053536453077</v>
      </c>
      <c r="N34" s="46">
        <f>K34/[1]JAN!$Q35</f>
        <v>0.482635955569253</v>
      </c>
    </row>
    <row r="35" spans="1:14">
      <c r="A35" s="19">
        <f t="shared" si="1"/>
        <v>1</v>
      </c>
      <c r="B35" s="27">
        <v>43860</v>
      </c>
      <c r="C35" s="28">
        <f>[3]CA!D31</f>
        <v>0</v>
      </c>
      <c r="D35" s="29">
        <f>[3]CA!E31</f>
        <v>0</v>
      </c>
      <c r="E35" s="23">
        <f>'[2]DCS Data'!$L36</f>
        <v>226.058181762695</v>
      </c>
      <c r="F35" s="30">
        <f t="shared" ref="F35:F37" si="14">IF(D35=0,F34,C35/76%)</f>
        <v>0.508289473684211</v>
      </c>
      <c r="G35" s="31">
        <f t="shared" ref="G35:G37" si="15">IF(D35=0,G34,F35*0.76/0.775+1.011)</f>
        <v>1.50945161290323</v>
      </c>
      <c r="H35" s="26">
        <f t="shared" ref="H35:H37" si="16">IFERROR(E35*0.389662*G35*F35,0)</f>
        <v>67.5831759952054</v>
      </c>
      <c r="I35" s="31">
        <f t="shared" ref="I35:I37" si="17">IFERROR(H34-H35+D35,0)</f>
        <v>8.45493760306739</v>
      </c>
      <c r="J35" s="44">
        <f>SUM('[2]DCS Data'!$M36:$P36)</f>
        <v>3050.30427756416</v>
      </c>
      <c r="K35" s="31">
        <f t="shared" ref="K35:K37" si="18">J35*0.0037854*G35*F35</f>
        <v>8.8590112506317</v>
      </c>
      <c r="L35" s="26">
        <f t="shared" ref="L35:L37" si="19">K35-I35</f>
        <v>0.404073647564305</v>
      </c>
      <c r="M35" s="45">
        <f>I35/[1]JAN!$Q36</f>
        <v>0.47012640972579</v>
      </c>
      <c r="N35" s="46">
        <f>K35/[1]JAN!$Q36</f>
        <v>0.49259442807347</v>
      </c>
    </row>
    <row r="36" spans="1:14">
      <c r="A36" s="19">
        <f t="shared" si="1"/>
        <v>1</v>
      </c>
      <c r="B36" s="32">
        <v>43861</v>
      </c>
      <c r="C36" s="33">
        <f>[3]CA!D32</f>
        <v>0.3876</v>
      </c>
      <c r="D36" s="34">
        <f>[3]CA!E32</f>
        <v>18.6405</v>
      </c>
      <c r="E36" s="35">
        <f>'[2]DCS Data'!$L37</f>
        <v>257.787445068359</v>
      </c>
      <c r="F36" s="36">
        <f t="shared" si="14"/>
        <v>0.51</v>
      </c>
      <c r="G36" s="37">
        <f t="shared" si="15"/>
        <v>1.51112903225806</v>
      </c>
      <c r="H36" s="38">
        <f t="shared" si="16"/>
        <v>77.4143627323249</v>
      </c>
      <c r="I36" s="37">
        <f t="shared" si="17"/>
        <v>8.80931326288048</v>
      </c>
      <c r="J36" s="47">
        <f>SUM('[2]DCS Data'!$M37:$P37)</f>
        <v>3285.37343312657</v>
      </c>
      <c r="K36" s="37">
        <f t="shared" si="18"/>
        <v>9.58447313209117</v>
      </c>
      <c r="L36" s="38">
        <f t="shared" si="19"/>
        <v>0.775159869210691</v>
      </c>
      <c r="M36" s="48">
        <f>I36/[1]JAN!$Q37</f>
        <v>0.442525836700737</v>
      </c>
      <c r="N36" s="49">
        <f>K36/[1]JAN!$Q37</f>
        <v>0.481465111473119</v>
      </c>
    </row>
    <row r="37" spans="1:15">
      <c r="A37" s="19">
        <f t="shared" si="1"/>
        <v>2</v>
      </c>
      <c r="B37" s="27">
        <v>43862</v>
      </c>
      <c r="C37" s="28">
        <f>[3]CA!D33</f>
        <v>0</v>
      </c>
      <c r="D37" s="29">
        <f>[3]CA!E33</f>
        <v>0</v>
      </c>
      <c r="E37" s="23">
        <f>'[2]DCS Data'!$L38</f>
        <v>231.718063354492</v>
      </c>
      <c r="F37" s="30">
        <f t="shared" si="14"/>
        <v>0.51</v>
      </c>
      <c r="G37" s="31">
        <f t="shared" si="15"/>
        <v>1.51112903225806</v>
      </c>
      <c r="H37" s="26">
        <f t="shared" si="16"/>
        <v>69.5856472117937</v>
      </c>
      <c r="I37" s="31">
        <f t="shared" si="17"/>
        <v>7.8287155205312</v>
      </c>
      <c r="J37" s="44">
        <f>SUM('[2]DCS Data'!$M38:$P38)</f>
        <v>2838.83223990209</v>
      </c>
      <c r="K37" s="31">
        <f t="shared" si="18"/>
        <v>8.28177127613838</v>
      </c>
      <c r="L37" s="26">
        <f t="shared" si="19"/>
        <v>0.453055755607172</v>
      </c>
      <c r="M37" s="45">
        <f>I37/[1]FEB!$Q7</f>
        <v>0.494153125446392</v>
      </c>
      <c r="N37" s="46">
        <f>K37/[1]FEB!$Q7</f>
        <v>0.522750271050626</v>
      </c>
      <c r="O37" s="50"/>
    </row>
    <row r="38" spans="1:15">
      <c r="A38" s="19">
        <f t="shared" si="1"/>
        <v>2</v>
      </c>
      <c r="B38" s="27">
        <v>43863</v>
      </c>
      <c r="C38" s="28">
        <f>[3]CA!D34</f>
        <v>0.3847</v>
      </c>
      <c r="D38" s="29">
        <f>[3]CA!E34</f>
        <v>18.4828102631579</v>
      </c>
      <c r="E38" s="23">
        <f>'[2]DCS Data'!$L39</f>
        <v>270.322387695313</v>
      </c>
      <c r="F38" s="30">
        <f t="shared" ref="F38:F58" si="20">IF(D38=0,F37,C38/76%)</f>
        <v>0.506184210526316</v>
      </c>
      <c r="G38" s="31">
        <f t="shared" ref="G38:G58" si="21">IF(D38=0,G37,F38*0.76/0.775+1.011)</f>
        <v>1.50738709677419</v>
      </c>
      <c r="H38" s="26">
        <f t="shared" ref="H38:H58" si="22">IFERROR(E38*0.389662*G38*F38,0)</f>
        <v>80.3717560746625</v>
      </c>
      <c r="I38" s="31">
        <f t="shared" ref="I38:I58" si="23">IFERROR(H37-H38+D38,0)</f>
        <v>7.69670140028915</v>
      </c>
      <c r="J38" s="44">
        <f>SUM('[2]DCS Data'!$M39:$P39)</f>
        <v>2674.511598449</v>
      </c>
      <c r="K38" s="31">
        <f t="shared" ref="K38:K58" si="24">J38*0.0037854*G38*F38</f>
        <v>7.72484280901112</v>
      </c>
      <c r="L38" s="26">
        <f t="shared" ref="L38:L58" si="25">K38-I38</f>
        <v>0.0281414087219698</v>
      </c>
      <c r="M38" s="45">
        <f>I38/[1]FEB!$Q8</f>
        <v>0.47396180081106</v>
      </c>
      <c r="N38" s="46">
        <f>K38/[1]FEB!$Q8</f>
        <v>0.475694744842736</v>
      </c>
      <c r="O38" s="50"/>
    </row>
    <row r="39" spans="1:15">
      <c r="A39" s="19">
        <f t="shared" si="1"/>
        <v>2</v>
      </c>
      <c r="B39" s="27">
        <v>43864</v>
      </c>
      <c r="C39" s="28">
        <f>[3]CA!D35</f>
        <v>0</v>
      </c>
      <c r="D39" s="29">
        <f>[3]CA!E35</f>
        <v>0</v>
      </c>
      <c r="E39" s="23">
        <f>'[2]DCS Data'!$L40</f>
        <v>239.917816162109</v>
      </c>
      <c r="F39" s="30">
        <f t="shared" si="20"/>
        <v>0.506184210526316</v>
      </c>
      <c r="G39" s="31">
        <f t="shared" si="21"/>
        <v>1.50738709677419</v>
      </c>
      <c r="H39" s="26">
        <f t="shared" si="22"/>
        <v>71.3319246805437</v>
      </c>
      <c r="I39" s="31">
        <f t="shared" si="23"/>
        <v>9.03983139411876</v>
      </c>
      <c r="J39" s="44">
        <f>SUM('[2]DCS Data'!$M40:$P40)</f>
        <v>3120.72754747109</v>
      </c>
      <c r="K39" s="31">
        <f t="shared" si="24"/>
        <v>9.01365683661463</v>
      </c>
      <c r="L39" s="26">
        <f t="shared" si="25"/>
        <v>-0.0261745575041363</v>
      </c>
      <c r="M39" s="45">
        <f>I39/[1]FEB!$Q9</f>
        <v>0.485959016323339</v>
      </c>
      <c r="N39" s="46">
        <f>K39/[1]FEB!$Q9</f>
        <v>0.484551936737133</v>
      </c>
      <c r="O39" s="50"/>
    </row>
    <row r="40" spans="1:15">
      <c r="A40" s="19">
        <f t="shared" si="1"/>
        <v>2</v>
      </c>
      <c r="B40" s="27">
        <v>43865</v>
      </c>
      <c r="C40" s="28">
        <f>[3]CA!D36</f>
        <v>0.3846</v>
      </c>
      <c r="D40" s="29">
        <f>[3]CA!E36</f>
        <v>18.4916692105263</v>
      </c>
      <c r="E40" s="23">
        <f>'[2]DCS Data'!$L41</f>
        <v>266.655639648438</v>
      </c>
      <c r="F40" s="30">
        <f t="shared" si="20"/>
        <v>0.506052631578947</v>
      </c>
      <c r="G40" s="31">
        <f t="shared" si="21"/>
        <v>1.50725806451613</v>
      </c>
      <c r="H40" s="26">
        <f t="shared" si="22"/>
        <v>79.2541718695924</v>
      </c>
      <c r="I40" s="31">
        <f t="shared" si="23"/>
        <v>10.5694220214777</v>
      </c>
      <c r="J40" s="44">
        <f>SUM('[2]DCS Data'!$M41:$P41)</f>
        <v>3846.09685523068</v>
      </c>
      <c r="K40" s="31">
        <f t="shared" si="24"/>
        <v>11.1049165265149</v>
      </c>
      <c r="L40" s="26">
        <f t="shared" si="25"/>
        <v>0.53549450503724</v>
      </c>
      <c r="M40" s="45">
        <f>I40/[1]FEB!$Q10</f>
        <v>0.450275957858754</v>
      </c>
      <c r="N40" s="46">
        <f>K40/[1]FEB!$Q10</f>
        <v>0.473088965106811</v>
      </c>
      <c r="O40" s="50"/>
    </row>
    <row r="41" spans="1:15">
      <c r="A41" s="19">
        <f t="shared" si="1"/>
        <v>2</v>
      </c>
      <c r="B41" s="27">
        <v>43866</v>
      </c>
      <c r="C41" s="28">
        <f>[3]CA!D37</f>
        <v>0</v>
      </c>
      <c r="D41" s="29">
        <f>[3]CA!E37</f>
        <v>0</v>
      </c>
      <c r="E41" s="23">
        <f>'[2]DCS Data'!$L42</f>
        <v>239.135726928711</v>
      </c>
      <c r="F41" s="30">
        <f t="shared" si="20"/>
        <v>0.506052631578947</v>
      </c>
      <c r="G41" s="31">
        <f t="shared" si="21"/>
        <v>1.50725806451613</v>
      </c>
      <c r="H41" s="26">
        <f t="shared" si="22"/>
        <v>71.0748290460131</v>
      </c>
      <c r="I41" s="31">
        <f t="shared" si="23"/>
        <v>8.17934282357929</v>
      </c>
      <c r="J41" s="44">
        <f>SUM('[2]DCS Data'!$M42:$P42)</f>
        <v>2947.13885085601</v>
      </c>
      <c r="K41" s="31">
        <f t="shared" si="24"/>
        <v>8.50933613028892</v>
      </c>
      <c r="L41" s="26">
        <f t="shared" si="25"/>
        <v>0.329993306709627</v>
      </c>
      <c r="M41" s="45">
        <f>I41/[1]FEB!$Q11</f>
        <v>0.446816722745185</v>
      </c>
      <c r="N41" s="46">
        <f>K41/[1]FEB!$Q11</f>
        <v>0.464843418900625</v>
      </c>
      <c r="O41" s="50"/>
    </row>
    <row r="42" spans="1:15">
      <c r="A42" s="19">
        <f t="shared" si="1"/>
        <v>2</v>
      </c>
      <c r="B42" s="27">
        <v>43867</v>
      </c>
      <c r="C42" s="28">
        <f>[3]CA!D38</f>
        <v>0.3829</v>
      </c>
      <c r="D42" s="29">
        <f>[3]CA!E38</f>
        <v>18.4053984210526</v>
      </c>
      <c r="E42" s="23">
        <f>'[2]DCS Data'!$L43</f>
        <v>274.723022460938</v>
      </c>
      <c r="F42" s="30">
        <f t="shared" si="20"/>
        <v>0.503815789473684</v>
      </c>
      <c r="G42" s="31">
        <f t="shared" si="21"/>
        <v>1.50506451612903</v>
      </c>
      <c r="H42" s="26">
        <f t="shared" si="22"/>
        <v>81.1727018964995</v>
      </c>
      <c r="I42" s="31">
        <f t="shared" si="23"/>
        <v>8.30752557056619</v>
      </c>
      <c r="J42" s="44">
        <f>SUM('[2]DCS Data'!$M43:$P43)</f>
        <v>3224.82753218065</v>
      </c>
      <c r="K42" s="31">
        <f t="shared" si="24"/>
        <v>9.2564649636995</v>
      </c>
      <c r="L42" s="26">
        <f t="shared" si="25"/>
        <v>0.948939393133312</v>
      </c>
      <c r="M42" s="45">
        <f>I42/[1]FEB!$Q12</f>
        <v>0.459784068142976</v>
      </c>
      <c r="N42" s="46">
        <f>K42/[1]FEB!$Q12</f>
        <v>0.512303583236833</v>
      </c>
      <c r="O42" s="50"/>
    </row>
    <row r="43" spans="1:15">
      <c r="A43" s="19">
        <f t="shared" si="1"/>
        <v>2</v>
      </c>
      <c r="B43" s="27">
        <v>43868</v>
      </c>
      <c r="C43" s="28">
        <f>[3]CA!D39</f>
        <v>0</v>
      </c>
      <c r="D43" s="29">
        <f>[3]CA!E39</f>
        <v>0</v>
      </c>
      <c r="E43" s="23">
        <f>'[2]DCS Data'!$L44</f>
        <v>236.070419311523</v>
      </c>
      <c r="F43" s="30">
        <f t="shared" si="20"/>
        <v>0.503815789473684</v>
      </c>
      <c r="G43" s="31">
        <f t="shared" si="21"/>
        <v>1.50506451612903</v>
      </c>
      <c r="H43" s="26">
        <f t="shared" si="22"/>
        <v>69.751976378611</v>
      </c>
      <c r="I43" s="31">
        <f t="shared" si="23"/>
        <v>11.4207255178885</v>
      </c>
      <c r="J43" s="44">
        <f>SUM('[2]DCS Data'!$M44:$P44)</f>
        <v>3897.56232613957</v>
      </c>
      <c r="K43" s="31">
        <f t="shared" si="24"/>
        <v>11.1874662305894</v>
      </c>
      <c r="L43" s="26">
        <f t="shared" si="25"/>
        <v>-0.233259287299072</v>
      </c>
      <c r="M43" s="45">
        <f>I43/[1]FEB!$Q13</f>
        <v>0.496453027764145</v>
      </c>
      <c r="N43" s="46">
        <f>K43/[1]FEB!$Q13</f>
        <v>0.486313367262512</v>
      </c>
      <c r="O43" s="50"/>
    </row>
    <row r="44" spans="1:15">
      <c r="A44" s="19">
        <f t="shared" si="1"/>
        <v>2</v>
      </c>
      <c r="B44" s="27">
        <v>43869</v>
      </c>
      <c r="C44" s="28">
        <f>[3]CA!D40</f>
        <v>0.3848</v>
      </c>
      <c r="D44" s="29">
        <f>[3]CA!E40</f>
        <v>18.65318</v>
      </c>
      <c r="E44" s="23">
        <f>'[2]DCS Data'!$L45</f>
        <v>273.018920898438</v>
      </c>
      <c r="F44" s="30">
        <f t="shared" si="20"/>
        <v>0.506315789473684</v>
      </c>
      <c r="G44" s="31">
        <f t="shared" si="21"/>
        <v>1.50751612903226</v>
      </c>
      <c r="H44" s="26">
        <f t="shared" si="22"/>
        <v>81.2015350926767</v>
      </c>
      <c r="I44" s="31">
        <f t="shared" si="23"/>
        <v>7.20362128593428</v>
      </c>
      <c r="J44" s="44">
        <f>SUM('[2]DCS Data'!$M45:$P45)</f>
        <v>3046.70091540515</v>
      </c>
      <c r="K44" s="31">
        <f t="shared" si="24"/>
        <v>8.80288522304647</v>
      </c>
      <c r="L44" s="26">
        <f t="shared" si="25"/>
        <v>1.59926393711219</v>
      </c>
      <c r="M44" s="45">
        <f>I44/[1]FEB!$Q14</f>
        <v>0.387318951045735</v>
      </c>
      <c r="N44" s="46">
        <f>K44/[1]FEB!$Q14</f>
        <v>0.473306984838828</v>
      </c>
      <c r="O44" s="50"/>
    </row>
    <row r="45" spans="1:15">
      <c r="A45" s="19">
        <f t="shared" si="1"/>
        <v>2</v>
      </c>
      <c r="B45" s="27">
        <v>43870</v>
      </c>
      <c r="C45" s="28">
        <f>[3]CA!D41</f>
        <v>0</v>
      </c>
      <c r="D45" s="29">
        <f>[3]CA!E41</f>
        <v>0</v>
      </c>
      <c r="E45" s="23">
        <f>'[2]DCS Data'!$L46</f>
        <v>242.830474853516</v>
      </c>
      <c r="F45" s="30">
        <f t="shared" si="20"/>
        <v>0.506315789473684</v>
      </c>
      <c r="G45" s="31">
        <f t="shared" si="21"/>
        <v>1.50751612903226</v>
      </c>
      <c r="H45" s="26">
        <f t="shared" si="22"/>
        <v>72.22286008787</v>
      </c>
      <c r="I45" s="31">
        <f t="shared" si="23"/>
        <v>8.97867500480672</v>
      </c>
      <c r="J45" s="44">
        <f>SUM('[2]DCS Data'!$M46:$P46)</f>
        <v>2974.38182762612</v>
      </c>
      <c r="K45" s="31">
        <f t="shared" si="24"/>
        <v>8.5939324420448</v>
      </c>
      <c r="L45" s="26">
        <f t="shared" si="25"/>
        <v>-0.384742562761916</v>
      </c>
      <c r="M45" s="45">
        <f>I45/[1]FEB!$Q15</f>
        <v>0.503391317556353</v>
      </c>
      <c r="N45" s="46">
        <f>K45/[1]FEB!$Q15</f>
        <v>0.481820644212564</v>
      </c>
      <c r="O45" s="50"/>
    </row>
    <row r="46" spans="1:15">
      <c r="A46" s="19">
        <f t="shared" si="1"/>
        <v>2</v>
      </c>
      <c r="B46" s="27">
        <v>43871</v>
      </c>
      <c r="C46" s="28">
        <f>[3]CA!D42</f>
        <v>0.3848</v>
      </c>
      <c r="D46" s="29">
        <f>[3]CA!E42</f>
        <v>18.4876147368421</v>
      </c>
      <c r="E46" s="23">
        <f>'[2]DCS Data'!$L47</f>
        <v>278.96875</v>
      </c>
      <c r="F46" s="30">
        <f t="shared" si="20"/>
        <v>0.506315789473684</v>
      </c>
      <c r="G46" s="31">
        <f t="shared" si="21"/>
        <v>1.50751612903226</v>
      </c>
      <c r="H46" s="26">
        <f t="shared" si="22"/>
        <v>82.971138660796</v>
      </c>
      <c r="I46" s="31">
        <f t="shared" si="23"/>
        <v>7.73933616391609</v>
      </c>
      <c r="J46" s="44">
        <f>SUM('[2]DCS Data'!$M47:$P47)</f>
        <v>2862.8204134415</v>
      </c>
      <c r="K46" s="31">
        <f t="shared" si="24"/>
        <v>8.27159613413144</v>
      </c>
      <c r="L46" s="26">
        <f t="shared" si="25"/>
        <v>0.532259970215351</v>
      </c>
      <c r="M46" s="45">
        <f>I46/[1]FEB!$Q16</f>
        <v>0.440419072339031</v>
      </c>
      <c r="N46" s="46">
        <f>K46/[1]FEB!$Q16</f>
        <v>0.470708161397909</v>
      </c>
      <c r="O46" s="50"/>
    </row>
    <row r="47" spans="1:15">
      <c r="A47" s="19">
        <f t="shared" si="1"/>
        <v>2</v>
      </c>
      <c r="B47" s="27">
        <v>43872</v>
      </c>
      <c r="C47" s="28">
        <f>[3]CA!D43</f>
        <v>0</v>
      </c>
      <c r="D47" s="29">
        <f>[3]CA!E43</f>
        <v>0</v>
      </c>
      <c r="E47" s="23">
        <f>'[2]DCS Data'!$L48</f>
        <v>253.153671264648</v>
      </c>
      <c r="F47" s="30">
        <f t="shared" si="20"/>
        <v>0.506315789473684</v>
      </c>
      <c r="G47" s="31">
        <f t="shared" si="21"/>
        <v>1.50751612903226</v>
      </c>
      <c r="H47" s="26">
        <f t="shared" si="22"/>
        <v>75.2931945280205</v>
      </c>
      <c r="I47" s="31">
        <f t="shared" si="23"/>
        <v>7.67794413277552</v>
      </c>
      <c r="J47" s="44">
        <f>SUM('[2]DCS Data'!$M48:$P48)</f>
        <v>2703.30520840214</v>
      </c>
      <c r="K47" s="31">
        <f t="shared" si="24"/>
        <v>7.81070611562251</v>
      </c>
      <c r="L47" s="26">
        <f t="shared" si="25"/>
        <v>0.132761982846992</v>
      </c>
      <c r="M47" s="45">
        <f>I47/[1]FEB!$Q17</f>
        <v>0.525603362685132</v>
      </c>
      <c r="N47" s="46">
        <f>K47/[1]FEB!$Q17</f>
        <v>0.534691751896412</v>
      </c>
      <c r="O47" s="50"/>
    </row>
    <row r="48" spans="1:15">
      <c r="A48" s="19">
        <f t="shared" si="1"/>
        <v>2</v>
      </c>
      <c r="B48" s="27">
        <v>43873</v>
      </c>
      <c r="C48" s="28">
        <f>[3]CA!D44</f>
        <v>0</v>
      </c>
      <c r="D48" s="29">
        <f>[3]CA!E44</f>
        <v>0</v>
      </c>
      <c r="E48" s="23">
        <f>'[2]DCS Data'!$L49</f>
        <v>228.40364074707</v>
      </c>
      <c r="F48" s="30">
        <f t="shared" si="20"/>
        <v>0.506315789473684</v>
      </c>
      <c r="G48" s="31">
        <f t="shared" si="21"/>
        <v>1.50751612903226</v>
      </c>
      <c r="H48" s="26">
        <f t="shared" si="22"/>
        <v>67.9320180022164</v>
      </c>
      <c r="I48" s="31">
        <f t="shared" si="23"/>
        <v>7.36117652580407</v>
      </c>
      <c r="J48" s="44">
        <f>SUM('[2]DCS Data'!$M49:$P49)</f>
        <v>2701.35054071325</v>
      </c>
      <c r="K48" s="31">
        <f t="shared" si="24"/>
        <v>7.80505846073539</v>
      </c>
      <c r="L48" s="26">
        <f t="shared" si="25"/>
        <v>0.443881934931319</v>
      </c>
      <c r="M48" s="45">
        <f>I48/[1]FEB!$Q18</f>
        <v>0.460503708856813</v>
      </c>
      <c r="N48" s="46">
        <f>K48/[1]FEB!$Q18</f>
        <v>0.488272269577218</v>
      </c>
      <c r="O48" s="50"/>
    </row>
    <row r="49" spans="1:15">
      <c r="A49" s="19">
        <f t="shared" si="1"/>
        <v>2</v>
      </c>
      <c r="B49" s="27">
        <v>43874</v>
      </c>
      <c r="C49" s="28">
        <f>[3]CA!D45</f>
        <v>0.3848</v>
      </c>
      <c r="D49" s="29">
        <f>[3]CA!E45</f>
        <v>18.5200189473684</v>
      </c>
      <c r="E49" s="23">
        <f>'[2]DCS Data'!$L50</f>
        <v>264.981567382813</v>
      </c>
      <c r="F49" s="30">
        <f t="shared" si="20"/>
        <v>0.506315789473684</v>
      </c>
      <c r="G49" s="31">
        <f t="shared" si="21"/>
        <v>1.50751612903226</v>
      </c>
      <c r="H49" s="26">
        <f t="shared" si="22"/>
        <v>78.811058119859</v>
      </c>
      <c r="I49" s="31">
        <f t="shared" si="23"/>
        <v>7.6409788297259</v>
      </c>
      <c r="J49" s="44">
        <f>SUM('[2]DCS Data'!$M50:$P50)</f>
        <v>2819.13341789567</v>
      </c>
      <c r="K49" s="31">
        <f t="shared" si="24"/>
        <v>8.14537054842163</v>
      </c>
      <c r="L49" s="26">
        <f t="shared" si="25"/>
        <v>0.504391718695729</v>
      </c>
      <c r="M49" s="45">
        <f>I49/[1]FEB!$Q19</f>
        <v>0.455894087508016</v>
      </c>
      <c r="N49" s="46">
        <f>K49/[1]FEB!$Q19</f>
        <v>0.485988294999707</v>
      </c>
      <c r="O49" s="50"/>
    </row>
    <row r="50" spans="1:15">
      <c r="A50" s="19">
        <f t="shared" si="1"/>
        <v>2</v>
      </c>
      <c r="B50" s="27">
        <v>43875</v>
      </c>
      <c r="C50" s="28">
        <f>[3]CA!D46</f>
        <v>0</v>
      </c>
      <c r="D50" s="29">
        <f>[3]CA!E46</f>
        <v>0</v>
      </c>
      <c r="E50" s="23">
        <f>'[2]DCS Data'!$L51</f>
        <v>235.652648925781</v>
      </c>
      <c r="F50" s="30">
        <f t="shared" si="20"/>
        <v>0.506315789473684</v>
      </c>
      <c r="G50" s="31">
        <f t="shared" si="21"/>
        <v>1.50751612903226</v>
      </c>
      <c r="H50" s="26">
        <f t="shared" si="22"/>
        <v>70.0880245898685</v>
      </c>
      <c r="I50" s="31">
        <f t="shared" si="23"/>
        <v>8.72303352999042</v>
      </c>
      <c r="J50" s="44">
        <f>SUM('[2]DCS Data'!$M51:$P51)</f>
        <v>3091.17203782806</v>
      </c>
      <c r="K50" s="31">
        <f t="shared" si="24"/>
        <v>8.93137639999447</v>
      </c>
      <c r="L50" s="26">
        <f t="shared" si="25"/>
        <v>0.208342870004049</v>
      </c>
      <c r="M50" s="45">
        <f>I50/[1]FEB!$Q20</f>
        <v>0.458081007433893</v>
      </c>
      <c r="N50" s="46">
        <f>K50/[1]FEB!$Q20</f>
        <v>0.469021915944103</v>
      </c>
      <c r="O50" s="50"/>
    </row>
    <row r="51" spans="1:15">
      <c r="A51" s="19">
        <f t="shared" si="1"/>
        <v>2</v>
      </c>
      <c r="B51" s="27">
        <v>43876</v>
      </c>
      <c r="C51" s="28">
        <f>[3]CA!D47</f>
        <v>0.3851</v>
      </c>
      <c r="D51" s="29">
        <f>[3]CA!E47</f>
        <v>18.5481388157895</v>
      </c>
      <c r="E51" s="23">
        <f>'[2]DCS Data'!$L52</f>
        <v>271.772918701172</v>
      </c>
      <c r="F51" s="30">
        <f t="shared" si="20"/>
        <v>0.506710526315789</v>
      </c>
      <c r="G51" s="31">
        <f t="shared" si="21"/>
        <v>1.50790322580645</v>
      </c>
      <c r="H51" s="26">
        <f t="shared" si="22"/>
        <v>80.9147376597466</v>
      </c>
      <c r="I51" s="31">
        <f t="shared" si="23"/>
        <v>7.72142574591144</v>
      </c>
      <c r="J51" s="44">
        <f>SUM('[2]DCS Data'!$M52:$P52)</f>
        <v>3091.74647970788</v>
      </c>
      <c r="K51" s="31">
        <f t="shared" si="24"/>
        <v>8.9422961643077</v>
      </c>
      <c r="L51" s="26">
        <f t="shared" si="25"/>
        <v>1.22087041839626</v>
      </c>
      <c r="M51" s="45">
        <f>I51/[1]FEB!$Q21</f>
        <v>0.414036968560338</v>
      </c>
      <c r="N51" s="46">
        <f>K51/[1]FEB!$Q21</f>
        <v>0.47950227298361</v>
      </c>
      <c r="O51" s="50"/>
    </row>
    <row r="52" spans="1:15">
      <c r="A52" s="19">
        <f t="shared" si="1"/>
        <v>2</v>
      </c>
      <c r="B52" s="27">
        <v>43877</v>
      </c>
      <c r="C52" s="28">
        <f>[3]CA!D48</f>
        <v>0</v>
      </c>
      <c r="D52" s="29">
        <f>[3]CA!E48</f>
        <v>0</v>
      </c>
      <c r="E52" s="23">
        <f>'[2]DCS Data'!$L53</f>
        <v>242.451568603516</v>
      </c>
      <c r="F52" s="30">
        <f t="shared" si="20"/>
        <v>0.506710526315789</v>
      </c>
      <c r="G52" s="31">
        <f t="shared" si="21"/>
        <v>1.50790322580645</v>
      </c>
      <c r="H52" s="26">
        <f t="shared" si="22"/>
        <v>72.1849151214305</v>
      </c>
      <c r="I52" s="31">
        <f t="shared" si="23"/>
        <v>8.7298225383161</v>
      </c>
      <c r="J52" s="44">
        <f>SUM('[2]DCS Data'!$M53:$P53)</f>
        <v>2903.88179739493</v>
      </c>
      <c r="K52" s="31">
        <f t="shared" si="24"/>
        <v>8.3989328455227</v>
      </c>
      <c r="L52" s="26">
        <f t="shared" si="25"/>
        <v>-0.330889692793399</v>
      </c>
      <c r="M52" s="45">
        <f>I52/[1]FEB!$Q22</f>
        <v>0.494255648416098</v>
      </c>
      <c r="N52" s="46">
        <f>K52/[1]FEB!$Q22</f>
        <v>0.475521693751155</v>
      </c>
      <c r="O52" s="50"/>
    </row>
    <row r="53" spans="1:15">
      <c r="A53" s="19">
        <f t="shared" si="1"/>
        <v>2</v>
      </c>
      <c r="B53" s="27">
        <v>43878</v>
      </c>
      <c r="C53" s="28">
        <f>[3]CA!D49</f>
        <v>0.3851</v>
      </c>
      <c r="D53" s="29">
        <f>[3]CA!E49</f>
        <v>18.5572596052632</v>
      </c>
      <c r="E53" s="23">
        <f>'[2]DCS Data'!$L54</f>
        <v>278.494262695313</v>
      </c>
      <c r="F53" s="30">
        <f t="shared" si="20"/>
        <v>0.506710526315789</v>
      </c>
      <c r="G53" s="31">
        <f t="shared" si="21"/>
        <v>1.50790322580645</v>
      </c>
      <c r="H53" s="26">
        <f t="shared" si="22"/>
        <v>82.9158781288041</v>
      </c>
      <c r="I53" s="31">
        <f t="shared" si="23"/>
        <v>7.82629659788951</v>
      </c>
      <c r="J53" s="44">
        <f>SUM('[2]DCS Data'!$M54:$P54)</f>
        <v>2930.99373787034</v>
      </c>
      <c r="K53" s="31">
        <f t="shared" si="24"/>
        <v>8.47734904261757</v>
      </c>
      <c r="L53" s="26">
        <f t="shared" si="25"/>
        <v>0.651052444728061</v>
      </c>
      <c r="M53" s="45">
        <f>I53/[1]FEB!$Q23</f>
        <v>0.486181024460433</v>
      </c>
      <c r="N53" s="46">
        <f>K53/[1]FEB!$Q23</f>
        <v>0.526625357306279</v>
      </c>
      <c r="O53" s="50"/>
    </row>
    <row r="54" spans="1:15">
      <c r="A54" s="19">
        <f t="shared" si="1"/>
        <v>2</v>
      </c>
      <c r="B54" s="27">
        <v>43879</v>
      </c>
      <c r="C54" s="28">
        <f>[3]CA!D50</f>
        <v>0</v>
      </c>
      <c r="D54" s="29">
        <f>[3]CA!E50</f>
        <v>0</v>
      </c>
      <c r="E54" s="23">
        <f>'[2]DCS Data'!$L55</f>
        <v>251.260589599609</v>
      </c>
      <c r="F54" s="30">
        <f t="shared" si="20"/>
        <v>0.506710526315789</v>
      </c>
      <c r="G54" s="31">
        <f t="shared" si="21"/>
        <v>1.50790322580645</v>
      </c>
      <c r="H54" s="26">
        <f t="shared" si="22"/>
        <v>74.8076180248123</v>
      </c>
      <c r="I54" s="31">
        <f t="shared" si="23"/>
        <v>8.1082601039918</v>
      </c>
      <c r="J54" s="44">
        <f>SUM('[2]DCS Data'!$M55:$P55)</f>
        <v>2882.62373089213</v>
      </c>
      <c r="K54" s="31">
        <f t="shared" si="24"/>
        <v>8.33744787972869</v>
      </c>
      <c r="L54" s="26">
        <f t="shared" si="25"/>
        <v>0.229187775736889</v>
      </c>
      <c r="M54" s="45">
        <f>I54/[1]FEB!$Q24</f>
        <v>0.502185957284013</v>
      </c>
      <c r="N54" s="46">
        <f>K54/[1]FEB!$Q24</f>
        <v>0.516380726701877</v>
      </c>
      <c r="O54" s="50"/>
    </row>
    <row r="55" spans="1:15">
      <c r="A55" s="19">
        <f t="shared" si="1"/>
        <v>2</v>
      </c>
      <c r="B55" s="27">
        <v>43880</v>
      </c>
      <c r="C55" s="28">
        <f>[3]CA!D51</f>
        <v>0</v>
      </c>
      <c r="D55" s="29">
        <f>[3]CA!E51</f>
        <v>0</v>
      </c>
      <c r="E55" s="23">
        <f>'[2]DCS Data'!$L56</f>
        <v>226.604156494141</v>
      </c>
      <c r="F55" s="30">
        <f t="shared" si="20"/>
        <v>0.506710526315789</v>
      </c>
      <c r="G55" s="31">
        <f t="shared" si="21"/>
        <v>1.50790322580645</v>
      </c>
      <c r="H55" s="26">
        <f t="shared" si="22"/>
        <v>67.4666775591886</v>
      </c>
      <c r="I55" s="31">
        <f t="shared" si="23"/>
        <v>7.3409404656237</v>
      </c>
      <c r="J55" s="44">
        <f>SUM('[2]DCS Data'!$M56:$P56)</f>
        <v>2695.32278877772</v>
      </c>
      <c r="K55" s="31">
        <f t="shared" si="24"/>
        <v>7.79571507361609</v>
      </c>
      <c r="L55" s="26">
        <f t="shared" si="25"/>
        <v>0.454774607992384</v>
      </c>
      <c r="M55" s="45">
        <f>I55/[1]FEB!$Q25</f>
        <v>0.443274423093619</v>
      </c>
      <c r="N55" s="46">
        <f>K55/[1]FEB!$Q25</f>
        <v>0.470735475657587</v>
      </c>
      <c r="O55" s="50"/>
    </row>
    <row r="56" spans="1:15">
      <c r="A56" s="19">
        <f t="shared" si="1"/>
        <v>2</v>
      </c>
      <c r="B56" s="27">
        <v>43881</v>
      </c>
      <c r="C56" s="28">
        <f>[3]CA!D52</f>
        <v>0.3848</v>
      </c>
      <c r="D56" s="29">
        <f>[3]CA!E52</f>
        <v>18.5058421052632</v>
      </c>
      <c r="E56" s="23">
        <f>'[2]DCS Data'!$L57</f>
        <v>263.362091064453</v>
      </c>
      <c r="F56" s="30">
        <f t="shared" si="20"/>
        <v>0.506315789473684</v>
      </c>
      <c r="G56" s="31">
        <f t="shared" si="21"/>
        <v>1.50751612903226</v>
      </c>
      <c r="H56" s="26">
        <f t="shared" si="22"/>
        <v>78.3293920043228</v>
      </c>
      <c r="I56" s="31">
        <f t="shared" si="23"/>
        <v>7.64312766012895</v>
      </c>
      <c r="J56" s="44">
        <f>SUM('[2]DCS Data'!$M57:$P57)</f>
        <v>2728.79558616913</v>
      </c>
      <c r="K56" s="31">
        <f t="shared" si="24"/>
        <v>7.88435590140896</v>
      </c>
      <c r="L56" s="26">
        <f t="shared" si="25"/>
        <v>0.241228241280007</v>
      </c>
      <c r="M56" s="45">
        <f>I56/[1]FEB!$Q26</f>
        <v>0.48005978770421</v>
      </c>
      <c r="N56" s="46">
        <f>K56/[1]FEB!$Q26</f>
        <v>0.495211173818201</v>
      </c>
      <c r="O56" s="50"/>
    </row>
    <row r="57" spans="1:15">
      <c r="A57" s="19">
        <f t="shared" si="1"/>
        <v>2</v>
      </c>
      <c r="B57" s="27">
        <v>43882</v>
      </c>
      <c r="C57" s="28">
        <f>[3]CA!D53</f>
        <v>0</v>
      </c>
      <c r="D57" s="29">
        <f>[3]CA!E53</f>
        <v>0</v>
      </c>
      <c r="E57" s="23">
        <f>'[2]DCS Data'!$L58</f>
        <v>229.885543823242</v>
      </c>
      <c r="F57" s="30">
        <f t="shared" si="20"/>
        <v>0.506315789473684</v>
      </c>
      <c r="G57" s="31">
        <f t="shared" si="21"/>
        <v>1.50751612903226</v>
      </c>
      <c r="H57" s="26">
        <f t="shared" si="22"/>
        <v>68.3727669592767</v>
      </c>
      <c r="I57" s="31">
        <f t="shared" si="23"/>
        <v>9.9566250450461</v>
      </c>
      <c r="J57" s="44">
        <f>SUM('[2]DCS Data'!$M58:$P58)</f>
        <v>3640.17847422529</v>
      </c>
      <c r="K57" s="31">
        <f t="shared" si="24"/>
        <v>10.517630115245</v>
      </c>
      <c r="L57" s="26">
        <f t="shared" si="25"/>
        <v>0.56100507019887</v>
      </c>
      <c r="M57" s="45">
        <f>I57/[1]FEB!$Q27</f>
        <v>0.469977298961902</v>
      </c>
      <c r="N57" s="46">
        <f>K57/[1]FEB!$Q27</f>
        <v>0.496458124181607</v>
      </c>
      <c r="O57" s="50"/>
    </row>
    <row r="58" spans="1:15">
      <c r="A58" s="19">
        <f t="shared" si="1"/>
        <v>2</v>
      </c>
      <c r="B58" s="27">
        <v>43883</v>
      </c>
      <c r="C58" s="28">
        <f>[3]CA!D54</f>
        <v>0.3844</v>
      </c>
      <c r="D58" s="29">
        <f>[3]CA!E54</f>
        <v>18.5144236842105</v>
      </c>
      <c r="E58" s="23">
        <f>'[2]DCS Data'!$L59</f>
        <v>261.141357421875</v>
      </c>
      <c r="F58" s="30">
        <f t="shared" si="20"/>
        <v>0.505789473684211</v>
      </c>
      <c r="G58" s="31">
        <f t="shared" si="21"/>
        <v>1.507</v>
      </c>
      <c r="H58" s="26">
        <f t="shared" si="22"/>
        <v>77.5615985913722</v>
      </c>
      <c r="I58" s="31">
        <f t="shared" si="23"/>
        <v>9.32559205211506</v>
      </c>
      <c r="J58" s="44">
        <f>SUM('[2]DCS Data'!$M59:$P59)</f>
        <v>3411.68129054414</v>
      </c>
      <c r="K58" s="31">
        <f t="shared" si="24"/>
        <v>9.84381108976318</v>
      </c>
      <c r="L58" s="26">
        <f t="shared" si="25"/>
        <v>0.518219037648125</v>
      </c>
      <c r="M58" s="45">
        <f>I58/[1]FEB!$Q28</f>
        <v>0.467088059556199</v>
      </c>
      <c r="N58" s="46">
        <f>K58/[1]FEB!$Q28</f>
        <v>0.493043937034803</v>
      </c>
      <c r="O58" s="50"/>
    </row>
    <row r="59" spans="1:15">
      <c r="A59" s="19">
        <f t="shared" si="1"/>
        <v>2</v>
      </c>
      <c r="B59" s="27">
        <v>43884</v>
      </c>
      <c r="C59" s="28">
        <f>[3]CA!D55</f>
        <v>0</v>
      </c>
      <c r="D59" s="29">
        <f>[3]CA!E55</f>
        <v>0</v>
      </c>
      <c r="E59" s="23">
        <f>'[2]DCS Data'!$L60</f>
        <v>221.482452392578</v>
      </c>
      <c r="F59" s="30">
        <f t="shared" ref="F59:F65" si="26">IF(D59=0,F58,C59/76%)</f>
        <v>0.505789473684211</v>
      </c>
      <c r="G59" s="31">
        <f t="shared" ref="G59:G65" si="27">IF(D59=0,G58,F59*0.76/0.775+1.011)</f>
        <v>1.507</v>
      </c>
      <c r="H59" s="26">
        <f t="shared" ref="H59:H65" si="28">IFERROR(E59*0.389662*G59*F59,0)</f>
        <v>65.7825065975814</v>
      </c>
      <c r="I59" s="31">
        <f t="shared" ref="I59:I65" si="29">IFERROR(H58-H59+D59,0)</f>
        <v>11.7790919937908</v>
      </c>
      <c r="J59" s="44">
        <f>SUM('[2]DCS Data'!$M60:$P60)</f>
        <v>4311.509249807</v>
      </c>
      <c r="K59" s="31">
        <f t="shared" ref="K59:K65" si="30">J59*0.0037854*G59*F59</f>
        <v>12.4401076631919</v>
      </c>
      <c r="L59" s="26">
        <f t="shared" ref="L59:L65" si="31">K59-I59</f>
        <v>0.661015669401097</v>
      </c>
      <c r="M59" s="45">
        <f>I59/[1]FEB!$Q29</f>
        <v>0.454882717035724</v>
      </c>
      <c r="N59" s="46">
        <f>K59/[1]FEB!$Q29</f>
        <v>0.480409693466408</v>
      </c>
      <c r="O59" s="50"/>
    </row>
    <row r="60" spans="1:15">
      <c r="A60" s="19">
        <f t="shared" si="1"/>
        <v>2</v>
      </c>
      <c r="B60" s="27">
        <v>43885</v>
      </c>
      <c r="C60" s="28">
        <f>[3]CA!D56</f>
        <v>0.3844</v>
      </c>
      <c r="D60" s="29">
        <f>[3]CA!E56</f>
        <v>18.2665868421053</v>
      </c>
      <c r="E60" s="23">
        <f>'[2]DCS Data'!$L61</f>
        <v>241.213409423828</v>
      </c>
      <c r="F60" s="30">
        <f t="shared" si="26"/>
        <v>0.505789473684211</v>
      </c>
      <c r="G60" s="31">
        <f t="shared" si="27"/>
        <v>1.507</v>
      </c>
      <c r="H60" s="26">
        <f t="shared" si="28"/>
        <v>71.642798449435</v>
      </c>
      <c r="I60" s="31">
        <f t="shared" si="29"/>
        <v>12.4062949902516</v>
      </c>
      <c r="J60" s="44">
        <f>SUM('[2]DCS Data'!$M61:$P61)</f>
        <v>4516.41063528028</v>
      </c>
      <c r="K60" s="31">
        <f t="shared" si="30"/>
        <v>13.0313148595441</v>
      </c>
      <c r="L60" s="26">
        <f t="shared" si="31"/>
        <v>0.62501986929249</v>
      </c>
      <c r="M60" s="45">
        <f>I60/[1]FEB!$Q30</f>
        <v>0.445140008903753</v>
      </c>
      <c r="N60" s="46">
        <f>K60/[1]FEB!$Q30</f>
        <v>0.46756582986001</v>
      </c>
      <c r="O60" s="50"/>
    </row>
    <row r="61" spans="1:15">
      <c r="A61" s="19">
        <f t="shared" si="1"/>
        <v>2</v>
      </c>
      <c r="B61" s="27">
        <v>43886</v>
      </c>
      <c r="C61" s="28">
        <f>[3]CA!D57</f>
        <v>0</v>
      </c>
      <c r="D61" s="29">
        <f>[3]CA!E57</f>
        <v>0</v>
      </c>
      <c r="E61" s="23">
        <f>'[2]DCS Data'!$L62</f>
        <v>201.907363891602</v>
      </c>
      <c r="F61" s="30">
        <f t="shared" si="26"/>
        <v>0.505789473684211</v>
      </c>
      <c r="G61" s="31">
        <f t="shared" si="27"/>
        <v>1.507</v>
      </c>
      <c r="H61" s="26">
        <f t="shared" si="28"/>
        <v>59.9685092603057</v>
      </c>
      <c r="I61" s="31">
        <f t="shared" si="29"/>
        <v>11.6742891891293</v>
      </c>
      <c r="J61" s="44">
        <f>SUM('[2]DCS Data'!$M62:$P62)</f>
        <v>4389.9620670431</v>
      </c>
      <c r="K61" s="31">
        <f t="shared" si="30"/>
        <v>12.6664695787883</v>
      </c>
      <c r="L61" s="26">
        <f t="shared" si="31"/>
        <v>0.99218038965898</v>
      </c>
      <c r="M61" s="45">
        <f>I61/[1]FEB!$Q31</f>
        <v>0.449213813326998</v>
      </c>
      <c r="N61" s="46">
        <f>K61/[1]FEB!$Q31</f>
        <v>0.487391823921595</v>
      </c>
      <c r="O61" s="50"/>
    </row>
    <row r="62" spans="1:15">
      <c r="A62" s="19">
        <f t="shared" si="1"/>
        <v>2</v>
      </c>
      <c r="B62" s="27">
        <v>43887</v>
      </c>
      <c r="C62" s="28">
        <f>[3]CA!D58</f>
        <v>0.3844</v>
      </c>
      <c r="D62" s="29">
        <f>[3]CA!E58</f>
        <v>18.5144236842105</v>
      </c>
      <c r="E62" s="23">
        <f>'[2]DCS Data'!$L63</f>
        <v>224.921264648437</v>
      </c>
      <c r="F62" s="30">
        <f t="shared" si="26"/>
        <v>0.505789473684211</v>
      </c>
      <c r="G62" s="31">
        <f t="shared" si="27"/>
        <v>1.507</v>
      </c>
      <c r="H62" s="26">
        <f t="shared" si="28"/>
        <v>66.8038682786772</v>
      </c>
      <c r="I62" s="31">
        <f t="shared" si="29"/>
        <v>11.679064665839</v>
      </c>
      <c r="J62" s="44">
        <f>SUM('[2]DCS Data'!$M63:$P63)</f>
        <v>4204.75589636441</v>
      </c>
      <c r="K62" s="31">
        <f t="shared" si="30"/>
        <v>12.1320894882821</v>
      </c>
      <c r="L62" s="26">
        <f t="shared" si="31"/>
        <v>0.453024822443009</v>
      </c>
      <c r="M62" s="45">
        <f>I62/[1]FEB!$Q32</f>
        <v>0.472388073586319</v>
      </c>
      <c r="N62" s="46">
        <f>K62/[1]FEB!$Q32</f>
        <v>0.490711760395468</v>
      </c>
      <c r="O62" s="50"/>
    </row>
    <row r="63" spans="1:15">
      <c r="A63" s="19">
        <f t="shared" si="1"/>
        <v>2</v>
      </c>
      <c r="B63" s="27">
        <v>43888</v>
      </c>
      <c r="C63" s="28">
        <f>[3]CA!D59</f>
        <v>0.3851</v>
      </c>
      <c r="D63" s="29">
        <f>[3]CA!E59</f>
        <v>18.5663803947368</v>
      </c>
      <c r="E63" s="23">
        <f>'[2]DCS Data'!$L64</f>
        <v>248.041412353516</v>
      </c>
      <c r="F63" s="30">
        <f t="shared" si="26"/>
        <v>0.506710526315789</v>
      </c>
      <c r="G63" s="31">
        <f t="shared" si="27"/>
        <v>1.50790322580645</v>
      </c>
      <c r="H63" s="26">
        <f t="shared" si="28"/>
        <v>73.849174911375</v>
      </c>
      <c r="I63" s="31">
        <f t="shared" si="29"/>
        <v>11.521073762039</v>
      </c>
      <c r="J63" s="44">
        <f>SUM('[2]DCS Data'!$M64:$P64)</f>
        <v>4300.61465911245</v>
      </c>
      <c r="K63" s="31">
        <f t="shared" si="30"/>
        <v>12.4387203875721</v>
      </c>
      <c r="L63" s="26">
        <f t="shared" si="31"/>
        <v>0.917646625533072</v>
      </c>
      <c r="M63" s="45">
        <f>I63/[1]FEB!$Q33</f>
        <v>0.436300473460531</v>
      </c>
      <c r="N63" s="46">
        <f>K63/[1]FEB!$Q33</f>
        <v>0.471051544884857</v>
      </c>
      <c r="O63" s="50"/>
    </row>
    <row r="64" spans="1:15">
      <c r="A64" s="19">
        <f t="shared" si="1"/>
        <v>2</v>
      </c>
      <c r="B64" s="27">
        <v>43889</v>
      </c>
      <c r="C64" s="28">
        <f>[3]CA!D60</f>
        <v>0</v>
      </c>
      <c r="D64" s="29">
        <f>[3]CA!E60</f>
        <v>0</v>
      </c>
      <c r="E64" s="23">
        <f>'[2]DCS Data'!$L65</f>
        <v>219.807800292969</v>
      </c>
      <c r="F64" s="30">
        <f t="shared" si="26"/>
        <v>0.506710526315789</v>
      </c>
      <c r="G64" s="31">
        <f t="shared" si="27"/>
        <v>1.50790322580645</v>
      </c>
      <c r="H64" s="26">
        <f t="shared" si="28"/>
        <v>65.4432037646393</v>
      </c>
      <c r="I64" s="31">
        <f t="shared" si="29"/>
        <v>8.40597114673574</v>
      </c>
      <c r="J64" s="44">
        <f>SUM('[2]DCS Data'!$M65:$P65)</f>
        <v>3050.13838214082</v>
      </c>
      <c r="K64" s="31">
        <f t="shared" si="30"/>
        <v>8.82195255472648</v>
      </c>
      <c r="L64" s="26">
        <f t="shared" si="31"/>
        <v>0.415981407990742</v>
      </c>
      <c r="M64" s="45">
        <f>I64/[1]FEB!$Q34</f>
        <v>0.482087244222164</v>
      </c>
      <c r="N64" s="46">
        <f>K64/[1]FEB!$Q34</f>
        <v>0.505944015453622</v>
      </c>
      <c r="O64" s="50"/>
    </row>
    <row r="65" spans="1:15">
      <c r="A65" s="19">
        <f t="shared" ref="A65" si="32">MONTH(B65)</f>
        <v>2</v>
      </c>
      <c r="B65" s="52">
        <v>43890</v>
      </c>
      <c r="C65" s="28">
        <f>[3]CA!D61</f>
        <v>0.387</v>
      </c>
      <c r="D65" s="29">
        <f>[3]CA!E61</f>
        <v>18.6304855263158</v>
      </c>
      <c r="E65" s="53">
        <f>'[2]DCS Data'!$L66</f>
        <v>255.495742797852</v>
      </c>
      <c r="F65" s="30">
        <f t="shared" si="26"/>
        <v>0.509210526315789</v>
      </c>
      <c r="G65" s="31">
        <f t="shared" si="27"/>
        <v>1.51035483870968</v>
      </c>
      <c r="H65" s="26">
        <f t="shared" si="28"/>
        <v>76.5681382487787</v>
      </c>
      <c r="I65" s="31">
        <f t="shared" si="29"/>
        <v>7.50555104217639</v>
      </c>
      <c r="J65" s="44">
        <f>SUM('[2]DCS Data'!$M66:$P66)</f>
        <v>2900.86444883003</v>
      </c>
      <c r="K65" s="31">
        <f t="shared" si="30"/>
        <v>8.44530964356791</v>
      </c>
      <c r="L65" s="26">
        <f t="shared" si="31"/>
        <v>0.939758601391528</v>
      </c>
      <c r="M65" s="45">
        <f>I65/[1]FEB!$Q35</f>
        <v>0.436621291073272</v>
      </c>
      <c r="N65" s="46">
        <f>K65/[1]FEB!$Q35</f>
        <v>0.49128997716055</v>
      </c>
      <c r="O65" s="55"/>
    </row>
    <row r="66" spans="1:16">
      <c r="A66" s="19">
        <v>3</v>
      </c>
      <c r="B66" s="52">
        <v>43891</v>
      </c>
      <c r="C66" s="28">
        <f>[3]CA!D62</f>
        <v>0</v>
      </c>
      <c r="D66" s="54">
        <f>[3]CA!E62</f>
        <v>0</v>
      </c>
      <c r="E66" s="23">
        <f>'[2]DCS Data'!$L67</f>
        <v>228.162246704102</v>
      </c>
      <c r="F66" s="30">
        <f t="shared" ref="F66:F88" si="33">IF(D66=0,F65,C66/76%)</f>
        <v>0.509210526315789</v>
      </c>
      <c r="G66" s="31">
        <f t="shared" ref="G66:G88" si="34">IF(D66=0,G65,F66*0.76/0.775+1.011)</f>
        <v>1.51035483870968</v>
      </c>
      <c r="H66" s="31">
        <f t="shared" ref="H66:H88" si="35">IFERROR(E66*0.389662*G66*F66,0)</f>
        <v>68.3767105372626</v>
      </c>
      <c r="I66" s="56">
        <f t="shared" ref="I66:I88" si="36">IFERROR(H65-H66+D66,0)</f>
        <v>8.19142771151607</v>
      </c>
      <c r="J66" s="44">
        <f>SUM('[2]DCS Data'!$M67:$P67)</f>
        <v>2989.41720787911</v>
      </c>
      <c r="K66" s="31">
        <f t="shared" ref="K66:K88" si="37">J66*0.0037854*G66*F66</f>
        <v>8.70311399229001</v>
      </c>
      <c r="L66" s="31">
        <f t="shared" ref="L66:L88" si="38">K66-I66</f>
        <v>0.511686280773937</v>
      </c>
      <c r="M66" s="45">
        <f>I66/[1]MAR!$Q7</f>
        <v>0.459469807262569</v>
      </c>
      <c r="N66" s="57">
        <f>K66/[1]MAR!$Q7</f>
        <v>0.48817107950545</v>
      </c>
      <c r="O66" s="58"/>
      <c r="P66" s="59"/>
    </row>
    <row r="67" spans="1:16">
      <c r="A67" s="19">
        <f t="shared" si="1"/>
        <v>3</v>
      </c>
      <c r="B67" s="52">
        <f t="shared" ref="B67:B72" si="39">ROUND(B66+1,0)</f>
        <v>43892</v>
      </c>
      <c r="C67" s="28">
        <f>[3]CA!D63</f>
        <v>0</v>
      </c>
      <c r="D67" s="54">
        <f>[3]CA!E63</f>
        <v>0</v>
      </c>
      <c r="E67" s="23">
        <f>'[2]DCS Data'!$L68</f>
        <v>199.180648803711</v>
      </c>
      <c r="F67" s="30">
        <f t="shared" si="33"/>
        <v>0.509210526315789</v>
      </c>
      <c r="G67" s="31">
        <f t="shared" si="34"/>
        <v>1.51035483870968</v>
      </c>
      <c r="H67" s="31">
        <f t="shared" si="35"/>
        <v>59.6913721030197</v>
      </c>
      <c r="I67" s="56">
        <f t="shared" si="36"/>
        <v>8.68533843424291</v>
      </c>
      <c r="J67" s="44">
        <f>SUM('[2]DCS Data'!$M68:$P68)</f>
        <v>3108.82729123091</v>
      </c>
      <c r="K67" s="31">
        <f t="shared" si="37"/>
        <v>9.05075351363232</v>
      </c>
      <c r="L67" s="31">
        <f t="shared" si="38"/>
        <v>0.365415079389413</v>
      </c>
      <c r="M67" s="45">
        <f>I67/[1]MAR!$Q8</f>
        <v>0.484694331180359</v>
      </c>
      <c r="N67" s="57">
        <f>K67/[1]MAR!$Q8</f>
        <v>0.50508669917486</v>
      </c>
      <c r="O67" s="58"/>
      <c r="P67" s="59"/>
    </row>
    <row r="68" spans="1:16">
      <c r="A68" s="19">
        <f t="shared" si="1"/>
        <v>3</v>
      </c>
      <c r="B68" s="52">
        <f t="shared" si="39"/>
        <v>43893</v>
      </c>
      <c r="C68" s="28">
        <f>[3]CA!D64</f>
        <v>0.3872</v>
      </c>
      <c r="D68" s="54">
        <f>[3]CA!E64</f>
        <v>18.6212631578947</v>
      </c>
      <c r="E68" s="23">
        <f>'[2]DCS Data'!$L69</f>
        <v>227.016784667969</v>
      </c>
      <c r="F68" s="30">
        <f t="shared" si="33"/>
        <v>0.509473684210526</v>
      </c>
      <c r="G68" s="31">
        <f t="shared" si="34"/>
        <v>1.51061290322581</v>
      </c>
      <c r="H68" s="31">
        <f t="shared" si="35"/>
        <v>68.080223045756</v>
      </c>
      <c r="I68" s="56">
        <f t="shared" si="36"/>
        <v>10.2324122151584</v>
      </c>
      <c r="J68" s="44">
        <f>SUM('[2]DCS Data'!$M69:$P69)</f>
        <v>3734.52630359821</v>
      </c>
      <c r="K68" s="31">
        <f t="shared" si="37"/>
        <v>10.8798334411175</v>
      </c>
      <c r="L68" s="31">
        <f t="shared" si="38"/>
        <v>0.647421225959063</v>
      </c>
      <c r="M68" s="45">
        <f>I68/[1]MAR!$Q9</f>
        <v>0.472054606432343</v>
      </c>
      <c r="N68" s="57">
        <f>K68/[1]MAR!$Q9</f>
        <v>0.501922262815782</v>
      </c>
      <c r="O68" s="58"/>
      <c r="P68" s="59"/>
    </row>
    <row r="69" spans="1:16">
      <c r="A69" s="19">
        <f t="shared" si="1"/>
        <v>3</v>
      </c>
      <c r="B69" s="52">
        <f t="shared" si="39"/>
        <v>43894</v>
      </c>
      <c r="C69" s="28">
        <f>[3]CA!D65</f>
        <v>0.3877</v>
      </c>
      <c r="D69" s="54">
        <f>[3]CA!E65</f>
        <v>18.6733664473684</v>
      </c>
      <c r="E69" s="23">
        <f>'[2]DCS Data'!$L70</f>
        <v>245.653625488281</v>
      </c>
      <c r="F69" s="30">
        <f t="shared" si="33"/>
        <v>0.510131578947368</v>
      </c>
      <c r="G69" s="31">
        <f t="shared" si="34"/>
        <v>1.51125806451613</v>
      </c>
      <c r="H69" s="31">
        <f t="shared" si="35"/>
        <v>73.7958727771864</v>
      </c>
      <c r="I69" s="56">
        <f t="shared" si="36"/>
        <v>12.957716715938</v>
      </c>
      <c r="J69" s="44">
        <f>SUM('[2]DCS Data'!$M70:$P70)</f>
        <v>4763.53580767122</v>
      </c>
      <c r="K69" s="31">
        <f t="shared" si="37"/>
        <v>13.9015124212629</v>
      </c>
      <c r="L69" s="31">
        <f t="shared" si="38"/>
        <v>0.943795705324897</v>
      </c>
      <c r="M69" s="45">
        <f>I69/[1]MAR!$Q10</f>
        <v>0.464799655779845</v>
      </c>
      <c r="N69" s="57">
        <f>K69/[1]MAR!$Q10</f>
        <v>0.498654070765005</v>
      </c>
      <c r="O69" s="58"/>
      <c r="P69" s="59"/>
    </row>
    <row r="70" spans="1:16">
      <c r="A70" s="19">
        <f t="shared" si="1"/>
        <v>3</v>
      </c>
      <c r="B70" s="52">
        <f t="shared" si="39"/>
        <v>43895</v>
      </c>
      <c r="C70" s="28">
        <f>[3]CA!D66</f>
        <v>0</v>
      </c>
      <c r="D70" s="54">
        <f>[3]CA!E66</f>
        <v>0</v>
      </c>
      <c r="E70" s="23">
        <f>'[2]DCS Data'!$L71</f>
        <v>205.580718994141</v>
      </c>
      <c r="F70" s="30">
        <f t="shared" si="33"/>
        <v>0.510131578947368</v>
      </c>
      <c r="G70" s="31">
        <f t="shared" si="34"/>
        <v>1.51125806451613</v>
      </c>
      <c r="H70" s="31">
        <f t="shared" si="35"/>
        <v>61.7577231118774</v>
      </c>
      <c r="I70" s="56">
        <f t="shared" si="36"/>
        <v>12.038149665309</v>
      </c>
      <c r="J70" s="44">
        <f>SUM('[2]DCS Data'!$M71:$P71)</f>
        <v>4457.03874649273</v>
      </c>
      <c r="K70" s="31">
        <f t="shared" si="37"/>
        <v>13.0070565223082</v>
      </c>
      <c r="L70" s="31">
        <f t="shared" si="38"/>
        <v>0.968906856999238</v>
      </c>
      <c r="M70" s="45">
        <f>I70/[1]MAR!$Q11</f>
        <v>0.445275605985514</v>
      </c>
      <c r="N70" s="57">
        <f>K70/[1]MAR!$Q11</f>
        <v>0.4811142190522</v>
      </c>
      <c r="O70" s="58"/>
      <c r="P70" s="59"/>
    </row>
    <row r="71" spans="1:16">
      <c r="A71" s="19">
        <f t="shared" si="1"/>
        <v>3</v>
      </c>
      <c r="B71" s="52">
        <f t="shared" si="39"/>
        <v>43896</v>
      </c>
      <c r="C71" s="28">
        <f>[3]CA!D67</f>
        <v>0.3846</v>
      </c>
      <c r="D71" s="54">
        <f>[3]CA!E67</f>
        <v>18.6019886842105</v>
      </c>
      <c r="E71" s="23">
        <f>'[2]DCS Data'!$L72</f>
        <v>224.918853759766</v>
      </c>
      <c r="F71" s="30">
        <f t="shared" si="33"/>
        <v>0.506052631578947</v>
      </c>
      <c r="G71" s="31">
        <f t="shared" si="34"/>
        <v>1.50725806451613</v>
      </c>
      <c r="H71" s="31">
        <f t="shared" si="35"/>
        <v>66.8493549061625</v>
      </c>
      <c r="I71" s="56">
        <f t="shared" si="36"/>
        <v>13.5103568899255</v>
      </c>
      <c r="J71" s="44">
        <f>SUM('[2]DCS Data'!$M72:$P72)</f>
        <v>4666.37141142998</v>
      </c>
      <c r="K71" s="31">
        <f t="shared" si="37"/>
        <v>13.473312544163</v>
      </c>
      <c r="L71" s="31">
        <f t="shared" si="38"/>
        <v>-0.037044345762455</v>
      </c>
      <c r="M71" s="45">
        <f>I71/[1]MAR!$Q12</f>
        <v>0.496937680939057</v>
      </c>
      <c r="N71" s="57">
        <f>K71/[1]MAR!$Q12</f>
        <v>0.495575116543084</v>
      </c>
      <c r="O71" s="58"/>
      <c r="P71" s="59"/>
    </row>
    <row r="72" spans="1:16">
      <c r="A72" s="19">
        <f t="shared" ref="A72:A135" si="40">MONTH(B72)</f>
        <v>3</v>
      </c>
      <c r="B72" s="52">
        <f t="shared" si="39"/>
        <v>43897</v>
      </c>
      <c r="C72" s="28">
        <f>[3]CA!D68</f>
        <v>0</v>
      </c>
      <c r="D72" s="54">
        <f>[3]CA!E68</f>
        <v>0</v>
      </c>
      <c r="E72" s="23">
        <f>'[2]DCS Data'!$L73</f>
        <v>180.74755859375</v>
      </c>
      <c r="F72" s="30">
        <f t="shared" si="33"/>
        <v>0.506052631578947</v>
      </c>
      <c r="G72" s="31">
        <f t="shared" si="34"/>
        <v>1.50725806451613</v>
      </c>
      <c r="H72" s="31">
        <f t="shared" si="35"/>
        <v>53.7209642094372</v>
      </c>
      <c r="I72" s="56">
        <f t="shared" si="36"/>
        <v>13.1283906967254</v>
      </c>
      <c r="J72" s="44">
        <f>SUM('[2]DCS Data'!$M73:$P73)</f>
        <v>4849.72570600519</v>
      </c>
      <c r="K72" s="31">
        <f t="shared" si="37"/>
        <v>14.0027152640312</v>
      </c>
      <c r="L72" s="31">
        <f t="shared" si="38"/>
        <v>0.874324567305848</v>
      </c>
      <c r="M72" s="45">
        <f>I72/[1]MAR!$Q13</f>
        <v>0.448151645750257</v>
      </c>
      <c r="N72" s="57">
        <f>K72/[1]MAR!$Q13</f>
        <v>0.477997649179736</v>
      </c>
      <c r="O72" s="58"/>
      <c r="P72" s="59"/>
    </row>
    <row r="73" spans="1:16">
      <c r="A73" s="19">
        <f t="shared" si="40"/>
        <v>3</v>
      </c>
      <c r="B73" s="52">
        <f t="shared" ref="B73:B136" si="41">ROUND(B72+1,0)</f>
        <v>43898</v>
      </c>
      <c r="C73" s="28">
        <f>[3]CA!D69</f>
        <v>0.3854</v>
      </c>
      <c r="D73" s="54">
        <f>[3]CA!E69</f>
        <v>18.5346973684211</v>
      </c>
      <c r="E73" s="23">
        <f>'[2]DCS Data'!$L74</f>
        <v>202.643402099609</v>
      </c>
      <c r="F73" s="30">
        <f t="shared" si="33"/>
        <v>0.507105263157895</v>
      </c>
      <c r="G73" s="31">
        <f t="shared" si="34"/>
        <v>1.50829032258064</v>
      </c>
      <c r="H73" s="31">
        <f t="shared" si="35"/>
        <v>60.3953616127127</v>
      </c>
      <c r="I73" s="56">
        <f t="shared" si="36"/>
        <v>11.8602999651455</v>
      </c>
      <c r="J73" s="44">
        <f>SUM('[2]DCS Data'!$M74:$P74)</f>
        <v>4616.30709377061</v>
      </c>
      <c r="K73" s="31">
        <f t="shared" si="37"/>
        <v>13.3656330147878</v>
      </c>
      <c r="L73" s="31">
        <f t="shared" si="38"/>
        <v>1.50533304964233</v>
      </c>
      <c r="M73" s="45">
        <f>I73/[1]MAR!$Q14</f>
        <v>0.455406441267246</v>
      </c>
      <c r="N73" s="57">
        <f>K73/[1]MAR!$Q14</f>
        <v>0.513207539812326</v>
      </c>
      <c r="O73" s="58"/>
      <c r="P73" s="59"/>
    </row>
    <row r="74" spans="1:16">
      <c r="A74" s="19">
        <f t="shared" si="40"/>
        <v>3</v>
      </c>
      <c r="B74" s="52">
        <f t="shared" si="41"/>
        <v>43899</v>
      </c>
      <c r="C74" s="28">
        <f>[3]CA!D70</f>
        <v>0</v>
      </c>
      <c r="D74" s="54">
        <f>[3]CA!E70</f>
        <v>0</v>
      </c>
      <c r="E74" s="23">
        <f>'[2]DCS Data'!$L75</f>
        <v>213.148849487305</v>
      </c>
      <c r="F74" s="30">
        <f t="shared" si="33"/>
        <v>0.507105263157895</v>
      </c>
      <c r="G74" s="31">
        <f t="shared" si="34"/>
        <v>1.50829032258064</v>
      </c>
      <c r="H74" s="31">
        <f t="shared" si="35"/>
        <v>63.5263803742873</v>
      </c>
      <c r="I74" s="56">
        <f t="shared" si="36"/>
        <v>-3.13101876157462</v>
      </c>
      <c r="J74" s="44">
        <f>SUM('[2]DCS Data'!$M75:$P75)</f>
        <v>4540.61644667914</v>
      </c>
      <c r="K74" s="31">
        <f t="shared" si="37"/>
        <v>13.1464852433925</v>
      </c>
      <c r="L74" s="31">
        <f t="shared" si="38"/>
        <v>16.2775040049671</v>
      </c>
      <c r="M74" s="45">
        <f>I74/[1]MAR!$Q15</f>
        <v>-0.116109079345872</v>
      </c>
      <c r="N74" s="57">
        <f>K74/[1]MAR!$Q15</f>
        <v>0.487517455014144</v>
      </c>
      <c r="O74" s="58"/>
      <c r="P74" s="59"/>
    </row>
    <row r="75" spans="1:16">
      <c r="A75" s="19">
        <f t="shared" si="40"/>
        <v>3</v>
      </c>
      <c r="B75" s="52">
        <f t="shared" si="41"/>
        <v>43900</v>
      </c>
      <c r="C75" s="28">
        <f>[3]CA!D71</f>
        <v>0</v>
      </c>
      <c r="D75" s="54">
        <f>[3]CA!E71</f>
        <v>0</v>
      </c>
      <c r="E75" s="23">
        <f>'[2]DCS Data'!$L76</f>
        <v>182.80729675293</v>
      </c>
      <c r="F75" s="30">
        <f t="shared" si="33"/>
        <v>0.507105263157895</v>
      </c>
      <c r="G75" s="31">
        <f t="shared" si="34"/>
        <v>1.50829032258064</v>
      </c>
      <c r="H75" s="31">
        <f t="shared" si="35"/>
        <v>54.483455560071</v>
      </c>
      <c r="I75" s="56">
        <f t="shared" si="36"/>
        <v>9.0429248142163</v>
      </c>
      <c r="J75" s="44">
        <f>SUM('[2]DCS Data'!$M76:$P76)</f>
        <v>3336.41103897079</v>
      </c>
      <c r="K75" s="31">
        <f t="shared" si="37"/>
        <v>9.65993913046774</v>
      </c>
      <c r="L75" s="31">
        <f t="shared" si="38"/>
        <v>0.617014316251437</v>
      </c>
      <c r="M75" s="45">
        <f>I75/[1]MAR!$Q16</f>
        <v>0.470451670675926</v>
      </c>
      <c r="N75" s="57">
        <f>K75/[1]MAR!$Q16</f>
        <v>0.502551397465107</v>
      </c>
      <c r="O75" s="58"/>
      <c r="P75" s="59"/>
    </row>
    <row r="76" spans="1:16">
      <c r="A76" s="19">
        <f t="shared" si="40"/>
        <v>3</v>
      </c>
      <c r="B76" s="52">
        <f t="shared" si="41"/>
        <v>43901</v>
      </c>
      <c r="C76" s="28">
        <f>[3]CA!D72</f>
        <v>0.38525</v>
      </c>
      <c r="D76" s="54">
        <f>[3]CA!E72</f>
        <v>31.0403831578947</v>
      </c>
      <c r="E76" s="23">
        <f>'[2]DCS Data'!$L77</f>
        <v>257.962219238281</v>
      </c>
      <c r="F76" s="30">
        <f t="shared" si="33"/>
        <v>0.506907894736842</v>
      </c>
      <c r="G76" s="31">
        <f t="shared" si="34"/>
        <v>1.50809677419355</v>
      </c>
      <c r="H76" s="31">
        <f t="shared" si="35"/>
        <v>76.842666336979</v>
      </c>
      <c r="I76" s="56">
        <f t="shared" si="36"/>
        <v>8.68117238098678</v>
      </c>
      <c r="J76" s="44">
        <f>SUM('[2]DCS Data'!$M77:$P77)</f>
        <v>3100.12876013003</v>
      </c>
      <c r="K76" s="31">
        <f t="shared" si="37"/>
        <v>8.97118424393753</v>
      </c>
      <c r="L76" s="31">
        <f t="shared" si="38"/>
        <v>0.290011862950751</v>
      </c>
      <c r="M76" s="45">
        <f>I76/[1]MAR!$Q17</f>
        <v>0.488009105926504</v>
      </c>
      <c r="N76" s="57">
        <f>K76/[1]MAR!$Q17</f>
        <v>0.504312022598986</v>
      </c>
      <c r="O76" s="58"/>
      <c r="P76" s="59"/>
    </row>
    <row r="77" spans="1:16">
      <c r="A77" s="19">
        <f t="shared" si="40"/>
        <v>3</v>
      </c>
      <c r="B77" s="52">
        <f t="shared" si="41"/>
        <v>43902</v>
      </c>
      <c r="C77" s="28">
        <f>[3]CA!D73</f>
        <v>0</v>
      </c>
      <c r="D77" s="54">
        <f>[3]CA!E73</f>
        <v>0</v>
      </c>
      <c r="E77" s="23">
        <f>'[2]DCS Data'!$L78</f>
        <v>228.871032714844</v>
      </c>
      <c r="F77" s="30">
        <f t="shared" si="33"/>
        <v>0.506907894736842</v>
      </c>
      <c r="G77" s="31">
        <f t="shared" si="34"/>
        <v>1.50809677419355</v>
      </c>
      <c r="H77" s="31">
        <f t="shared" si="35"/>
        <v>68.1768844020576</v>
      </c>
      <c r="I77" s="56">
        <f t="shared" si="36"/>
        <v>8.66578193492138</v>
      </c>
      <c r="J77" s="44">
        <f>SUM('[2]DCS Data'!$M78:$P78)</f>
        <v>3159.52544484129</v>
      </c>
      <c r="K77" s="31">
        <f t="shared" si="37"/>
        <v>9.14306697631844</v>
      </c>
      <c r="L77" s="31">
        <f t="shared" si="38"/>
        <v>0.477285041397057</v>
      </c>
      <c r="M77" s="45">
        <f>I77/[1]MAR!$Q18</f>
        <v>0.476246798221009</v>
      </c>
      <c r="N77" s="57">
        <f>K77/[1]MAR!$Q18</f>
        <v>0.502477030473696</v>
      </c>
      <c r="O77" s="58"/>
      <c r="P77" s="59"/>
    </row>
    <row r="78" spans="1:16">
      <c r="A78" s="19">
        <f t="shared" si="40"/>
        <v>3</v>
      </c>
      <c r="B78" s="52">
        <f t="shared" si="41"/>
        <v>43903</v>
      </c>
      <c r="C78" s="28">
        <f>[3]CA!D74</f>
        <v>0</v>
      </c>
      <c r="D78" s="54">
        <f>[3]CA!E74</f>
        <v>0</v>
      </c>
      <c r="E78" s="23">
        <f>'[2]DCS Data'!$L79</f>
        <v>199.051818847656</v>
      </c>
      <c r="F78" s="30">
        <f t="shared" si="33"/>
        <v>0.506907894736842</v>
      </c>
      <c r="G78" s="31">
        <f t="shared" si="34"/>
        <v>1.50809677419355</v>
      </c>
      <c r="H78" s="31">
        <f t="shared" si="35"/>
        <v>59.294235197095</v>
      </c>
      <c r="I78" s="56">
        <f t="shared" si="36"/>
        <v>8.8826492049626</v>
      </c>
      <c r="J78" s="44">
        <f>SUM('[2]DCS Data'!$M79:$P79)</f>
        <v>3264.24720113717</v>
      </c>
      <c r="K78" s="31">
        <f t="shared" si="37"/>
        <v>9.44611186340877</v>
      </c>
      <c r="L78" s="31">
        <f t="shared" si="38"/>
        <v>0.563462658446166</v>
      </c>
      <c r="M78" s="45">
        <f>I78/[1]MAR!$Q19</f>
        <v>0.444757803086906</v>
      </c>
      <c r="N78" s="57">
        <f>K78/[1]MAR!$Q19</f>
        <v>0.47297060405534</v>
      </c>
      <c r="O78" s="58"/>
      <c r="P78" s="59"/>
    </row>
    <row r="79" spans="1:16">
      <c r="A79" s="19">
        <f t="shared" si="40"/>
        <v>3</v>
      </c>
      <c r="B79" s="52">
        <f t="shared" si="41"/>
        <v>43904</v>
      </c>
      <c r="C79" s="28">
        <f>[3]CA!D75</f>
        <v>0.3865</v>
      </c>
      <c r="D79" s="54">
        <f>[3]CA!E75</f>
        <v>15.8383631578947</v>
      </c>
      <c r="E79" s="23">
        <f>'[2]DCS Data'!$L80</f>
        <v>222.025146484375</v>
      </c>
      <c r="F79" s="30">
        <f t="shared" si="33"/>
        <v>0.508552631578947</v>
      </c>
      <c r="G79" s="31">
        <f t="shared" si="34"/>
        <v>1.50970967741935</v>
      </c>
      <c r="H79" s="31">
        <f t="shared" si="35"/>
        <v>66.4231649978256</v>
      </c>
      <c r="I79" s="56">
        <f t="shared" si="36"/>
        <v>8.70943335716415</v>
      </c>
      <c r="J79" s="44">
        <f>SUM('[2]DCS Data'!$M80:$P80)</f>
        <v>3246.38048651548</v>
      </c>
      <c r="K79" s="31">
        <f t="shared" si="37"/>
        <v>9.43497039815802</v>
      </c>
      <c r="L79" s="31">
        <f t="shared" si="38"/>
        <v>0.725537040993872</v>
      </c>
      <c r="M79" s="45">
        <f>I79/[1]MAR!$Q20</f>
        <v>0.452001680876993</v>
      </c>
      <c r="N79" s="57">
        <f>K79/[1]MAR!$Q20</f>
        <v>0.48965556128679</v>
      </c>
      <c r="O79" s="58"/>
      <c r="P79" s="59"/>
    </row>
    <row r="80" spans="1:16">
      <c r="A80" s="19">
        <f t="shared" si="40"/>
        <v>3</v>
      </c>
      <c r="B80" s="52">
        <f t="shared" si="41"/>
        <v>43905</v>
      </c>
      <c r="C80" s="28">
        <f>[3]CA!D76</f>
        <v>0.3865</v>
      </c>
      <c r="D80" s="54">
        <f>[3]CA!E76</f>
        <v>15.5474710526316</v>
      </c>
      <c r="E80" s="23">
        <f>'[2]DCS Data'!$L81</f>
        <v>244.156448364258</v>
      </c>
      <c r="F80" s="30">
        <f t="shared" si="33"/>
        <v>0.508552631578947</v>
      </c>
      <c r="G80" s="31">
        <f t="shared" si="34"/>
        <v>1.50970967741935</v>
      </c>
      <c r="H80" s="31">
        <f t="shared" si="35"/>
        <v>73.0441768050967</v>
      </c>
      <c r="I80" s="56">
        <f t="shared" si="36"/>
        <v>8.92645924536049</v>
      </c>
      <c r="J80" s="44">
        <f>SUM('[2]DCS Data'!$M81:$P81)</f>
        <v>3215.91163188425</v>
      </c>
      <c r="K80" s="31">
        <f t="shared" si="37"/>
        <v>9.34641862713011</v>
      </c>
      <c r="L80" s="31">
        <f t="shared" si="38"/>
        <v>0.419959381769615</v>
      </c>
      <c r="M80" s="45">
        <f>I80/[1]MAR!$Q21</f>
        <v>0.463380069181351</v>
      </c>
      <c r="N80" s="57">
        <f>K80/[1]MAR!$Q21</f>
        <v>0.485180516820083</v>
      </c>
      <c r="O80" s="58"/>
      <c r="P80" s="59"/>
    </row>
    <row r="81" spans="1:16">
      <c r="A81" s="19">
        <f t="shared" si="40"/>
        <v>3</v>
      </c>
      <c r="B81" s="52">
        <f t="shared" si="41"/>
        <v>43906</v>
      </c>
      <c r="C81" s="28">
        <f>[3]CA!D77</f>
        <v>0</v>
      </c>
      <c r="D81" s="54">
        <f>[3]CA!E77</f>
        <v>0</v>
      </c>
      <c r="E81" s="23">
        <f>'[2]DCS Data'!$L82</f>
        <v>217.530685424805</v>
      </c>
      <c r="F81" s="30">
        <f t="shared" si="33"/>
        <v>0.508552631578947</v>
      </c>
      <c r="G81" s="31">
        <f t="shared" si="34"/>
        <v>1.50970967741935</v>
      </c>
      <c r="H81" s="31">
        <f t="shared" si="35"/>
        <v>65.0785590679871</v>
      </c>
      <c r="I81" s="56">
        <f t="shared" si="36"/>
        <v>7.96561773710954</v>
      </c>
      <c r="J81" s="44">
        <f>SUM('[2]DCS Data'!$M82:$P82)</f>
        <v>2905.62322378345</v>
      </c>
      <c r="K81" s="31">
        <f t="shared" si="37"/>
        <v>8.44462601302252</v>
      </c>
      <c r="L81" s="31">
        <f t="shared" si="38"/>
        <v>0.479008275912976</v>
      </c>
      <c r="M81" s="45">
        <f>I81/[1]MAR!$Q22</f>
        <v>0.460919371658353</v>
      </c>
      <c r="N81" s="57">
        <f>K81/[1]MAR!$Q22</f>
        <v>0.488636518129541</v>
      </c>
      <c r="O81" s="58"/>
      <c r="P81" s="59"/>
    </row>
    <row r="82" spans="1:16">
      <c r="A82" s="19">
        <f t="shared" si="40"/>
        <v>3</v>
      </c>
      <c r="B82" s="52">
        <f t="shared" si="41"/>
        <v>43907</v>
      </c>
      <c r="C82" s="28">
        <f>[3]CA!D78</f>
        <v>0.3878</v>
      </c>
      <c r="D82" s="54">
        <f>[3]CA!E78</f>
        <v>15.0813378947368</v>
      </c>
      <c r="E82" s="23">
        <f>'[2]DCS Data'!$L83</f>
        <v>240.982360839844</v>
      </c>
      <c r="F82" s="30">
        <f t="shared" si="33"/>
        <v>0.510263157894737</v>
      </c>
      <c r="G82" s="31">
        <f t="shared" si="34"/>
        <v>1.51138709677419</v>
      </c>
      <c r="H82" s="31">
        <f t="shared" si="35"/>
        <v>72.4174507500463</v>
      </c>
      <c r="I82" s="56">
        <f t="shared" si="36"/>
        <v>7.74244621267764</v>
      </c>
      <c r="J82" s="44">
        <f>SUM('[2]DCS Data'!$M83:$P83)</f>
        <v>2893.32570536267</v>
      </c>
      <c r="K82" s="31">
        <f t="shared" si="37"/>
        <v>8.44654355597804</v>
      </c>
      <c r="L82" s="31">
        <f t="shared" si="38"/>
        <v>0.704097343300402</v>
      </c>
      <c r="M82" s="45">
        <f>I82/[1]MAR!$Q23</f>
        <v>0.455638580455566</v>
      </c>
      <c r="N82" s="57">
        <f>K82/[1]MAR!$Q23</f>
        <v>0.497074310868342</v>
      </c>
      <c r="O82" s="58"/>
      <c r="P82" s="59"/>
    </row>
    <row r="83" spans="1:16">
      <c r="A83" s="19">
        <f t="shared" si="40"/>
        <v>3</v>
      </c>
      <c r="B83" s="52">
        <f t="shared" si="41"/>
        <v>43908</v>
      </c>
      <c r="C83" s="28">
        <f>[3]CA!D79</f>
        <v>0.3873</v>
      </c>
      <c r="D83" s="54">
        <f>[3]CA!E79</f>
        <v>15.6724002631579</v>
      </c>
      <c r="E83" s="23">
        <f>'[2]DCS Data'!$L84</f>
        <v>268.443054199219</v>
      </c>
      <c r="F83" s="30">
        <f t="shared" si="33"/>
        <v>0.509605263157895</v>
      </c>
      <c r="G83" s="31">
        <f t="shared" si="34"/>
        <v>1.51074193548387</v>
      </c>
      <c r="H83" s="31">
        <f t="shared" si="35"/>
        <v>80.5312454949874</v>
      </c>
      <c r="I83" s="56">
        <f t="shared" si="36"/>
        <v>7.55860551821685</v>
      </c>
      <c r="J83" s="44">
        <f>SUM('[2]DCS Data'!$M84:$P84)</f>
        <v>2807.58872317674</v>
      </c>
      <c r="K83" s="31">
        <f t="shared" si="37"/>
        <v>8.18218804779467</v>
      </c>
      <c r="L83" s="31">
        <f t="shared" si="38"/>
        <v>0.623582529577824</v>
      </c>
      <c r="M83" s="45">
        <f>I83/[1]MAR!$Q24</f>
        <v>0.471552547122566</v>
      </c>
      <c r="N83" s="57">
        <f>K83/[1]MAR!$Q24</f>
        <v>0.510455480931569</v>
      </c>
      <c r="O83" s="58"/>
      <c r="P83" s="59"/>
    </row>
    <row r="84" spans="1:16">
      <c r="A84" s="19">
        <f t="shared" si="40"/>
        <v>3</v>
      </c>
      <c r="B84" s="52">
        <f t="shared" si="41"/>
        <v>43909</v>
      </c>
      <c r="C84" s="28">
        <f>[3]CA!D80</f>
        <v>0</v>
      </c>
      <c r="D84" s="54">
        <f>[3]CA!E80</f>
        <v>0</v>
      </c>
      <c r="E84" s="23">
        <f>'[2]DCS Data'!$L85</f>
        <v>240.139770507812</v>
      </c>
      <c r="F84" s="30">
        <f t="shared" si="33"/>
        <v>0.509605263157895</v>
      </c>
      <c r="G84" s="31">
        <f t="shared" si="34"/>
        <v>1.51074193548387</v>
      </c>
      <c r="H84" s="31">
        <f t="shared" si="35"/>
        <v>72.0404365445893</v>
      </c>
      <c r="I84" s="56">
        <f t="shared" si="36"/>
        <v>8.49080895039803</v>
      </c>
      <c r="J84" s="44">
        <f>SUM('[2]DCS Data'!$M85:$P85)</f>
        <v>2956.39811900766</v>
      </c>
      <c r="K84" s="31">
        <f t="shared" si="37"/>
        <v>8.61586497843486</v>
      </c>
      <c r="L84" s="31">
        <f t="shared" si="38"/>
        <v>0.125056028036822</v>
      </c>
      <c r="M84" s="45">
        <f>I84/[1]MAR!$Q25</f>
        <v>0.49064319829232</v>
      </c>
      <c r="N84" s="57">
        <f>K84/[1]MAR!$Q25</f>
        <v>0.497869587429111</v>
      </c>
      <c r="O84" s="58"/>
      <c r="P84" s="59"/>
    </row>
    <row r="85" spans="1:16">
      <c r="A85" s="19">
        <f t="shared" si="40"/>
        <v>3</v>
      </c>
      <c r="B85" s="52">
        <f t="shared" si="41"/>
        <v>43910</v>
      </c>
      <c r="C85" s="28">
        <f>[3]CA!D81</f>
        <v>0.3882</v>
      </c>
      <c r="D85" s="54">
        <f>[3]CA!E81</f>
        <v>15.4350363157895</v>
      </c>
      <c r="E85" s="23">
        <f>'[2]DCS Data'!$L86</f>
        <v>265.118927001953</v>
      </c>
      <c r="F85" s="30">
        <f t="shared" si="33"/>
        <v>0.51078947368421</v>
      </c>
      <c r="G85" s="31">
        <f t="shared" si="34"/>
        <v>1.51190322580645</v>
      </c>
      <c r="H85" s="31">
        <f t="shared" si="35"/>
        <v>79.7801265906753</v>
      </c>
      <c r="I85" s="56">
        <f t="shared" si="36"/>
        <v>7.69534626970347</v>
      </c>
      <c r="J85" s="44">
        <f>SUM('[2]DCS Data'!$M86:$P86)</f>
        <v>2924.33760438386</v>
      </c>
      <c r="K85" s="31">
        <f t="shared" si="37"/>
        <v>8.54880122646858</v>
      </c>
      <c r="L85" s="31">
        <f t="shared" si="38"/>
        <v>0.853454956765102</v>
      </c>
      <c r="M85" s="45">
        <f>I85/[1]MAR!$Q26</f>
        <v>0.432639652475964</v>
      </c>
      <c r="N85" s="57">
        <f>K85/[1]MAR!$Q26</f>
        <v>0.480621698112095</v>
      </c>
      <c r="O85" s="58"/>
      <c r="P85" s="59"/>
    </row>
    <row r="86" spans="1:16">
      <c r="A86" s="19">
        <f t="shared" si="40"/>
        <v>3</v>
      </c>
      <c r="B86" s="52">
        <f t="shared" si="41"/>
        <v>43911</v>
      </c>
      <c r="C86" s="28">
        <f>[3]CA!D82</f>
        <v>0</v>
      </c>
      <c r="D86" s="54">
        <f>[3]CA!E82</f>
        <v>0</v>
      </c>
      <c r="E86" s="23">
        <f>'[2]DCS Data'!$L87</f>
        <v>237.735244750977</v>
      </c>
      <c r="F86" s="30">
        <f t="shared" si="33"/>
        <v>0.51078947368421</v>
      </c>
      <c r="G86" s="31">
        <f t="shared" si="34"/>
        <v>1.51190322580645</v>
      </c>
      <c r="H86" s="31">
        <f t="shared" si="35"/>
        <v>71.5397732473411</v>
      </c>
      <c r="I86" s="56">
        <f t="shared" si="36"/>
        <v>8.24035334333428</v>
      </c>
      <c r="J86" s="44">
        <f>SUM('[2]DCS Data'!$M87:$P87)</f>
        <v>2907.15964559587</v>
      </c>
      <c r="K86" s="31">
        <f t="shared" si="37"/>
        <v>8.49858439961012</v>
      </c>
      <c r="L86" s="31">
        <f t="shared" si="38"/>
        <v>0.258231056275839</v>
      </c>
      <c r="M86" s="45">
        <f>I86/[1]MAR!$Q27</f>
        <v>0.469676326084414</v>
      </c>
      <c r="N86" s="57">
        <f>K86/[1]MAR!$Q27</f>
        <v>0.484394750008632</v>
      </c>
      <c r="O86" s="58"/>
      <c r="P86" s="59"/>
    </row>
    <row r="87" spans="1:16">
      <c r="A87" s="19">
        <f t="shared" si="40"/>
        <v>3</v>
      </c>
      <c r="B87" s="52">
        <f t="shared" si="41"/>
        <v>43912</v>
      </c>
      <c r="C87" s="28">
        <f>[3]CA!D83</f>
        <v>0.386</v>
      </c>
      <c r="D87" s="54">
        <f>[3]CA!E83</f>
        <v>15.1819894736842</v>
      </c>
      <c r="E87" s="23">
        <f>'[2]DCS Data'!$L88</f>
        <v>260.720092773438</v>
      </c>
      <c r="F87" s="30">
        <f t="shared" si="33"/>
        <v>0.507894736842105</v>
      </c>
      <c r="G87" s="31">
        <f t="shared" si="34"/>
        <v>1.50906451612903</v>
      </c>
      <c r="H87" s="31">
        <f t="shared" si="35"/>
        <v>77.8653207579925</v>
      </c>
      <c r="I87" s="56">
        <f t="shared" si="36"/>
        <v>8.85644196303273</v>
      </c>
      <c r="J87" s="44">
        <f>SUM('[2]DCS Data'!$M88:$P88)</f>
        <v>3007.35780171418</v>
      </c>
      <c r="K87" s="31">
        <f t="shared" si="37"/>
        <v>8.7252604393881</v>
      </c>
      <c r="L87" s="31">
        <f t="shared" si="38"/>
        <v>-0.131181523644631</v>
      </c>
      <c r="M87" s="45">
        <f>I87/[1]MAR!$Q28</f>
        <v>0.50675415161859</v>
      </c>
      <c r="N87" s="57">
        <f>K87/[1]MAR!$Q28</f>
        <v>0.499248114544103</v>
      </c>
      <c r="O87" s="58"/>
      <c r="P87" s="59"/>
    </row>
    <row r="88" spans="1:16">
      <c r="A88" s="19">
        <f t="shared" si="40"/>
        <v>3</v>
      </c>
      <c r="B88" s="52">
        <f t="shared" si="41"/>
        <v>43913</v>
      </c>
      <c r="C88" s="28">
        <f>[3]CA!D84</f>
        <v>0</v>
      </c>
      <c r="D88" s="54">
        <f>[3]CA!E84</f>
        <v>0</v>
      </c>
      <c r="E88" s="23">
        <f>'[2]DCS Data'!$L89</f>
        <v>227.653945922852</v>
      </c>
      <c r="F88" s="30">
        <f t="shared" si="33"/>
        <v>0.507894736842105</v>
      </c>
      <c r="G88" s="31">
        <f t="shared" si="34"/>
        <v>1.50906451612903</v>
      </c>
      <c r="H88" s="31">
        <f t="shared" si="35"/>
        <v>67.989955559388</v>
      </c>
      <c r="I88" s="56">
        <f t="shared" si="36"/>
        <v>9.87536519860457</v>
      </c>
      <c r="J88" s="44">
        <f>SUM('[2]DCS Data'!$M89:$P89)</f>
        <v>3663.51861863822</v>
      </c>
      <c r="K88" s="31">
        <f t="shared" si="37"/>
        <v>10.6289827083248</v>
      </c>
      <c r="L88" s="31">
        <f t="shared" si="38"/>
        <v>0.753617509720263</v>
      </c>
      <c r="M88" s="45">
        <f>I88/[1]MAR!$Q29</f>
        <v>0.462022499658005</v>
      </c>
      <c r="N88" s="57">
        <f>K88/[1]MAR!$Q29</f>
        <v>0.49728076490942</v>
      </c>
      <c r="O88" s="58"/>
      <c r="P88" s="59"/>
    </row>
    <row r="89" spans="1:16">
      <c r="A89" s="19">
        <f t="shared" si="40"/>
        <v>3</v>
      </c>
      <c r="B89" s="52">
        <f t="shared" si="41"/>
        <v>43914</v>
      </c>
      <c r="C89" s="28">
        <f>[3]CA!D85</f>
        <v>0.386</v>
      </c>
      <c r="D89" s="54">
        <f>[3]CA!E85</f>
        <v>15.3155657894737</v>
      </c>
      <c r="E89" s="23">
        <f>'[2]DCS Data'!$L90</f>
        <v>241.968017578125</v>
      </c>
      <c r="F89" s="30">
        <f t="shared" ref="F89:F96" si="42">IF(D89=0,F88,C89/76%)</f>
        <v>0.507894736842105</v>
      </c>
      <c r="G89" s="31">
        <f t="shared" ref="G89:G96" si="43">IF(D89=0,G88,F89*0.76/0.775+1.011)</f>
        <v>1.50906451612903</v>
      </c>
      <c r="H89" s="31">
        <f t="shared" ref="H89:H96" si="44">IFERROR(E89*0.389662*G89*F89,0)</f>
        <v>72.2649225131597</v>
      </c>
      <c r="I89" s="56">
        <f t="shared" ref="I89:I96" si="45">IFERROR(H88-H89+D89,0)</f>
        <v>11.0405988357019</v>
      </c>
      <c r="J89" s="44">
        <f>SUM('[2]DCS Data'!$M90:$P90)</f>
        <v>4059.37033767844</v>
      </c>
      <c r="K89" s="31">
        <f t="shared" ref="K89:K96" si="46">J89*0.0037854*G89*F89</f>
        <v>11.7774690447484</v>
      </c>
      <c r="L89" s="31">
        <f t="shared" ref="L89:L96" si="47">K89-I89</f>
        <v>0.736870209046444</v>
      </c>
      <c r="M89" s="45">
        <f>I89/[1]MAR!$Q30</f>
        <v>0.450091792278417</v>
      </c>
      <c r="N89" s="57">
        <f>K89/[1]MAR!$Q30</f>
        <v>0.480131760037575</v>
      </c>
      <c r="O89" s="58"/>
      <c r="P89" s="59"/>
    </row>
    <row r="90" spans="1:16">
      <c r="A90" s="19">
        <f t="shared" si="40"/>
        <v>3</v>
      </c>
      <c r="B90" s="52">
        <f t="shared" si="41"/>
        <v>43915</v>
      </c>
      <c r="C90" s="28">
        <f>[3]CA!D86</f>
        <v>0</v>
      </c>
      <c r="D90" s="54">
        <f>[3]CA!E86</f>
        <v>0</v>
      </c>
      <c r="E90" s="23">
        <f>'[2]DCS Data'!$L91</f>
        <v>207.464584350586</v>
      </c>
      <c r="F90" s="30">
        <f t="shared" si="42"/>
        <v>0.507894736842105</v>
      </c>
      <c r="G90" s="31">
        <f t="shared" si="43"/>
        <v>1.50906451612903</v>
      </c>
      <c r="H90" s="31">
        <f t="shared" si="44"/>
        <v>61.9603047641589</v>
      </c>
      <c r="I90" s="56">
        <f t="shared" si="45"/>
        <v>10.3046177490008</v>
      </c>
      <c r="J90" s="44">
        <f>SUM('[2]DCS Data'!$M91:$P91)</f>
        <v>3818.02742338214</v>
      </c>
      <c r="K90" s="31">
        <f t="shared" si="46"/>
        <v>11.0772597842354</v>
      </c>
      <c r="L90" s="31">
        <f t="shared" si="47"/>
        <v>0.772642035234593</v>
      </c>
      <c r="M90" s="45">
        <f>I90/[1]MAR!$Q31</f>
        <v>0.447090365751175</v>
      </c>
      <c r="N90" s="57">
        <f>K90/[1]MAR!$Q31</f>
        <v>0.480613279316917</v>
      </c>
      <c r="O90" s="58"/>
      <c r="P90" s="59"/>
    </row>
    <row r="91" spans="1:16">
      <c r="A91" s="19">
        <f t="shared" si="40"/>
        <v>3</v>
      </c>
      <c r="B91" s="52">
        <f t="shared" si="41"/>
        <v>43916</v>
      </c>
      <c r="C91" s="28">
        <f>[3]CA!D87</f>
        <v>0.3862</v>
      </c>
      <c r="D91" s="54">
        <f>[3]CA!E87</f>
        <v>15.341795</v>
      </c>
      <c r="E91" s="23">
        <f>'[2]DCS Data'!$L92</f>
        <v>227.698348999023</v>
      </c>
      <c r="F91" s="30">
        <f t="shared" si="42"/>
        <v>0.508157894736842</v>
      </c>
      <c r="G91" s="31">
        <f t="shared" si="43"/>
        <v>1.50932258064516</v>
      </c>
      <c r="H91" s="31">
        <f t="shared" si="44"/>
        <v>68.0500868091177</v>
      </c>
      <c r="I91" s="56">
        <f t="shared" si="45"/>
        <v>9.2520129550412</v>
      </c>
      <c r="J91" s="44">
        <f>SUM('[2]DCS Data'!$M92:$P92)</f>
        <v>3405.5940506938</v>
      </c>
      <c r="K91" s="31">
        <f t="shared" si="46"/>
        <v>9.88747510262513</v>
      </c>
      <c r="L91" s="31">
        <f t="shared" si="47"/>
        <v>0.635462147583938</v>
      </c>
      <c r="M91" s="45">
        <f>I91/[1]MAR!$Q32</f>
        <v>0.484347702172561</v>
      </c>
      <c r="N91" s="46">
        <f>K91/[1]MAR!$Q32</f>
        <v>0.517614476926937</v>
      </c>
      <c r="O91" s="60"/>
      <c r="P91" s="59"/>
    </row>
    <row r="92" spans="1:15">
      <c r="A92" s="19">
        <f t="shared" si="40"/>
        <v>3</v>
      </c>
      <c r="B92" s="27">
        <f t="shared" si="41"/>
        <v>43917</v>
      </c>
      <c r="C92" s="28">
        <f>[3]CA!D88</f>
        <v>0.3862</v>
      </c>
      <c r="D92" s="54">
        <f>[3]CA!E88</f>
        <v>15.448</v>
      </c>
      <c r="E92" s="23">
        <f>'[2]DCS Data'!$L93</f>
        <v>252.170196533203</v>
      </c>
      <c r="F92" s="30">
        <f t="shared" si="42"/>
        <v>0.508157894736842</v>
      </c>
      <c r="G92" s="31">
        <f t="shared" si="43"/>
        <v>1.50932258064516</v>
      </c>
      <c r="H92" s="31">
        <f t="shared" si="44"/>
        <v>75.3637601686359</v>
      </c>
      <c r="I92" s="56">
        <f t="shared" si="45"/>
        <v>8.13432664048185</v>
      </c>
      <c r="J92" s="44">
        <f>SUM('[2]DCS Data'!$M93:$P93)</f>
        <v>2916.91663167399</v>
      </c>
      <c r="K92" s="31">
        <f t="shared" si="46"/>
        <v>8.46869595812046</v>
      </c>
      <c r="L92" s="31">
        <f t="shared" si="47"/>
        <v>0.334369317638609</v>
      </c>
      <c r="M92" s="45">
        <f>I92/[1]MAR!$Q33</f>
        <v>0.462426159181425</v>
      </c>
      <c r="N92" s="46">
        <f>K92/[1]MAR!$Q33</f>
        <v>0.481434631073154</v>
      </c>
      <c r="O92" s="50"/>
    </row>
    <row r="93" spans="1:15">
      <c r="A93" s="19">
        <f t="shared" si="40"/>
        <v>3</v>
      </c>
      <c r="B93" s="27">
        <f t="shared" si="41"/>
        <v>43918</v>
      </c>
      <c r="C93" s="28">
        <f>[3]CA!D89</f>
        <v>0</v>
      </c>
      <c r="D93" s="54">
        <f>[3]CA!E89</f>
        <v>0</v>
      </c>
      <c r="E93" s="23">
        <f>'[2]DCS Data'!$L94</f>
        <v>226.102905273437</v>
      </c>
      <c r="F93" s="30">
        <f t="shared" si="42"/>
        <v>0.508157894736842</v>
      </c>
      <c r="G93" s="31">
        <f t="shared" si="43"/>
        <v>1.50932258064516</v>
      </c>
      <c r="H93" s="31">
        <f t="shared" si="44"/>
        <v>67.5732713886175</v>
      </c>
      <c r="I93" s="56">
        <f t="shared" si="45"/>
        <v>7.79048878001841</v>
      </c>
      <c r="J93" s="44">
        <f>SUM('[2]DCS Data'!$M94:$P94)</f>
        <v>2885.5682362264</v>
      </c>
      <c r="K93" s="31">
        <f t="shared" si="46"/>
        <v>8.37768203371215</v>
      </c>
      <c r="L93" s="31">
        <f t="shared" si="47"/>
        <v>0.587193253693746</v>
      </c>
      <c r="M93" s="45">
        <f>I93/[1]MAR!$Q34</f>
        <v>0.452366898081387</v>
      </c>
      <c r="N93" s="46">
        <f>K93/[1]MAR!$Q34</f>
        <v>0.486463191426813</v>
      </c>
      <c r="O93" s="50"/>
    </row>
    <row r="94" spans="1:15">
      <c r="A94" s="19">
        <f t="shared" si="40"/>
        <v>3</v>
      </c>
      <c r="B94" s="27">
        <f t="shared" si="41"/>
        <v>43919</v>
      </c>
      <c r="C94" s="28">
        <f>[3]CA!D90</f>
        <v>0.3862</v>
      </c>
      <c r="D94" s="54">
        <f>[3]CA!E90</f>
        <v>15.6736221052632</v>
      </c>
      <c r="E94" s="23">
        <f>'[2]DCS Data'!$L95</f>
        <v>251.214752197266</v>
      </c>
      <c r="F94" s="30">
        <f t="shared" si="42"/>
        <v>0.508157894736842</v>
      </c>
      <c r="G94" s="31">
        <f t="shared" si="43"/>
        <v>1.50932258064516</v>
      </c>
      <c r="H94" s="31">
        <f t="shared" si="44"/>
        <v>75.0782154104606</v>
      </c>
      <c r="I94" s="56">
        <f t="shared" si="45"/>
        <v>8.16867808342</v>
      </c>
      <c r="J94" s="44">
        <f>SUM('[2]DCS Data'!$M95:$P95)</f>
        <v>2919.71580109032</v>
      </c>
      <c r="K94" s="31">
        <f t="shared" si="46"/>
        <v>8.47682279810785</v>
      </c>
      <c r="L94" s="31">
        <f t="shared" si="47"/>
        <v>0.308144714687852</v>
      </c>
      <c r="M94" s="45">
        <f>I94/[1]MAR!$Q35</f>
        <v>0.483763303550998</v>
      </c>
      <c r="N94" s="46">
        <f>K94/[1]MAR!$Q35</f>
        <v>0.502012168743977</v>
      </c>
      <c r="O94" s="50"/>
    </row>
    <row r="95" spans="1:15">
      <c r="A95" s="19">
        <f t="shared" si="40"/>
        <v>3</v>
      </c>
      <c r="B95" s="27">
        <f t="shared" si="41"/>
        <v>43920</v>
      </c>
      <c r="C95" s="28">
        <f>[3]CA!D91</f>
        <v>0</v>
      </c>
      <c r="D95" s="54">
        <f>[3]CA!E91</f>
        <v>0</v>
      </c>
      <c r="E95" s="23">
        <f>'[2]DCS Data'!$L96</f>
        <v>222.449798583984</v>
      </c>
      <c r="F95" s="30">
        <f t="shared" si="42"/>
        <v>0.508157894736842</v>
      </c>
      <c r="G95" s="31">
        <f t="shared" si="43"/>
        <v>1.50932258064516</v>
      </c>
      <c r="H95" s="31">
        <f t="shared" si="44"/>
        <v>66.4815013848687</v>
      </c>
      <c r="I95" s="56">
        <f t="shared" si="45"/>
        <v>8.59671402559195</v>
      </c>
      <c r="J95" s="44">
        <f>SUM('[2]DCS Data'!$M96:$P96)</f>
        <v>3162.38508701938</v>
      </c>
      <c r="K95" s="31">
        <f t="shared" si="46"/>
        <v>9.18136552606646</v>
      </c>
      <c r="L95" s="31">
        <f t="shared" si="47"/>
        <v>0.584651500474507</v>
      </c>
      <c r="M95" s="45">
        <f>I95/[1]MAR!$Q36</f>
        <v>0.480303668401867</v>
      </c>
      <c r="N95" s="46">
        <f>K95/[1]MAR!$Q36</f>
        <v>0.512968505173057</v>
      </c>
      <c r="O95" s="50"/>
    </row>
    <row r="96" spans="1:15">
      <c r="A96" s="19">
        <f t="shared" si="40"/>
        <v>3</v>
      </c>
      <c r="B96" s="27">
        <f t="shared" si="41"/>
        <v>43921</v>
      </c>
      <c r="C96" s="28">
        <f>[3]CA!D92</f>
        <v>0.3862</v>
      </c>
      <c r="D96" s="54">
        <f>[3]CA!E92</f>
        <v>15.6599018421053</v>
      </c>
      <c r="E96" s="23">
        <f>'[2]DCS Data'!$L97</f>
        <v>244.657836914062</v>
      </c>
      <c r="F96" s="30">
        <f t="shared" si="42"/>
        <v>0.508157894736842</v>
      </c>
      <c r="G96" s="31">
        <f t="shared" si="43"/>
        <v>1.50932258064516</v>
      </c>
      <c r="H96" s="31">
        <f t="shared" si="44"/>
        <v>73.1186111525311</v>
      </c>
      <c r="I96" s="56">
        <f t="shared" si="45"/>
        <v>9.02279207444281</v>
      </c>
      <c r="J96" s="44">
        <f>SUM('[2]DCS Data'!$M97:$P97)</f>
        <v>3299.44008384636</v>
      </c>
      <c r="K96" s="31">
        <f t="shared" si="46"/>
        <v>9.5792778575556</v>
      </c>
      <c r="L96" s="31">
        <f t="shared" si="47"/>
        <v>0.556485783112787</v>
      </c>
      <c r="M96" s="45">
        <f>I96/[1]MAR!$Q37</f>
        <v>0.442018101731464</v>
      </c>
      <c r="N96" s="46">
        <f>K96/[1]MAR!$Q37</f>
        <v>0.469279817114311</v>
      </c>
      <c r="O96" s="50"/>
    </row>
    <row r="97" spans="1:14">
      <c r="A97" s="19">
        <f t="shared" si="40"/>
        <v>4</v>
      </c>
      <c r="B97" s="27">
        <f t="shared" si="41"/>
        <v>43922</v>
      </c>
      <c r="C97" s="28">
        <f>[3]CA!D93</f>
        <v>0.3863</v>
      </c>
      <c r="D97" s="54">
        <f>[3]CA!E93</f>
        <v>13.5565885526316</v>
      </c>
      <c r="E97" s="23">
        <f>'[2]DCS Data'!$L98</f>
        <v>259.662261962891</v>
      </c>
      <c r="F97" s="30">
        <f t="shared" ref="F97:F126" si="48">IF(D97=0,F96,C97/76%)</f>
        <v>0.508289473684211</v>
      </c>
      <c r="G97" s="31">
        <f t="shared" ref="G97:G126" si="49">IF(D97=0,G96,F97*0.76/0.775+1.011)</f>
        <v>1.50945161290323</v>
      </c>
      <c r="H97" s="31">
        <f t="shared" ref="H97:H126" si="50">IFERROR(E97*0.389662*G97*F97,0)</f>
        <v>77.629574000436</v>
      </c>
      <c r="I97" s="56">
        <f t="shared" ref="I97:I126" si="51">IFERROR(H96-H97+D97,0)</f>
        <v>9.04562570472667</v>
      </c>
      <c r="J97" s="44">
        <f>SUM('[2]DCS Data'!$M98:$P98)</f>
        <v>3325.2750883436</v>
      </c>
      <c r="K97" s="31">
        <f t="shared" ref="K97:K126" si="52">J97*0.0037854*G97*F97</f>
        <v>9.65761010655819</v>
      </c>
      <c r="L97" s="31">
        <f t="shared" ref="L97:L126" si="53">K97-I97</f>
        <v>0.611984401831522</v>
      </c>
      <c r="M97" s="45">
        <f>I97/[1]APR!$Q7</f>
        <v>0.455828498390678</v>
      </c>
      <c r="N97" s="46">
        <f>K97/[1]APR!$Q7</f>
        <v>0.486667706205746</v>
      </c>
    </row>
    <row r="98" spans="1:14">
      <c r="A98" s="19">
        <f t="shared" si="40"/>
        <v>4</v>
      </c>
      <c r="B98" s="27">
        <f t="shared" si="41"/>
        <v>43923</v>
      </c>
      <c r="C98" s="28">
        <f>[3]CA!D94</f>
        <v>0</v>
      </c>
      <c r="D98" s="54">
        <f>[3]CA!E94</f>
        <v>0</v>
      </c>
      <c r="E98" s="23">
        <f>'[2]DCS Data'!$L99</f>
        <v>230.046859741211</v>
      </c>
      <c r="F98" s="30">
        <f t="shared" si="48"/>
        <v>0.508289473684211</v>
      </c>
      <c r="G98" s="31">
        <f t="shared" si="49"/>
        <v>1.50945161290323</v>
      </c>
      <c r="H98" s="31">
        <f t="shared" si="50"/>
        <v>68.7756456669875</v>
      </c>
      <c r="I98" s="56">
        <f t="shared" si="51"/>
        <v>8.85392833344851</v>
      </c>
      <c r="J98" s="44">
        <f>SUM('[2]DCS Data'!$M99:$P99)</f>
        <v>3252.44581855506</v>
      </c>
      <c r="K98" s="31">
        <f t="shared" si="52"/>
        <v>9.44609175896987</v>
      </c>
      <c r="L98" s="31">
        <f t="shared" si="53"/>
        <v>0.592163425521361</v>
      </c>
      <c r="M98" s="45">
        <f>I98/[1]APR!$Q8</f>
        <v>0.475110912752978</v>
      </c>
      <c r="N98" s="46">
        <f>K98/[1]APR!$Q8</f>
        <v>0.506887012016795</v>
      </c>
    </row>
    <row r="99" spans="1:14">
      <c r="A99" s="19">
        <f t="shared" si="40"/>
        <v>4</v>
      </c>
      <c r="B99" s="27">
        <f t="shared" si="41"/>
        <v>43924</v>
      </c>
      <c r="C99" s="28">
        <f>[3]CA!D95</f>
        <v>0.3852</v>
      </c>
      <c r="D99" s="54">
        <f>[3]CA!E95</f>
        <v>15.4814921052632</v>
      </c>
      <c r="E99" s="23">
        <f>'[2]DCS Data'!$L100</f>
        <v>254.215393066406</v>
      </c>
      <c r="F99" s="30">
        <f t="shared" si="48"/>
        <v>0.506842105263158</v>
      </c>
      <c r="G99" s="31">
        <f t="shared" si="49"/>
        <v>1.50803225806452</v>
      </c>
      <c r="H99" s="31">
        <f t="shared" si="50"/>
        <v>75.713481584835</v>
      </c>
      <c r="I99" s="56">
        <f t="shared" si="51"/>
        <v>8.54365618741564</v>
      </c>
      <c r="J99" s="44">
        <f>SUM('[2]DCS Data'!$M100:$P100)</f>
        <v>3130.24047819463</v>
      </c>
      <c r="K99" s="31">
        <f t="shared" si="52"/>
        <v>9.05675873573611</v>
      </c>
      <c r="L99" s="31">
        <f t="shared" si="53"/>
        <v>0.513102548320479</v>
      </c>
      <c r="M99" s="45">
        <f>I99/[1]APR!$Q9</f>
        <v>0.457867473936701</v>
      </c>
      <c r="N99" s="46">
        <f>K99/[1]APR!$Q9</f>
        <v>0.485365416564124</v>
      </c>
    </row>
    <row r="100" spans="1:14">
      <c r="A100" s="19">
        <f t="shared" si="40"/>
        <v>4</v>
      </c>
      <c r="B100" s="27">
        <f t="shared" si="41"/>
        <v>43925</v>
      </c>
      <c r="C100" s="28">
        <f>[3]CA!D96</f>
        <v>0</v>
      </c>
      <c r="D100" s="54">
        <f>[3]CA!E96</f>
        <v>0</v>
      </c>
      <c r="E100" s="23">
        <f>'[2]DCS Data'!$L101</f>
        <v>225.877624511719</v>
      </c>
      <c r="F100" s="30">
        <f t="shared" si="48"/>
        <v>0.506842105263158</v>
      </c>
      <c r="G100" s="31">
        <f t="shared" si="49"/>
        <v>1.50803225806452</v>
      </c>
      <c r="H100" s="31">
        <f t="shared" si="50"/>
        <v>67.273587006696</v>
      </c>
      <c r="I100" s="56">
        <f t="shared" si="51"/>
        <v>8.43989457813903</v>
      </c>
      <c r="J100" s="44">
        <f>SUM('[2]DCS Data'!$M101:$P101)</f>
        <v>3092.95952701247</v>
      </c>
      <c r="K100" s="31">
        <f t="shared" si="52"/>
        <v>8.94889335521739</v>
      </c>
      <c r="L100" s="31">
        <f t="shared" si="53"/>
        <v>0.508998777078361</v>
      </c>
      <c r="M100" s="45">
        <f>I100/[1]APR!$Q10</f>
        <v>0.460920550431232</v>
      </c>
      <c r="N100" s="46">
        <f>K100/[1]APR!$Q10</f>
        <v>0.488718053626054</v>
      </c>
    </row>
    <row r="101" spans="1:14">
      <c r="A101" s="19">
        <f t="shared" si="40"/>
        <v>4</v>
      </c>
      <c r="B101" s="27">
        <f t="shared" si="41"/>
        <v>43926</v>
      </c>
      <c r="C101" s="28">
        <f>[3]CA!D97</f>
        <v>0.3855</v>
      </c>
      <c r="D101" s="54">
        <f>[3]CA!E97</f>
        <v>15.3601460526316</v>
      </c>
      <c r="E101" s="23">
        <f>'[2]DCS Data'!$L102</f>
        <v>248.410293579102</v>
      </c>
      <c r="F101" s="30">
        <f t="shared" si="48"/>
        <v>0.507236842105263</v>
      </c>
      <c r="G101" s="31">
        <f t="shared" si="49"/>
        <v>1.50841935483871</v>
      </c>
      <c r="H101" s="31">
        <f t="shared" si="50"/>
        <v>74.0611633702601</v>
      </c>
      <c r="I101" s="56">
        <f t="shared" si="51"/>
        <v>8.57256968906744</v>
      </c>
      <c r="J101" s="44">
        <f>SUM('[2]DCS Data'!$M102:$P102)</f>
        <v>3131.21074353785</v>
      </c>
      <c r="K101" s="31">
        <f t="shared" si="52"/>
        <v>9.06894906273227</v>
      </c>
      <c r="L101" s="31">
        <f t="shared" si="53"/>
        <v>0.496379373664832</v>
      </c>
      <c r="M101" s="45">
        <f>I101/[1]APR!$Q11</f>
        <v>0.498602463141121</v>
      </c>
      <c r="N101" s="46">
        <f>K101/[1]APR!$Q11</f>
        <v>0.527473150384102</v>
      </c>
    </row>
    <row r="102" spans="1:14">
      <c r="A102" s="19">
        <f t="shared" si="40"/>
        <v>4</v>
      </c>
      <c r="B102" s="27">
        <f t="shared" si="41"/>
        <v>43927</v>
      </c>
      <c r="C102" s="28">
        <f>[3]CA!D98</f>
        <v>0.3855</v>
      </c>
      <c r="D102" s="54">
        <f>[3]CA!E98</f>
        <v>15.3966671052632</v>
      </c>
      <c r="E102" s="23">
        <f>'[2]DCS Data'!$L103</f>
        <v>272.200225830078</v>
      </c>
      <c r="F102" s="30">
        <f t="shared" si="48"/>
        <v>0.507236842105263</v>
      </c>
      <c r="G102" s="31">
        <f t="shared" si="49"/>
        <v>1.50841935483871</v>
      </c>
      <c r="H102" s="31">
        <f t="shared" si="50"/>
        <v>81.1539051146595</v>
      </c>
      <c r="I102" s="56">
        <f t="shared" si="51"/>
        <v>8.30392536086378</v>
      </c>
      <c r="J102" s="44">
        <f>SUM('[2]DCS Data'!$M103:$P103)</f>
        <v>3309.54910071213</v>
      </c>
      <c r="K102" s="31">
        <f t="shared" si="52"/>
        <v>9.58547177858037</v>
      </c>
      <c r="L102" s="31">
        <f t="shared" si="53"/>
        <v>1.28154641771659</v>
      </c>
      <c r="M102" s="45">
        <f>I102/[1]APR!$Q12</f>
        <v>0.417777445668121</v>
      </c>
      <c r="N102" s="46">
        <f>K102/[1]APR!$Q12</f>
        <v>0.482253120199362</v>
      </c>
    </row>
    <row r="103" spans="1:14">
      <c r="A103" s="19">
        <f t="shared" si="40"/>
        <v>4</v>
      </c>
      <c r="B103" s="27">
        <f t="shared" si="41"/>
        <v>43928</v>
      </c>
      <c r="C103" s="28">
        <f>[3]CA!D99</f>
        <v>0</v>
      </c>
      <c r="D103" s="54">
        <f>[3]CA!E99</f>
        <v>0</v>
      </c>
      <c r="E103" s="23">
        <f>'[2]DCS Data'!$L104</f>
        <v>243.196746826172</v>
      </c>
      <c r="F103" s="30">
        <f t="shared" si="48"/>
        <v>0.507236842105263</v>
      </c>
      <c r="G103" s="31">
        <f t="shared" si="49"/>
        <v>1.50841935483871</v>
      </c>
      <c r="H103" s="31">
        <f t="shared" si="50"/>
        <v>72.5067940555109</v>
      </c>
      <c r="I103" s="56">
        <f t="shared" si="51"/>
        <v>8.64711105914866</v>
      </c>
      <c r="J103" s="44">
        <f>SUM('[2]DCS Data'!$M104:$P104)</f>
        <v>2956.62318847438</v>
      </c>
      <c r="K103" s="31">
        <f t="shared" si="52"/>
        <v>8.56328982305152</v>
      </c>
      <c r="L103" s="31">
        <f t="shared" si="53"/>
        <v>-0.0838212360971404</v>
      </c>
      <c r="M103" s="45">
        <f>I103/[1]APR!$Q13</f>
        <v>0.504613174351869</v>
      </c>
      <c r="N103" s="46">
        <f>K103/[1]APR!$Q13</f>
        <v>0.49972167940798</v>
      </c>
    </row>
    <row r="104" spans="1:14">
      <c r="A104" s="19">
        <f t="shared" si="40"/>
        <v>4</v>
      </c>
      <c r="B104" s="27">
        <f t="shared" si="41"/>
        <v>43929</v>
      </c>
      <c r="C104" s="28">
        <f>[3]CA!D100</f>
        <v>0.3864</v>
      </c>
      <c r="D104" s="54">
        <f>[3]CA!E100</f>
        <v>15.4097336842105</v>
      </c>
      <c r="E104" s="23">
        <f>'[2]DCS Data'!$L105</f>
        <v>267.491485595703</v>
      </c>
      <c r="F104" s="30">
        <f t="shared" si="48"/>
        <v>0.508421052631579</v>
      </c>
      <c r="G104" s="31">
        <f t="shared" si="49"/>
        <v>1.50958064516129</v>
      </c>
      <c r="H104" s="31">
        <f t="shared" si="50"/>
        <v>79.9977666061135</v>
      </c>
      <c r="I104" s="56">
        <f t="shared" si="51"/>
        <v>7.91876113360785</v>
      </c>
      <c r="J104" s="44">
        <f>SUM('[2]DCS Data'!$M105:$P105)</f>
        <v>3096.54047545864</v>
      </c>
      <c r="K104" s="31">
        <f t="shared" si="52"/>
        <v>8.99639226178205</v>
      </c>
      <c r="L104" s="31">
        <f t="shared" si="53"/>
        <v>1.0776311281742</v>
      </c>
      <c r="M104" s="45">
        <f>I104/[1]APR!$Q14</f>
        <v>0.433955655616748</v>
      </c>
      <c r="N104" s="46">
        <f>K104/[1]APR!$Q14</f>
        <v>0.493010868275598</v>
      </c>
    </row>
    <row r="105" spans="1:14">
      <c r="A105" s="19">
        <f t="shared" si="40"/>
        <v>4</v>
      </c>
      <c r="B105" s="27">
        <f t="shared" si="41"/>
        <v>43930</v>
      </c>
      <c r="C105" s="28">
        <f>[3]CA!D101</f>
        <v>0</v>
      </c>
      <c r="D105" s="54">
        <f>[3]CA!E101</f>
        <v>0</v>
      </c>
      <c r="E105" s="23">
        <f>'[2]DCS Data'!$L106</f>
        <v>238.009048461914</v>
      </c>
      <c r="F105" s="30">
        <f t="shared" si="48"/>
        <v>0.508421052631579</v>
      </c>
      <c r="G105" s="31">
        <f t="shared" si="49"/>
        <v>1.50958064516129</v>
      </c>
      <c r="H105" s="31">
        <f t="shared" si="50"/>
        <v>71.1805546505411</v>
      </c>
      <c r="I105" s="56">
        <f t="shared" si="51"/>
        <v>8.81721195557246</v>
      </c>
      <c r="J105" s="44">
        <f>SUM('[2]DCS Data'!$M106:$P106)</f>
        <v>3118.84924332978</v>
      </c>
      <c r="K105" s="31">
        <f t="shared" si="52"/>
        <v>9.06120602030919</v>
      </c>
      <c r="L105" s="31">
        <f t="shared" si="53"/>
        <v>0.243994064736725</v>
      </c>
      <c r="M105" s="45">
        <f>I105/[1]APR!$Q15</f>
        <v>0.490628547952822</v>
      </c>
      <c r="N105" s="46">
        <f>K105/[1]APR!$Q15</f>
        <v>0.50420545347512</v>
      </c>
    </row>
    <row r="106" spans="1:14">
      <c r="A106" s="19">
        <f t="shared" si="40"/>
        <v>4</v>
      </c>
      <c r="B106" s="27">
        <f t="shared" si="41"/>
        <v>43931</v>
      </c>
      <c r="C106" s="28">
        <f>[3]CA!D102</f>
        <v>0.3865</v>
      </c>
      <c r="D106" s="54">
        <f>[3]CA!E102</f>
        <v>15.5108552631579</v>
      </c>
      <c r="E106" s="23">
        <f>'[2]DCS Data'!$L107</f>
        <v>262.515258789063</v>
      </c>
      <c r="F106" s="30">
        <f t="shared" si="48"/>
        <v>0.508552631578947</v>
      </c>
      <c r="G106" s="31">
        <f t="shared" si="49"/>
        <v>1.50970967741935</v>
      </c>
      <c r="H106" s="31">
        <f t="shared" si="50"/>
        <v>78.5365740101872</v>
      </c>
      <c r="I106" s="56">
        <f t="shared" si="51"/>
        <v>8.15483590351175</v>
      </c>
      <c r="J106" s="44">
        <f>SUM('[2]DCS Data'!$M107:$P107)</f>
        <v>2991.7418682226</v>
      </c>
      <c r="K106" s="31">
        <f t="shared" si="52"/>
        <v>8.69491302170432</v>
      </c>
      <c r="L106" s="31">
        <f t="shared" si="53"/>
        <v>0.540077118192562</v>
      </c>
      <c r="M106" s="45">
        <f>I106/[1]APR!$Q16</f>
        <v>0.463207472468795</v>
      </c>
      <c r="N106" s="46">
        <f>K106/[1]APR!$Q16</f>
        <v>0.493884700044702</v>
      </c>
    </row>
    <row r="107" spans="1:14">
      <c r="A107" s="19">
        <f t="shared" si="40"/>
        <v>4</v>
      </c>
      <c r="B107" s="27">
        <f t="shared" si="41"/>
        <v>43932</v>
      </c>
      <c r="C107" s="28">
        <f>[3]CA!D103</f>
        <v>0</v>
      </c>
      <c r="D107" s="54">
        <f>[3]CA!E103</f>
        <v>0</v>
      </c>
      <c r="E107" s="23">
        <f>'[2]DCS Data'!$L108</f>
        <v>233.80744934082</v>
      </c>
      <c r="F107" s="30">
        <f t="shared" si="48"/>
        <v>0.508552631578947</v>
      </c>
      <c r="G107" s="31">
        <f t="shared" si="49"/>
        <v>1.50970967741935</v>
      </c>
      <c r="H107" s="31">
        <f t="shared" si="50"/>
        <v>69.9480713387526</v>
      </c>
      <c r="I107" s="56">
        <f t="shared" si="51"/>
        <v>8.58850267143465</v>
      </c>
      <c r="J107" s="44">
        <f>SUM('[2]DCS Data'!$M108:$P108)</f>
        <v>3175.97789775325</v>
      </c>
      <c r="K107" s="31">
        <f t="shared" si="52"/>
        <v>9.23035903369091</v>
      </c>
      <c r="L107" s="31">
        <f t="shared" si="53"/>
        <v>0.641856362256259</v>
      </c>
      <c r="M107" s="45">
        <f>I107/[1]APR!$Q17</f>
        <v>0.457509923111615</v>
      </c>
      <c r="N107" s="46">
        <f>K107/[1]APR!$Q17</f>
        <v>0.491701640361848</v>
      </c>
    </row>
    <row r="108" spans="1:14">
      <c r="A108" s="19">
        <f t="shared" si="40"/>
        <v>4</v>
      </c>
      <c r="B108" s="27">
        <f t="shared" si="41"/>
        <v>43933</v>
      </c>
      <c r="C108" s="28">
        <f>[3]CA!D104</f>
        <v>0.3865</v>
      </c>
      <c r="D108" s="54">
        <f>[3]CA!E104</f>
        <v>15.5520480263158</v>
      </c>
      <c r="E108" s="23">
        <f>'[2]DCS Data'!$L109</f>
        <v>256.894989013672</v>
      </c>
      <c r="F108" s="30">
        <f t="shared" si="48"/>
        <v>0.508552631578947</v>
      </c>
      <c r="G108" s="31">
        <f t="shared" si="49"/>
        <v>1.50970967741935</v>
      </c>
      <c r="H108" s="31">
        <f t="shared" si="50"/>
        <v>76.855160384144</v>
      </c>
      <c r="I108" s="56">
        <f t="shared" si="51"/>
        <v>8.64495898092433</v>
      </c>
      <c r="J108" s="44">
        <f>SUM('[2]DCS Data'!$M109:$P109)</f>
        <v>3144.02108631599</v>
      </c>
      <c r="K108" s="31">
        <f t="shared" si="52"/>
        <v>9.13748280701863</v>
      </c>
      <c r="L108" s="31">
        <f t="shared" si="53"/>
        <v>0.492523826094295</v>
      </c>
      <c r="M108" s="45">
        <f>I108/[1]APR!$Q18</f>
        <v>0.468155230684753</v>
      </c>
      <c r="N108" s="46">
        <f>K108/[1]APR!$Q18</f>
        <v>0.494827145026012</v>
      </c>
    </row>
    <row r="109" spans="1:14">
      <c r="A109" s="19">
        <f t="shared" si="40"/>
        <v>4</v>
      </c>
      <c r="B109" s="27">
        <f t="shared" si="41"/>
        <v>43934</v>
      </c>
      <c r="C109" s="28">
        <f>[3]CA!D105</f>
        <v>0</v>
      </c>
      <c r="D109" s="54">
        <f>[3]CA!E105</f>
        <v>0</v>
      </c>
      <c r="E109" s="23">
        <f>'[2]DCS Data'!$L110</f>
        <v>228.632919311523</v>
      </c>
      <c r="F109" s="30">
        <f t="shared" si="48"/>
        <v>0.508552631578947</v>
      </c>
      <c r="G109" s="31">
        <f t="shared" si="49"/>
        <v>1.50970967741935</v>
      </c>
      <c r="H109" s="31">
        <f t="shared" si="50"/>
        <v>68.4000094756501</v>
      </c>
      <c r="I109" s="56">
        <f t="shared" si="51"/>
        <v>8.45515090849389</v>
      </c>
      <c r="J109" s="44">
        <f>SUM('[2]DCS Data'!$M110:$P110)</f>
        <v>3117.56555327249</v>
      </c>
      <c r="K109" s="31">
        <f t="shared" si="52"/>
        <v>9.06059497080544</v>
      </c>
      <c r="L109" s="31">
        <f t="shared" si="53"/>
        <v>0.605444062311552</v>
      </c>
      <c r="M109" s="45">
        <f>I109/[1]APR!$Q19</f>
        <v>0.454390090775986</v>
      </c>
      <c r="N109" s="46">
        <f>K109/[1]APR!$Q19</f>
        <v>0.48692739086807</v>
      </c>
    </row>
    <row r="110" spans="1:14">
      <c r="A110" s="19">
        <f t="shared" si="40"/>
        <v>4</v>
      </c>
      <c r="B110" s="27">
        <f t="shared" si="41"/>
        <v>43935</v>
      </c>
      <c r="C110" s="28">
        <f>[3]CA!D106</f>
        <v>0</v>
      </c>
      <c r="D110" s="54">
        <f>[3]CA!E106</f>
        <v>0</v>
      </c>
      <c r="E110" s="23">
        <f>'[2]DCS Data'!$L111</f>
        <v>198.898422241211</v>
      </c>
      <c r="F110" s="30">
        <f t="shared" si="48"/>
        <v>0.508552631578947</v>
      </c>
      <c r="G110" s="31">
        <f t="shared" si="49"/>
        <v>1.50970967741935</v>
      </c>
      <c r="H110" s="31">
        <f t="shared" si="50"/>
        <v>59.5043531218428</v>
      </c>
      <c r="I110" s="56">
        <f t="shared" si="51"/>
        <v>8.8956563538073</v>
      </c>
      <c r="J110" s="44">
        <f>SUM('[2]DCS Data'!$M111:$P111)</f>
        <v>3276.35895494653</v>
      </c>
      <c r="K110" s="31">
        <f t="shared" si="52"/>
        <v>9.52209695753821</v>
      </c>
      <c r="L110" s="31">
        <f t="shared" si="53"/>
        <v>0.626440603730913</v>
      </c>
      <c r="M110" s="45">
        <f>I110/[1]APR!$Q20</f>
        <v>0.466070490573094</v>
      </c>
      <c r="N110" s="46">
        <f>K110/[1]APR!$Q20</f>
        <v>0.498891618984919</v>
      </c>
    </row>
    <row r="111" spans="1:14">
      <c r="A111" s="19">
        <f t="shared" si="40"/>
        <v>4</v>
      </c>
      <c r="B111" s="27">
        <f t="shared" si="41"/>
        <v>43936</v>
      </c>
      <c r="C111" s="28">
        <f>[3]CA!D107</f>
        <v>0.3865</v>
      </c>
      <c r="D111" s="54">
        <f>[3]CA!E107</f>
        <v>31.0440868421053</v>
      </c>
      <c r="E111" s="23">
        <f>'[2]DCS Data'!$L112</f>
        <v>276.579284667969</v>
      </c>
      <c r="F111" s="30">
        <f t="shared" si="48"/>
        <v>0.508552631578947</v>
      </c>
      <c r="G111" s="31">
        <f t="shared" si="49"/>
        <v>1.50970967741935</v>
      </c>
      <c r="H111" s="31">
        <f t="shared" si="50"/>
        <v>82.7441024198308</v>
      </c>
      <c r="I111" s="56">
        <f t="shared" si="51"/>
        <v>7.80433754411732</v>
      </c>
      <c r="J111" s="44">
        <f>SUM('[2]DCS Data'!$M112:$P112)</f>
        <v>3027.1903596544</v>
      </c>
      <c r="K111" s="31">
        <f t="shared" si="52"/>
        <v>8.79793713385248</v>
      </c>
      <c r="L111" s="31">
        <f t="shared" si="53"/>
        <v>0.993599589735153</v>
      </c>
      <c r="M111" s="45">
        <f>I111/[1]APR!$Q21</f>
        <v>0.444660802263122</v>
      </c>
      <c r="N111" s="46">
        <f>K111/[1]APR!$Q21</f>
        <v>0.501272242786088</v>
      </c>
    </row>
    <row r="112" spans="1:14">
      <c r="A112" s="19">
        <f t="shared" si="40"/>
        <v>4</v>
      </c>
      <c r="B112" s="27">
        <f t="shared" si="41"/>
        <v>43937</v>
      </c>
      <c r="C112" s="28">
        <f>[3]CA!D108</f>
        <v>0</v>
      </c>
      <c r="D112" s="54">
        <f>[3]CA!E108</f>
        <v>0</v>
      </c>
      <c r="E112" s="23">
        <f>'[2]DCS Data'!$L113</f>
        <v>248.275405883789</v>
      </c>
      <c r="F112" s="30">
        <f t="shared" si="48"/>
        <v>0.508552631578947</v>
      </c>
      <c r="G112" s="31">
        <f t="shared" si="49"/>
        <v>1.50970967741935</v>
      </c>
      <c r="H112" s="31">
        <f t="shared" si="50"/>
        <v>74.2764435067341</v>
      </c>
      <c r="I112" s="56">
        <f t="shared" si="51"/>
        <v>8.46765891309673</v>
      </c>
      <c r="J112" s="44">
        <f>SUM('[2]DCS Data'!$M113:$P113)</f>
        <v>2833.8974306615</v>
      </c>
      <c r="K112" s="31">
        <f t="shared" si="52"/>
        <v>8.23616901369637</v>
      </c>
      <c r="L112" s="31">
        <f t="shared" si="53"/>
        <v>-0.231489899400357</v>
      </c>
      <c r="M112" s="45">
        <f>I112/[1]APR!$Q22</f>
        <v>0.519447019268849</v>
      </c>
      <c r="N112" s="46">
        <f>K112/[1]APR!$Q22</f>
        <v>0.50524631285537</v>
      </c>
    </row>
    <row r="113" spans="1:14">
      <c r="A113" s="19">
        <f t="shared" si="40"/>
        <v>4</v>
      </c>
      <c r="B113" s="27">
        <f t="shared" si="41"/>
        <v>43938</v>
      </c>
      <c r="C113" s="28">
        <f>[3]CA!D109</f>
        <v>0.3862</v>
      </c>
      <c r="D113" s="54">
        <f>[3]CA!E109</f>
        <v>15.687342368421</v>
      </c>
      <c r="E113" s="23">
        <f>'[2]DCS Data'!$L114</f>
        <v>277.972198486328</v>
      </c>
      <c r="F113" s="30">
        <f t="shared" si="48"/>
        <v>0.508157894736842</v>
      </c>
      <c r="G113" s="31">
        <f t="shared" si="49"/>
        <v>1.50932258064516</v>
      </c>
      <c r="H113" s="31">
        <f t="shared" si="50"/>
        <v>83.0749644021225</v>
      </c>
      <c r="I113" s="56">
        <f t="shared" si="51"/>
        <v>6.88882147303264</v>
      </c>
      <c r="J113" s="44">
        <f>SUM('[2]DCS Data'!$M114:$P114)</f>
        <v>2754.42480022936</v>
      </c>
      <c r="K113" s="31">
        <f t="shared" si="52"/>
        <v>7.99693276090045</v>
      </c>
      <c r="L113" s="31">
        <f t="shared" si="53"/>
        <v>1.10811128786781</v>
      </c>
      <c r="M113" s="45">
        <f>I113/[1]APR!$Q23</f>
        <v>0.420759910712536</v>
      </c>
      <c r="N113" s="46">
        <f>K113/[1]APR!$Q23</f>
        <v>0.488441851428814</v>
      </c>
    </row>
    <row r="114" spans="1:14">
      <c r="A114" s="19">
        <f t="shared" si="40"/>
        <v>4</v>
      </c>
      <c r="B114" s="27">
        <f t="shared" si="41"/>
        <v>43939</v>
      </c>
      <c r="C114" s="28">
        <f>[3]CA!D110</f>
        <v>0</v>
      </c>
      <c r="D114" s="54">
        <f>[3]CA!E110</f>
        <v>0</v>
      </c>
      <c r="E114" s="23">
        <f>'[2]DCS Data'!$L115</f>
        <v>251.39582824707</v>
      </c>
      <c r="F114" s="30">
        <f t="shared" si="48"/>
        <v>0.508157894736842</v>
      </c>
      <c r="G114" s="31">
        <f t="shared" si="49"/>
        <v>1.50932258064516</v>
      </c>
      <c r="H114" s="31">
        <f t="shared" si="50"/>
        <v>75.1323319245347</v>
      </c>
      <c r="I114" s="56">
        <f t="shared" si="51"/>
        <v>7.94263247758772</v>
      </c>
      <c r="J114" s="44">
        <f>SUM('[2]DCS Data'!$M115:$P115)</f>
        <v>2650.41173629976</v>
      </c>
      <c r="K114" s="31">
        <f t="shared" si="52"/>
        <v>7.69495120800746</v>
      </c>
      <c r="L114" s="31">
        <f t="shared" si="53"/>
        <v>-0.247681269580264</v>
      </c>
      <c r="M114" s="45">
        <f>I114/[1]APR!$Q24</f>
        <v>0.503916200780646</v>
      </c>
      <c r="N114" s="46">
        <f>K114/[1]APR!$Q24</f>
        <v>0.488202191008243</v>
      </c>
    </row>
    <row r="115" spans="1:14">
      <c r="A115" s="19">
        <f t="shared" si="40"/>
        <v>4</v>
      </c>
      <c r="B115" s="27">
        <f t="shared" si="41"/>
        <v>43940</v>
      </c>
      <c r="C115" s="28">
        <f>[3]CA!D111</f>
        <v>0</v>
      </c>
      <c r="D115" s="54">
        <f>[3]CA!E111</f>
        <v>0</v>
      </c>
      <c r="E115" s="23">
        <f>'[2]DCS Data'!$L116</f>
        <v>225.238739013672</v>
      </c>
      <c r="F115" s="30">
        <f t="shared" si="48"/>
        <v>0.508157894736842</v>
      </c>
      <c r="G115" s="31">
        <f t="shared" si="49"/>
        <v>1.50932258064516</v>
      </c>
      <c r="H115" s="31">
        <f t="shared" si="50"/>
        <v>67.315006059716</v>
      </c>
      <c r="I115" s="56">
        <f t="shared" si="51"/>
        <v>7.81732586481878</v>
      </c>
      <c r="J115" s="44">
        <f>SUM('[2]DCS Data'!$M116:$P116)</f>
        <v>2857.27406605142</v>
      </c>
      <c r="K115" s="31">
        <f t="shared" si="52"/>
        <v>8.29553545399941</v>
      </c>
      <c r="L115" s="31">
        <f t="shared" si="53"/>
        <v>0.478209589180622</v>
      </c>
      <c r="M115" s="45">
        <f>I115/[1]APR!$Q25</f>
        <v>0.461927831381812</v>
      </c>
      <c r="N115" s="46">
        <f>K115/[1]APR!$Q25</f>
        <v>0.49018536116835</v>
      </c>
    </row>
    <row r="116" spans="1:14">
      <c r="A116" s="19">
        <f t="shared" si="40"/>
        <v>4</v>
      </c>
      <c r="B116" s="27">
        <f t="shared" si="41"/>
        <v>43941</v>
      </c>
      <c r="C116" s="28">
        <f>[3]CA!D112</f>
        <v>0.3873</v>
      </c>
      <c r="D116" s="54">
        <f>[3]CA!E112</f>
        <v>16.0744788157895</v>
      </c>
      <c r="E116" s="23">
        <f>'[2]DCS Data'!$L117</f>
        <v>247.999725341797</v>
      </c>
      <c r="F116" s="30">
        <f t="shared" si="48"/>
        <v>0.509605263157895</v>
      </c>
      <c r="G116" s="31">
        <f t="shared" si="49"/>
        <v>1.51074193548387</v>
      </c>
      <c r="H116" s="31">
        <f t="shared" si="50"/>
        <v>74.3983740751516</v>
      </c>
      <c r="I116" s="56">
        <f t="shared" si="51"/>
        <v>8.99111080035379</v>
      </c>
      <c r="J116" s="44">
        <f>SUM('[2]DCS Data'!$M117:$P117)</f>
        <v>3367.02954248125</v>
      </c>
      <c r="K116" s="31">
        <f t="shared" si="52"/>
        <v>9.81257285001832</v>
      </c>
      <c r="L116" s="31">
        <f t="shared" si="53"/>
        <v>0.821462049664525</v>
      </c>
      <c r="M116" s="45">
        <f>I116/[1]APR!$Q26</f>
        <v>0.449473361865448</v>
      </c>
      <c r="N116" s="46">
        <f>K116/[1]APR!$Q26</f>
        <v>0.490538956240401</v>
      </c>
    </row>
    <row r="117" spans="1:14">
      <c r="A117" s="19">
        <f t="shared" si="40"/>
        <v>4</v>
      </c>
      <c r="B117" s="27">
        <f t="shared" si="41"/>
        <v>43942</v>
      </c>
      <c r="C117" s="28">
        <f>[3]CA!D113</f>
        <v>0.3872</v>
      </c>
      <c r="D117" s="54">
        <f>[3]CA!E113</f>
        <v>15.6540884210526</v>
      </c>
      <c r="E117" s="23">
        <f>'[2]DCS Data'!$L118</f>
        <v>274.864196777344</v>
      </c>
      <c r="F117" s="30">
        <f t="shared" si="48"/>
        <v>0.509473684210526</v>
      </c>
      <c r="G117" s="31">
        <f t="shared" si="49"/>
        <v>1.51061290322581</v>
      </c>
      <c r="H117" s="31">
        <f t="shared" si="50"/>
        <v>82.4292170786544</v>
      </c>
      <c r="I117" s="56">
        <f t="shared" si="51"/>
        <v>7.62324541754989</v>
      </c>
      <c r="J117" s="44">
        <f>SUM('[2]DCS Data'!$M118:$P118)</f>
        <v>3086.86662209064</v>
      </c>
      <c r="K117" s="31">
        <f t="shared" si="52"/>
        <v>8.99299990762752</v>
      </c>
      <c r="L117" s="31">
        <f t="shared" si="53"/>
        <v>1.36975449007763</v>
      </c>
      <c r="M117" s="45">
        <f>I117/[1]APR!$Q27</f>
        <v>0.420279293837754</v>
      </c>
      <c r="N117" s="46">
        <f>K117/[1]APR!$Q27</f>
        <v>0.49579561507485</v>
      </c>
    </row>
    <row r="118" spans="1:14">
      <c r="A118" s="19">
        <f t="shared" si="40"/>
        <v>4</v>
      </c>
      <c r="B118" s="27">
        <f t="shared" si="41"/>
        <v>43943</v>
      </c>
      <c r="C118" s="28">
        <f>[3]CA!D114</f>
        <v>0</v>
      </c>
      <c r="D118" s="54">
        <f>[3]CA!E114</f>
        <v>0</v>
      </c>
      <c r="E118" s="23">
        <f>'[2]DCS Data'!$L119</f>
        <v>243.969482421875</v>
      </c>
      <c r="F118" s="30">
        <f t="shared" si="48"/>
        <v>0.509473684210526</v>
      </c>
      <c r="G118" s="31">
        <f t="shared" si="49"/>
        <v>1.51061290322581</v>
      </c>
      <c r="H118" s="31">
        <f t="shared" si="50"/>
        <v>73.1641794853702</v>
      </c>
      <c r="I118" s="56">
        <f t="shared" si="51"/>
        <v>9.26503759328419</v>
      </c>
      <c r="J118" s="44">
        <f>SUM('[2]DCS Data'!$M119:$P119)</f>
        <v>3087.81321521005</v>
      </c>
      <c r="K118" s="31">
        <f t="shared" si="52"/>
        <v>8.99575762698425</v>
      </c>
      <c r="L118" s="31">
        <f t="shared" si="53"/>
        <v>-0.269279966299939</v>
      </c>
      <c r="M118" s="45">
        <f>I118/[1]APR!$Q28</f>
        <v>0.536578645098187</v>
      </c>
      <c r="N118" s="46">
        <f>K118/[1]APR!$Q28</f>
        <v>0.520983470441363</v>
      </c>
    </row>
    <row r="119" spans="1:14">
      <c r="A119" s="19">
        <f t="shared" si="40"/>
        <v>4</v>
      </c>
      <c r="B119" s="27">
        <f t="shared" si="41"/>
        <v>43944</v>
      </c>
      <c r="C119" s="28">
        <f>[3]CA!D115</f>
        <v>0.387</v>
      </c>
      <c r="D119" s="54">
        <f>[3]CA!E115</f>
        <v>15.5904986842105</v>
      </c>
      <c r="E119" s="23">
        <f>'[2]DCS Data'!$L120</f>
        <v>268.684753417969</v>
      </c>
      <c r="F119" s="30">
        <f t="shared" si="48"/>
        <v>0.509210526315789</v>
      </c>
      <c r="G119" s="31">
        <f t="shared" si="49"/>
        <v>1.51035483870968</v>
      </c>
      <c r="H119" s="31">
        <f t="shared" si="50"/>
        <v>80.5206815571998</v>
      </c>
      <c r="I119" s="56">
        <f t="shared" si="51"/>
        <v>8.23399661238087</v>
      </c>
      <c r="J119" s="44">
        <f>SUM('[2]DCS Data'!$M120:$P120)</f>
        <v>3068.83342716991</v>
      </c>
      <c r="K119" s="31">
        <f t="shared" si="52"/>
        <v>8.93431906045609</v>
      </c>
      <c r="L119" s="31">
        <f t="shared" si="53"/>
        <v>0.700322448075216</v>
      </c>
      <c r="M119" s="45">
        <f>I119/[1]APR!$Q29</f>
        <v>0.438730817904057</v>
      </c>
      <c r="N119" s="46">
        <f>K119/[1]APR!$Q29</f>
        <v>0.476045994835101</v>
      </c>
    </row>
    <row r="120" spans="1:14">
      <c r="A120" s="19">
        <f t="shared" si="40"/>
        <v>4</v>
      </c>
      <c r="B120" s="27">
        <f t="shared" si="41"/>
        <v>43945</v>
      </c>
      <c r="C120" s="28">
        <f>[3]CA!D116</f>
        <v>0</v>
      </c>
      <c r="D120" s="54">
        <f>[3]CA!E116</f>
        <v>0</v>
      </c>
      <c r="E120" s="23">
        <f>'[2]DCS Data'!$L121</f>
        <v>236.657287597656</v>
      </c>
      <c r="F120" s="30">
        <f t="shared" si="48"/>
        <v>0.509210526315789</v>
      </c>
      <c r="G120" s="31">
        <f t="shared" si="49"/>
        <v>1.51035483870968</v>
      </c>
      <c r="H120" s="31">
        <f t="shared" si="50"/>
        <v>70.922543428425</v>
      </c>
      <c r="I120" s="56">
        <f t="shared" si="51"/>
        <v>9.59813812877488</v>
      </c>
      <c r="J120" s="44">
        <f>SUM('[2]DCS Data'!$M121:$P121)</f>
        <v>3431.23585260128</v>
      </c>
      <c r="K120" s="31">
        <f t="shared" si="52"/>
        <v>9.98938411169705</v>
      </c>
      <c r="L120" s="31">
        <f t="shared" si="53"/>
        <v>0.391245982922173</v>
      </c>
      <c r="M120" s="45">
        <f>I120/[1]APR!$Q30</f>
        <v>0.475427563110646</v>
      </c>
      <c r="N120" s="46">
        <f>K120/[1]APR!$Q30</f>
        <v>0.494807272148159</v>
      </c>
    </row>
    <row r="121" spans="1:14">
      <c r="A121" s="19">
        <f t="shared" si="40"/>
        <v>4</v>
      </c>
      <c r="B121" s="27">
        <f t="shared" si="41"/>
        <v>43946</v>
      </c>
      <c r="C121" s="28">
        <f>[3]CA!D117</f>
        <v>0.3869</v>
      </c>
      <c r="D121" s="54">
        <f>[3]CA!E117</f>
        <v>15.5406530263158</v>
      </c>
      <c r="E121" s="23">
        <f>'[2]DCS Data'!$L122</f>
        <v>256.035675048828</v>
      </c>
      <c r="F121" s="30">
        <f t="shared" si="48"/>
        <v>0.509078947368421</v>
      </c>
      <c r="G121" s="31">
        <f t="shared" si="49"/>
        <v>1.51022580645161</v>
      </c>
      <c r="H121" s="31">
        <f t="shared" si="50"/>
        <v>76.7035672870672</v>
      </c>
      <c r="I121" s="56">
        <f t="shared" si="51"/>
        <v>9.75962916767355</v>
      </c>
      <c r="J121" s="44">
        <f>SUM('[2]DCS Data'!$M122:$P122)</f>
        <v>3578.2354018548</v>
      </c>
      <c r="K121" s="31">
        <f t="shared" si="52"/>
        <v>10.4137635011271</v>
      </c>
      <c r="L121" s="31">
        <f t="shared" si="53"/>
        <v>0.654134333453571</v>
      </c>
      <c r="M121" s="45">
        <f>I121/[1]APR!$Q31</f>
        <v>0.450361421019041</v>
      </c>
      <c r="N121" s="46">
        <f>K121/[1]APR!$Q31</f>
        <v>0.480546673234082</v>
      </c>
    </row>
    <row r="122" spans="1:14">
      <c r="A122" s="19">
        <f t="shared" si="40"/>
        <v>4</v>
      </c>
      <c r="B122" s="27">
        <f t="shared" si="41"/>
        <v>43947</v>
      </c>
      <c r="C122" s="28">
        <f>[3]CA!D118</f>
        <v>0</v>
      </c>
      <c r="D122" s="54">
        <f>[3]CA!E118</f>
        <v>0</v>
      </c>
      <c r="E122" s="23">
        <f>'[2]DCS Data'!$L123</f>
        <v>225.146591186523</v>
      </c>
      <c r="F122" s="30">
        <f t="shared" si="48"/>
        <v>0.509078947368421</v>
      </c>
      <c r="G122" s="31">
        <f t="shared" si="49"/>
        <v>1.51022580645161</v>
      </c>
      <c r="H122" s="31">
        <f t="shared" si="50"/>
        <v>67.4497673155738</v>
      </c>
      <c r="I122" s="56">
        <f t="shared" si="51"/>
        <v>9.25379997149344</v>
      </c>
      <c r="J122" s="44">
        <f>SUM('[2]DCS Data'!$M123:$P123)</f>
        <v>3458.09843977398</v>
      </c>
      <c r="K122" s="31">
        <f t="shared" si="52"/>
        <v>10.0641280606514</v>
      </c>
      <c r="L122" s="31">
        <f t="shared" si="53"/>
        <v>0.810328089157929</v>
      </c>
      <c r="M122" s="45">
        <f>I122/[1]APR!$Q32</f>
        <v>0.461915612005365</v>
      </c>
      <c r="N122" s="46">
        <f>K122/[1]APR!$Q32</f>
        <v>0.50236420570542</v>
      </c>
    </row>
    <row r="123" spans="1:14">
      <c r="A123" s="19">
        <f t="shared" si="40"/>
        <v>4</v>
      </c>
      <c r="B123" s="27">
        <f t="shared" si="41"/>
        <v>43948</v>
      </c>
      <c r="C123" s="28">
        <f>[3]CA!D119</f>
        <v>0.3865</v>
      </c>
      <c r="D123" s="54">
        <f>[3]CA!E119</f>
        <v>15.6029032894737</v>
      </c>
      <c r="E123" s="23">
        <f>'[2]DCS Data'!$L124</f>
        <v>248.037033081055</v>
      </c>
      <c r="F123" s="30">
        <f t="shared" si="48"/>
        <v>0.508552631578947</v>
      </c>
      <c r="G123" s="31">
        <f t="shared" si="49"/>
        <v>1.50970967741935</v>
      </c>
      <c r="H123" s="31">
        <f t="shared" si="50"/>
        <v>74.2051296206372</v>
      </c>
      <c r="I123" s="56">
        <f t="shared" si="51"/>
        <v>8.84754098441023</v>
      </c>
      <c r="J123" s="44">
        <f>SUM('[2]DCS Data'!$M124:$P124)</f>
        <v>3200.42934967811</v>
      </c>
      <c r="K123" s="31">
        <f t="shared" si="52"/>
        <v>9.30142239981859</v>
      </c>
      <c r="L123" s="31">
        <f t="shared" si="53"/>
        <v>0.453881415408365</v>
      </c>
      <c r="M123" s="45">
        <f>I123/[1]APR!$Q33</f>
        <v>0.475016224175726</v>
      </c>
      <c r="N123" s="46">
        <f>K123/[1]APR!$Q33</f>
        <v>0.499384694076087</v>
      </c>
    </row>
    <row r="124" spans="1:16">
      <c r="A124" s="19">
        <f t="shared" si="40"/>
        <v>4</v>
      </c>
      <c r="B124" s="27">
        <f t="shared" si="41"/>
        <v>43949</v>
      </c>
      <c r="C124" s="28">
        <f>[3]CA!D120</f>
        <v>0.3865</v>
      </c>
      <c r="D124" s="54">
        <f>[3]CA!E120</f>
        <v>15.556625</v>
      </c>
      <c r="E124" s="23">
        <f>'[2]DCS Data'!$L125</f>
        <v>273.970245361328</v>
      </c>
      <c r="F124" s="30">
        <f t="shared" si="48"/>
        <v>0.508552631578947</v>
      </c>
      <c r="G124" s="31">
        <f t="shared" si="49"/>
        <v>1.50970967741935</v>
      </c>
      <c r="H124" s="31">
        <f t="shared" si="50"/>
        <v>81.9635572829627</v>
      </c>
      <c r="I124" s="56">
        <f t="shared" si="51"/>
        <v>7.79819733767453</v>
      </c>
      <c r="J124" s="44">
        <f>SUM('[2]DCS Data'!$M125:$P125)</f>
        <v>3124.45027494847</v>
      </c>
      <c r="K124" s="31">
        <f t="shared" si="52"/>
        <v>9.08060406877846</v>
      </c>
      <c r="L124" s="31">
        <f t="shared" si="53"/>
        <v>1.28240673110394</v>
      </c>
      <c r="M124" s="45">
        <f>I124/[1]APR!$Q34</f>
        <v>0.416554854628883</v>
      </c>
      <c r="N124" s="46">
        <f>K124/[1]APR!$Q34</f>
        <v>0.485056936112423</v>
      </c>
      <c r="P124" s="61"/>
    </row>
    <row r="125" spans="1:14">
      <c r="A125" s="19">
        <f t="shared" si="40"/>
        <v>4</v>
      </c>
      <c r="B125" s="27">
        <f t="shared" si="41"/>
        <v>43950</v>
      </c>
      <c r="C125" s="28">
        <f>[3]CA!D121</f>
        <v>0</v>
      </c>
      <c r="D125" s="54">
        <f>[3]CA!E121</f>
        <v>0</v>
      </c>
      <c r="E125" s="23">
        <f>'[2]DCS Data'!$L126</f>
        <v>242.954040527344</v>
      </c>
      <c r="F125" s="30">
        <f t="shared" si="48"/>
        <v>0.508552631578947</v>
      </c>
      <c r="G125" s="31">
        <f t="shared" si="49"/>
        <v>1.50970967741935</v>
      </c>
      <c r="H125" s="31">
        <f t="shared" si="50"/>
        <v>72.6844529836707</v>
      </c>
      <c r="I125" s="56">
        <f t="shared" si="51"/>
        <v>9.279104299292</v>
      </c>
      <c r="J125" s="44">
        <f>SUM('[2]DCS Data'!$M126:$P126)</f>
        <v>3096.54806106992</v>
      </c>
      <c r="K125" s="31">
        <f t="shared" si="52"/>
        <v>8.99951173746343</v>
      </c>
      <c r="L125" s="31">
        <f t="shared" si="53"/>
        <v>-0.279592561828572</v>
      </c>
      <c r="M125" s="45">
        <f>I125/[1]APR!$Q35</f>
        <v>0.513701680633495</v>
      </c>
      <c r="N125" s="46">
        <f>K125/[1]APR!$Q35</f>
        <v>0.498223121036431</v>
      </c>
    </row>
    <row r="126" spans="1:14">
      <c r="A126" s="19">
        <f t="shared" si="40"/>
        <v>4</v>
      </c>
      <c r="B126" s="27">
        <f t="shared" si="41"/>
        <v>43951</v>
      </c>
      <c r="C126" s="28">
        <f>[3]CA!D122</f>
        <v>0.3873</v>
      </c>
      <c r="D126" s="54">
        <f>[3]CA!E122</f>
        <v>15.7462930263158</v>
      </c>
      <c r="E126" s="23">
        <f>'[2]DCS Data'!$L127</f>
        <v>267.867858886719</v>
      </c>
      <c r="F126" s="30">
        <f t="shared" si="48"/>
        <v>0.509605263157895</v>
      </c>
      <c r="G126" s="31">
        <f t="shared" si="49"/>
        <v>1.51074193548387</v>
      </c>
      <c r="H126" s="31">
        <f t="shared" si="50"/>
        <v>80.3586904811999</v>
      </c>
      <c r="I126" s="56">
        <f t="shared" si="51"/>
        <v>8.0720555287866</v>
      </c>
      <c r="J126" s="44">
        <f>SUM('[2]DCS Data'!$M127:$P127)</f>
        <v>3173.15972466547</v>
      </c>
      <c r="K126" s="31">
        <f t="shared" si="52"/>
        <v>9.24757581428241</v>
      </c>
      <c r="L126" s="31">
        <f t="shared" si="53"/>
        <v>1.17552028549582</v>
      </c>
      <c r="M126" s="45">
        <f>I126/[1]APR!$Q36</f>
        <v>0.434576540853021</v>
      </c>
      <c r="N126" s="46">
        <f>K126/[1]APR!$Q36</f>
        <v>0.497863213937902</v>
      </c>
    </row>
    <row r="127" spans="1:14">
      <c r="A127" s="19">
        <f t="shared" si="40"/>
        <v>5</v>
      </c>
      <c r="B127" s="27">
        <f t="shared" si="41"/>
        <v>43952</v>
      </c>
      <c r="C127" s="28">
        <f>[3]CA!D123</f>
        <v>0</v>
      </c>
      <c r="D127" s="54">
        <f>[3]CA!E123</f>
        <v>0</v>
      </c>
      <c r="E127" s="23">
        <f>'[2]DCS Data'!$L128</f>
        <v>237.455062866211</v>
      </c>
      <c r="F127" s="30">
        <f t="shared" ref="F127:F157" si="54">IF(D127=0,F126,C127/76%)</f>
        <v>0.509605263157895</v>
      </c>
      <c r="G127" s="31">
        <f t="shared" ref="G127:G157" si="55">IF(D127=0,G126,F127*0.76/0.775+1.011)</f>
        <v>1.51074193548387</v>
      </c>
      <c r="H127" s="31">
        <f t="shared" ref="H127:H157" si="56">IFERROR(E127*0.389662*G127*F127,0)</f>
        <v>71.2350409614813</v>
      </c>
      <c r="I127" s="56">
        <f t="shared" ref="I127:I157" si="57">IFERROR(H126-H127+D127,0)</f>
        <v>9.12364951971858</v>
      </c>
      <c r="J127" s="44">
        <f>SUM('[2]DCS Data'!$M128:$P128)</f>
        <v>3336.55071889041</v>
      </c>
      <c r="K127" s="31">
        <f t="shared" ref="K127:K157" si="58">J127*0.0037854*G127*F127</f>
        <v>9.72374806452279</v>
      </c>
      <c r="L127" s="31">
        <f t="shared" ref="L127:L157" si="59">K127-I127</f>
        <v>0.600098544804208</v>
      </c>
      <c r="M127" s="45">
        <f>I127/[1]MAY!$Q7</f>
        <v>0.479983328657277</v>
      </c>
      <c r="N127" s="46">
        <f>K127/[1]MAY!$Q7</f>
        <v>0.511553732193164</v>
      </c>
    </row>
    <row r="128" spans="1:14">
      <c r="A128" s="19">
        <f t="shared" si="40"/>
        <v>5</v>
      </c>
      <c r="B128" s="27">
        <f t="shared" si="41"/>
        <v>43953</v>
      </c>
      <c r="C128" s="28">
        <f>[3]CA!D124</f>
        <v>0.3866</v>
      </c>
      <c r="D128" s="54">
        <f>[3]CA!E124</f>
        <v>15.4914689473684</v>
      </c>
      <c r="E128" s="23">
        <f>'[2]DCS Data'!$L129</f>
        <v>259.767486572266</v>
      </c>
      <c r="F128" s="30">
        <f t="shared" si="54"/>
        <v>0.508684210526316</v>
      </c>
      <c r="G128" s="31">
        <f t="shared" si="55"/>
        <v>1.50983870967742</v>
      </c>
      <c r="H128" s="31">
        <f t="shared" si="56"/>
        <v>77.7412753042689</v>
      </c>
      <c r="I128" s="56">
        <f t="shared" si="57"/>
        <v>8.98523460458081</v>
      </c>
      <c r="J128" s="44">
        <f>SUM('[2]DCS Data'!$M129:$P129)</f>
        <v>3243.26493922184</v>
      </c>
      <c r="K128" s="31">
        <f t="shared" si="58"/>
        <v>9.42916028191983</v>
      </c>
      <c r="L128" s="31">
        <f t="shared" si="59"/>
        <v>0.443925677339013</v>
      </c>
      <c r="M128" s="45">
        <f>I128/[1]MAY!$Q8</f>
        <v>0.4648816774256</v>
      </c>
      <c r="N128" s="46">
        <f>K128/[1]MAY!$Q8</f>
        <v>0.487849682448913</v>
      </c>
    </row>
    <row r="129" spans="1:14">
      <c r="A129" s="19">
        <f t="shared" si="40"/>
        <v>5</v>
      </c>
      <c r="B129" s="27">
        <f t="shared" si="41"/>
        <v>43954</v>
      </c>
      <c r="C129" s="28">
        <f>[3]CA!D125</f>
        <v>0</v>
      </c>
      <c r="D129" s="54">
        <f>[3]CA!E125</f>
        <v>0</v>
      </c>
      <c r="E129" s="23">
        <f>'[2]DCS Data'!$L130</f>
        <v>232.009887695312</v>
      </c>
      <c r="F129" s="30">
        <f t="shared" si="54"/>
        <v>0.508684210526316</v>
      </c>
      <c r="G129" s="31">
        <f t="shared" si="55"/>
        <v>1.50983870967742</v>
      </c>
      <c r="H129" s="31">
        <f t="shared" si="56"/>
        <v>69.4341882066757</v>
      </c>
      <c r="I129" s="56">
        <f t="shared" si="57"/>
        <v>8.30708709759318</v>
      </c>
      <c r="J129" s="44">
        <f>SUM('[2]DCS Data'!$M130:$P130)</f>
        <v>3065.77054281743</v>
      </c>
      <c r="K129" s="31">
        <f t="shared" si="58"/>
        <v>8.91312994082738</v>
      </c>
      <c r="L129" s="31">
        <f t="shared" si="59"/>
        <v>0.606042843234201</v>
      </c>
      <c r="M129" s="45">
        <f>I129/[1]MAY!$Q9</f>
        <v>0.460460794506791</v>
      </c>
      <c r="N129" s="46">
        <f>K129/[1]MAY!$Q9</f>
        <v>0.494053673192465</v>
      </c>
    </row>
    <row r="130" spans="1:14">
      <c r="A130" s="19">
        <f t="shared" si="40"/>
        <v>5</v>
      </c>
      <c r="B130" s="27">
        <f t="shared" si="41"/>
        <v>43955</v>
      </c>
      <c r="C130" s="28">
        <f>[3]CA!D126</f>
        <v>0.3866</v>
      </c>
      <c r="D130" s="54">
        <f>[3]CA!E126</f>
        <v>15.6160965789474</v>
      </c>
      <c r="E130" s="23">
        <f>'[2]DCS Data'!$L131</f>
        <v>256.940277099609</v>
      </c>
      <c r="F130" s="30">
        <f t="shared" si="54"/>
        <v>0.508684210526316</v>
      </c>
      <c r="G130" s="31">
        <f t="shared" si="55"/>
        <v>1.50983870967742</v>
      </c>
      <c r="H130" s="31">
        <f t="shared" si="56"/>
        <v>76.8951691465783</v>
      </c>
      <c r="I130" s="56">
        <f t="shared" si="57"/>
        <v>8.1551156390448</v>
      </c>
      <c r="J130" s="44">
        <f>SUM('[2]DCS Data'!$M131:$P131)</f>
        <v>3048.36616012433</v>
      </c>
      <c r="K130" s="31">
        <f t="shared" si="58"/>
        <v>8.86253009249662</v>
      </c>
      <c r="L130" s="31">
        <f t="shared" si="59"/>
        <v>0.707414453451825</v>
      </c>
      <c r="M130" s="45">
        <f>I130/[1]MAY!$Q10</f>
        <v>0.472019691634104</v>
      </c>
      <c r="N130" s="46">
        <f>K130/[1]MAY!$Q10</f>
        <v>0.512964978856905</v>
      </c>
    </row>
    <row r="131" spans="1:14">
      <c r="A131" s="19">
        <f t="shared" si="40"/>
        <v>5</v>
      </c>
      <c r="B131" s="27">
        <f t="shared" si="41"/>
        <v>43956</v>
      </c>
      <c r="C131" s="28">
        <f>[3]CA!D127</f>
        <v>0</v>
      </c>
      <c r="D131" s="54">
        <f>[3]CA!E127</f>
        <v>0</v>
      </c>
      <c r="E131" s="23">
        <f>'[2]DCS Data'!$L132</f>
        <v>228.678009033203</v>
      </c>
      <c r="F131" s="30">
        <f t="shared" si="54"/>
        <v>0.508684210526316</v>
      </c>
      <c r="G131" s="31">
        <f t="shared" si="55"/>
        <v>1.50983870967742</v>
      </c>
      <c r="H131" s="31">
        <f t="shared" si="56"/>
        <v>68.4370484192089</v>
      </c>
      <c r="I131" s="56">
        <f t="shared" si="57"/>
        <v>8.45812072736942</v>
      </c>
      <c r="J131" s="44">
        <f>SUM('[2]DCS Data'!$M132:$P132)</f>
        <v>3121.88592889009</v>
      </c>
      <c r="K131" s="31">
        <f t="shared" si="58"/>
        <v>9.07627448173801</v>
      </c>
      <c r="L131" s="31">
        <f t="shared" si="59"/>
        <v>0.618153754368587</v>
      </c>
      <c r="M131" s="45">
        <f>I131/[1]MAY!$Q11</f>
        <v>0.466015653000325</v>
      </c>
      <c r="N131" s="46">
        <f>K131/[1]MAY!$Q11</f>
        <v>0.500073966280783</v>
      </c>
    </row>
    <row r="132" spans="1:14">
      <c r="A132" s="19">
        <f t="shared" si="40"/>
        <v>5</v>
      </c>
      <c r="B132" s="27">
        <f t="shared" si="41"/>
        <v>43957</v>
      </c>
      <c r="C132" s="28">
        <f>[3]CA!D128</f>
        <v>0.3886</v>
      </c>
      <c r="D132" s="54">
        <f>[3]CA!E128</f>
        <v>15.64115</v>
      </c>
      <c r="E132" s="23">
        <f>'[2]DCS Data'!$L133</f>
        <v>252.828857421875</v>
      </c>
      <c r="F132" s="30">
        <f t="shared" si="54"/>
        <v>0.511315789473684</v>
      </c>
      <c r="G132" s="31">
        <f t="shared" si="55"/>
        <v>1.51241935483871</v>
      </c>
      <c r="H132" s="31">
        <f t="shared" si="56"/>
        <v>76.1861676036768</v>
      </c>
      <c r="I132" s="56">
        <f t="shared" si="57"/>
        <v>7.89203081553203</v>
      </c>
      <c r="J132" s="44">
        <f>SUM('[2]DCS Data'!$M133:$P133)</f>
        <v>3026.98398445395</v>
      </c>
      <c r="K132" s="31">
        <f t="shared" si="58"/>
        <v>8.8610121372322</v>
      </c>
      <c r="L132" s="31">
        <f t="shared" si="59"/>
        <v>0.968981321700173</v>
      </c>
      <c r="M132" s="45">
        <f>I132/[1]MAY!$Q12</f>
        <v>0.461023089748383</v>
      </c>
      <c r="N132" s="46">
        <f>K132/[1]MAY!$Q12</f>
        <v>0.517627374916594</v>
      </c>
    </row>
    <row r="133" spans="1:14">
      <c r="A133" s="19">
        <f t="shared" si="40"/>
        <v>5</v>
      </c>
      <c r="B133" s="27">
        <f t="shared" si="41"/>
        <v>43958</v>
      </c>
      <c r="C133" s="28">
        <f>[3]CA!D129</f>
        <v>0.3886</v>
      </c>
      <c r="D133" s="54">
        <f>[3]CA!E129</f>
        <v>15.6968834210526</v>
      </c>
      <c r="E133" s="23">
        <f>'[2]DCS Data'!$L134</f>
        <v>278.515380859375</v>
      </c>
      <c r="F133" s="30">
        <f t="shared" si="54"/>
        <v>0.511315789473684</v>
      </c>
      <c r="G133" s="31">
        <f t="shared" si="55"/>
        <v>1.51241935483871</v>
      </c>
      <c r="H133" s="31">
        <f t="shared" si="56"/>
        <v>83.9264145031822</v>
      </c>
      <c r="I133" s="56">
        <f t="shared" si="57"/>
        <v>7.95663652154728</v>
      </c>
      <c r="J133" s="44">
        <f>SUM('[2]DCS Data'!$M134:$P134)</f>
        <v>2983.15638085363</v>
      </c>
      <c r="K133" s="31">
        <f t="shared" si="58"/>
        <v>8.73271382794389</v>
      </c>
      <c r="L133" s="31">
        <f t="shared" si="59"/>
        <v>0.776077306396607</v>
      </c>
      <c r="M133" s="45">
        <f>I133/[1]MAY!$Q13</f>
        <v>0.465910790284901</v>
      </c>
      <c r="N133" s="46">
        <f>K133/[1]MAY!$Q13</f>
        <v>0.511354966371897</v>
      </c>
    </row>
    <row r="134" spans="1:14">
      <c r="A134" s="19">
        <f t="shared" si="40"/>
        <v>5</v>
      </c>
      <c r="B134" s="27">
        <f t="shared" si="41"/>
        <v>43959</v>
      </c>
      <c r="C134" s="28">
        <f>[3]CA!D130</f>
        <v>0</v>
      </c>
      <c r="D134" s="54">
        <f>[3]CA!E130</f>
        <v>0</v>
      </c>
      <c r="E134" s="23">
        <f>'[2]DCS Data'!$L135</f>
        <v>251.928726196289</v>
      </c>
      <c r="F134" s="30">
        <f t="shared" si="54"/>
        <v>0.511315789473684</v>
      </c>
      <c r="G134" s="31">
        <f t="shared" si="55"/>
        <v>1.51241935483871</v>
      </c>
      <c r="H134" s="31">
        <f t="shared" si="56"/>
        <v>75.914926618304</v>
      </c>
      <c r="I134" s="56">
        <f t="shared" si="57"/>
        <v>8.01148788487816</v>
      </c>
      <c r="J134" s="44">
        <f>SUM('[2]DCS Data'!$M135:$P135)</f>
        <v>2918.36727119822</v>
      </c>
      <c r="K134" s="31">
        <f t="shared" si="58"/>
        <v>8.54305405770212</v>
      </c>
      <c r="L134" s="31">
        <f t="shared" si="59"/>
        <v>0.531566172823958</v>
      </c>
      <c r="M134" s="45">
        <f>I134/[1]MAY!$Q14</f>
        <v>0.458116881472959</v>
      </c>
      <c r="N134" s="46">
        <f>K134/[1]MAY!$Q14</f>
        <v>0.488513162524607</v>
      </c>
    </row>
    <row r="135" spans="1:14">
      <c r="A135" s="19">
        <f t="shared" si="40"/>
        <v>5</v>
      </c>
      <c r="B135" s="27">
        <f t="shared" si="41"/>
        <v>43960</v>
      </c>
      <c r="C135" s="28">
        <f>[3]CA!D131</f>
        <v>0.3872</v>
      </c>
      <c r="D135" s="54">
        <f>[3]CA!E131</f>
        <v>18.6676252631579</v>
      </c>
      <c r="E135" s="23">
        <f>'[2]DCS Data'!$L136</f>
        <v>287.284790039063</v>
      </c>
      <c r="F135" s="30">
        <f t="shared" si="54"/>
        <v>0.509473684210526</v>
      </c>
      <c r="G135" s="31">
        <f t="shared" si="55"/>
        <v>1.51061290322581</v>
      </c>
      <c r="H135" s="31">
        <f t="shared" si="56"/>
        <v>86.1540375180557</v>
      </c>
      <c r="I135" s="56">
        <f t="shared" si="57"/>
        <v>8.4285143634062</v>
      </c>
      <c r="J135" s="44">
        <f>SUM('[2]DCS Data'!$M136:$P136)</f>
        <v>2938.93240317532</v>
      </c>
      <c r="K135" s="31">
        <f t="shared" si="58"/>
        <v>8.56202164393454</v>
      </c>
      <c r="L135" s="31">
        <f t="shared" si="59"/>
        <v>0.133507280528342</v>
      </c>
      <c r="M135" s="45">
        <f>I135/[1]MAY!$Q15</f>
        <v>0.482427191182717</v>
      </c>
      <c r="N135" s="46">
        <f>K135/[1]MAY!$Q15</f>
        <v>0.490068815740821</v>
      </c>
    </row>
    <row r="136" spans="1:14">
      <c r="A136" s="19">
        <f t="shared" ref="A136:A199" si="60">MONTH(B136)</f>
        <v>5</v>
      </c>
      <c r="B136" s="27">
        <f t="shared" si="41"/>
        <v>43961</v>
      </c>
      <c r="C136" s="28">
        <f>[3]CA!D132</f>
        <v>0</v>
      </c>
      <c r="D136" s="54">
        <f>[3]CA!E132</f>
        <v>0</v>
      </c>
      <c r="E136" s="23">
        <f>'[2]DCS Data'!$L137</f>
        <v>260.171905517578</v>
      </c>
      <c r="F136" s="30">
        <f t="shared" si="54"/>
        <v>0.509473684210526</v>
      </c>
      <c r="G136" s="31">
        <f t="shared" si="55"/>
        <v>1.51061290322581</v>
      </c>
      <c r="H136" s="31">
        <f t="shared" si="56"/>
        <v>78.0231355306269</v>
      </c>
      <c r="I136" s="56">
        <f t="shared" si="57"/>
        <v>8.1309019874288</v>
      </c>
      <c r="J136" s="44">
        <f>SUM('[2]DCS Data'!$M137:$P137)</f>
        <v>2940.08896555711</v>
      </c>
      <c r="K136" s="31">
        <f t="shared" si="58"/>
        <v>8.56539106887766</v>
      </c>
      <c r="L136" s="31">
        <f t="shared" si="59"/>
        <v>0.434489081448863</v>
      </c>
      <c r="M136" s="45">
        <f>I136/[1]MAY!$Q16</f>
        <v>0.451512888803974</v>
      </c>
      <c r="N136" s="46">
        <f>K136/[1]MAY!$Q16</f>
        <v>0.475640275977263</v>
      </c>
    </row>
    <row r="137" spans="1:14">
      <c r="A137" s="19">
        <f t="shared" si="60"/>
        <v>5</v>
      </c>
      <c r="B137" s="27">
        <f t="shared" ref="B137:B200" si="61">ROUND(B136+1,0)</f>
        <v>43962</v>
      </c>
      <c r="C137" s="28">
        <f>[3]CA!D133</f>
        <v>0</v>
      </c>
      <c r="D137" s="54">
        <f>[3]CA!E133</f>
        <v>0</v>
      </c>
      <c r="E137" s="23">
        <f>'[2]DCS Data'!$L138</f>
        <v>233.062088012695</v>
      </c>
      <c r="F137" s="30">
        <f t="shared" si="54"/>
        <v>0.509473684210526</v>
      </c>
      <c r="G137" s="31">
        <f t="shared" si="55"/>
        <v>1.51061290322581</v>
      </c>
      <c r="H137" s="31">
        <f t="shared" si="56"/>
        <v>69.8931533129615</v>
      </c>
      <c r="I137" s="56">
        <f t="shared" si="57"/>
        <v>8.1299822176654</v>
      </c>
      <c r="J137" s="44">
        <f>SUM('[2]DCS Data'!$M138:$P138)</f>
        <v>2993.26910315773</v>
      </c>
      <c r="K137" s="31">
        <f t="shared" si="58"/>
        <v>8.7203213043169</v>
      </c>
      <c r="L137" s="31">
        <f t="shared" si="59"/>
        <v>0.590339086651502</v>
      </c>
      <c r="M137" s="45">
        <f>I137/[1]MAY!$Q17</f>
        <v>0.482181676562292</v>
      </c>
      <c r="N137" s="46">
        <f>K137/[1]MAY!$Q17</f>
        <v>0.517194138203765</v>
      </c>
    </row>
    <row r="138" spans="1:14">
      <c r="A138" s="19">
        <f t="shared" si="60"/>
        <v>5</v>
      </c>
      <c r="B138" s="27">
        <f t="shared" si="61"/>
        <v>43963</v>
      </c>
      <c r="C138" s="28">
        <f>[3]CA!D134</f>
        <v>0.3888</v>
      </c>
      <c r="D138" s="54">
        <f>[3]CA!E134</f>
        <v>18.6982105263158</v>
      </c>
      <c r="E138" s="23">
        <f>'[2]DCS Data'!$L139</f>
        <v>267.950592041016</v>
      </c>
      <c r="F138" s="30">
        <f t="shared" si="54"/>
        <v>0.511578947368421</v>
      </c>
      <c r="G138" s="31">
        <f t="shared" si="55"/>
        <v>1.51267741935484</v>
      </c>
      <c r="H138" s="31">
        <f t="shared" si="56"/>
        <v>80.7982145850567</v>
      </c>
      <c r="I138" s="56">
        <f t="shared" si="57"/>
        <v>7.79314925422064</v>
      </c>
      <c r="J138" s="44">
        <f>SUM('[2]DCS Data'!$M139:$P139)</f>
        <v>2935.96352602306</v>
      </c>
      <c r="K138" s="31">
        <f t="shared" si="58"/>
        <v>8.60045487827464</v>
      </c>
      <c r="L138" s="31">
        <f t="shared" si="59"/>
        <v>0.807305624054004</v>
      </c>
      <c r="M138" s="45">
        <f>I138/[1]MAY!$Q18</f>
        <v>0.47532689500594</v>
      </c>
      <c r="N138" s="46">
        <f>K138/[1]MAY!$Q18</f>
        <v>0.5245668188268</v>
      </c>
    </row>
    <row r="139" spans="1:14">
      <c r="A139" s="19">
        <f t="shared" si="60"/>
        <v>5</v>
      </c>
      <c r="B139" s="27">
        <f t="shared" si="61"/>
        <v>43964</v>
      </c>
      <c r="C139" s="28">
        <f>[3]CA!D135</f>
        <v>0</v>
      </c>
      <c r="D139" s="54">
        <f>[3]CA!E135</f>
        <v>0</v>
      </c>
      <c r="E139" s="23">
        <f>'[2]DCS Data'!$L140</f>
        <v>240.434295654297</v>
      </c>
      <c r="F139" s="30">
        <f t="shared" si="54"/>
        <v>0.511578947368421</v>
      </c>
      <c r="G139" s="31">
        <f t="shared" si="55"/>
        <v>1.51267741935484</v>
      </c>
      <c r="H139" s="31">
        <f t="shared" si="56"/>
        <v>72.5009102085103</v>
      </c>
      <c r="I139" s="56">
        <f t="shared" si="57"/>
        <v>8.29730437654641</v>
      </c>
      <c r="J139" s="44">
        <f>SUM('[2]DCS Data'!$M140:$P140)</f>
        <v>3111.92582356441</v>
      </c>
      <c r="K139" s="31">
        <f t="shared" si="58"/>
        <v>9.11590944263425</v>
      </c>
      <c r="L139" s="31">
        <f t="shared" si="59"/>
        <v>0.818605066087846</v>
      </c>
      <c r="M139" s="45">
        <f>I139/[1]MAY!$Q19</f>
        <v>0.455765909880871</v>
      </c>
      <c r="N139" s="46">
        <f>K139/[1]MAY!$Q19</f>
        <v>0.50073139093918</v>
      </c>
    </row>
    <row r="140" spans="1:14">
      <c r="A140" s="19">
        <f t="shared" si="60"/>
        <v>5</v>
      </c>
      <c r="B140" s="27">
        <f t="shared" si="61"/>
        <v>43965</v>
      </c>
      <c r="C140" s="28">
        <f>[3]CA!D136</f>
        <v>0.3896</v>
      </c>
      <c r="D140" s="54">
        <f>[3]CA!E136</f>
        <v>18.8530515789474</v>
      </c>
      <c r="E140" s="23">
        <f>'[2]DCS Data'!$L141</f>
        <v>276.830841064453</v>
      </c>
      <c r="F140" s="30">
        <f t="shared" si="54"/>
        <v>0.512631578947368</v>
      </c>
      <c r="G140" s="31">
        <f t="shared" si="55"/>
        <v>1.51370967741935</v>
      </c>
      <c r="H140" s="31">
        <f t="shared" si="56"/>
        <v>83.7048207775069</v>
      </c>
      <c r="I140" s="56">
        <f t="shared" si="57"/>
        <v>7.64914100995074</v>
      </c>
      <c r="J140" s="44">
        <f>SUM('[2]DCS Data'!$M141:$P141)</f>
        <v>3160.3533259242</v>
      </c>
      <c r="K140" s="31">
        <f t="shared" si="58"/>
        <v>9.28314983839048</v>
      </c>
      <c r="L140" s="31">
        <f t="shared" si="59"/>
        <v>1.63400882843974</v>
      </c>
      <c r="M140" s="45">
        <f>I140/[1]MAY!$Q20</f>
        <v>0.417527957714756</v>
      </c>
      <c r="N140" s="46">
        <f>K140/[1]MAY!$Q20</f>
        <v>0.506720243245746</v>
      </c>
    </row>
    <row r="141" spans="1:14">
      <c r="A141" s="19">
        <f t="shared" si="60"/>
        <v>5</v>
      </c>
      <c r="B141" s="27">
        <f t="shared" si="61"/>
        <v>43966</v>
      </c>
      <c r="C141" s="28">
        <f>[3]CA!D137</f>
        <v>0</v>
      </c>
      <c r="D141" s="54">
        <f>[3]CA!E137</f>
        <v>0</v>
      </c>
      <c r="E141" s="23">
        <f>'[2]DCS Data'!$L142</f>
        <v>246.873336791992</v>
      </c>
      <c r="F141" s="30">
        <f t="shared" si="54"/>
        <v>0.512631578947368</v>
      </c>
      <c r="G141" s="31">
        <f t="shared" si="55"/>
        <v>1.51370967741935</v>
      </c>
      <c r="H141" s="31">
        <f t="shared" si="56"/>
        <v>74.646626551655</v>
      </c>
      <c r="I141" s="56">
        <f t="shared" si="57"/>
        <v>9.05819422585186</v>
      </c>
      <c r="J141" s="44">
        <f>SUM('[2]DCS Data'!$M142:$P142)</f>
        <v>3042.17080603041</v>
      </c>
      <c r="K141" s="31">
        <f t="shared" si="58"/>
        <v>8.93600319771169</v>
      </c>
      <c r="L141" s="31">
        <f t="shared" si="59"/>
        <v>-0.12219102814017</v>
      </c>
      <c r="M141" s="45">
        <f>I141/[1]MAY!$Q21</f>
        <v>0.514071647350679</v>
      </c>
      <c r="N141" s="46">
        <f>K141/[1]MAY!$Q21</f>
        <v>0.507137048515492</v>
      </c>
    </row>
    <row r="142" spans="1:14">
      <c r="A142" s="19">
        <f t="shared" si="60"/>
        <v>5</v>
      </c>
      <c r="B142" s="27">
        <f t="shared" si="61"/>
        <v>43967</v>
      </c>
      <c r="C142" s="28">
        <f>[3]CA!D138</f>
        <v>0.3889</v>
      </c>
      <c r="D142" s="54">
        <f>[3]CA!E138</f>
        <v>18.7823348684211</v>
      </c>
      <c r="E142" s="23">
        <f>'[2]DCS Data'!$L143</f>
        <v>281.841705322266</v>
      </c>
      <c r="F142" s="30">
        <f t="shared" si="54"/>
        <v>0.51171052631579</v>
      </c>
      <c r="G142" s="31">
        <f t="shared" si="55"/>
        <v>1.5128064516129</v>
      </c>
      <c r="H142" s="31">
        <f t="shared" si="56"/>
        <v>85.0160713487912</v>
      </c>
      <c r="I142" s="56">
        <f t="shared" si="57"/>
        <v>8.41289007128487</v>
      </c>
      <c r="J142" s="44">
        <f>SUM('[2]DCS Data'!$M143:$P143)</f>
        <v>3041.08419097209</v>
      </c>
      <c r="K142" s="31">
        <f t="shared" si="58"/>
        <v>8.91144108325855</v>
      </c>
      <c r="L142" s="31">
        <f t="shared" si="59"/>
        <v>0.498551011973676</v>
      </c>
      <c r="M142" s="45">
        <f>I142/[1]MAY!$Q22</f>
        <v>0.468829620738345</v>
      </c>
      <c r="N142" s="46">
        <f>K142/[1]MAY!$Q22</f>
        <v>0.496612639401591</v>
      </c>
    </row>
    <row r="143" spans="1:14">
      <c r="A143" s="19">
        <f t="shared" si="60"/>
        <v>5</v>
      </c>
      <c r="B143" s="27">
        <f t="shared" si="61"/>
        <v>43968</v>
      </c>
      <c r="C143" s="28">
        <f>[3]CA!D139</f>
        <v>0</v>
      </c>
      <c r="D143" s="54">
        <f>[3]CA!E139</f>
        <v>0</v>
      </c>
      <c r="E143" s="23">
        <f>'[2]DCS Data'!$L144</f>
        <v>253.135513305664</v>
      </c>
      <c r="F143" s="30">
        <f t="shared" si="54"/>
        <v>0.51171052631579</v>
      </c>
      <c r="G143" s="31">
        <f t="shared" si="55"/>
        <v>1.5128064516129</v>
      </c>
      <c r="H143" s="31">
        <f t="shared" si="56"/>
        <v>76.3569991726384</v>
      </c>
      <c r="I143" s="56">
        <f t="shared" si="57"/>
        <v>8.65907217615285</v>
      </c>
      <c r="J143" s="44">
        <f>SUM('[2]DCS Data'!$M144:$P144)</f>
        <v>3074.28084312179</v>
      </c>
      <c r="K143" s="31">
        <f t="shared" si="58"/>
        <v>9.00871889315007</v>
      </c>
      <c r="L143" s="31">
        <f t="shared" si="59"/>
        <v>0.349646716997221</v>
      </c>
      <c r="M143" s="45">
        <f>I143/[1]MAY!$Q23</f>
        <v>0.48580100955592</v>
      </c>
      <c r="N143" s="46">
        <f>K143/[1]MAY!$Q23</f>
        <v>0.505417283060713</v>
      </c>
    </row>
    <row r="144" spans="1:14">
      <c r="A144" s="19">
        <f t="shared" si="60"/>
        <v>5</v>
      </c>
      <c r="B144" s="27">
        <f t="shared" si="61"/>
        <v>43969</v>
      </c>
      <c r="C144" s="28">
        <f>[3]CA!D140</f>
        <v>0.3889</v>
      </c>
      <c r="D144" s="54">
        <f>[3]CA!E140</f>
        <v>18.7495853947368</v>
      </c>
      <c r="E144" s="23">
        <f>'[2]DCS Data'!$L145</f>
        <v>288.371704101563</v>
      </c>
      <c r="F144" s="30">
        <f t="shared" si="54"/>
        <v>0.51171052631579</v>
      </c>
      <c r="G144" s="31">
        <f t="shared" si="55"/>
        <v>1.5128064516129</v>
      </c>
      <c r="H144" s="31">
        <f t="shared" si="56"/>
        <v>86.9858112121427</v>
      </c>
      <c r="I144" s="56">
        <f t="shared" si="57"/>
        <v>8.12077335523253</v>
      </c>
      <c r="J144" s="44">
        <f>SUM('[2]DCS Data'!$M145:$P145)</f>
        <v>3065.93678895945</v>
      </c>
      <c r="K144" s="31">
        <f t="shared" si="58"/>
        <v>8.98426789396894</v>
      </c>
      <c r="L144" s="31">
        <f t="shared" si="59"/>
        <v>0.863494538736402</v>
      </c>
      <c r="M144" s="45">
        <f>I144/[1]MAY!$Q24</f>
        <v>0.466406148828679</v>
      </c>
      <c r="N144" s="46">
        <f>K144/[1]MAY!$Q24</f>
        <v>0.515999844494024</v>
      </c>
    </row>
    <row r="145" spans="1:14">
      <c r="A145" s="19">
        <f t="shared" si="60"/>
        <v>5</v>
      </c>
      <c r="B145" s="27">
        <f t="shared" si="61"/>
        <v>43970</v>
      </c>
      <c r="C145" s="28">
        <f>[3]CA!D141</f>
        <v>0</v>
      </c>
      <c r="D145" s="54">
        <f>[3]CA!E141</f>
        <v>0</v>
      </c>
      <c r="E145" s="23">
        <f>'[2]DCS Data'!$L146</f>
        <v>261.001495361328</v>
      </c>
      <c r="F145" s="30">
        <f t="shared" si="54"/>
        <v>0.51171052631579</v>
      </c>
      <c r="G145" s="31">
        <f t="shared" si="55"/>
        <v>1.5128064516129</v>
      </c>
      <c r="H145" s="31">
        <f t="shared" si="56"/>
        <v>78.7297313802725</v>
      </c>
      <c r="I145" s="56">
        <f t="shared" si="57"/>
        <v>8.25607983187024</v>
      </c>
      <c r="J145" s="44">
        <f>SUM('[2]DCS Data'!$M146:$P146)</f>
        <v>2975.25060010848</v>
      </c>
      <c r="K145" s="31">
        <f t="shared" si="58"/>
        <v>8.71852561974655</v>
      </c>
      <c r="L145" s="31">
        <f t="shared" si="59"/>
        <v>0.462445787876314</v>
      </c>
      <c r="M145" s="45">
        <f>I145/[1]MAY!$Q25</f>
        <v>0.483783886672024</v>
      </c>
      <c r="N145" s="46">
        <f>K145/[1]MAY!$Q25</f>
        <v>0.510881955633311</v>
      </c>
    </row>
    <row r="146" spans="1:14">
      <c r="A146" s="19">
        <f t="shared" si="60"/>
        <v>5</v>
      </c>
      <c r="B146" s="27">
        <f t="shared" si="61"/>
        <v>43971</v>
      </c>
      <c r="C146" s="28">
        <f>[3]CA!D142</f>
        <v>0</v>
      </c>
      <c r="D146" s="54">
        <f>[3]CA!E142</f>
        <v>0</v>
      </c>
      <c r="E146" s="23">
        <f>'[2]DCS Data'!$L147</f>
        <v>234.901611328125</v>
      </c>
      <c r="F146" s="30">
        <f t="shared" si="54"/>
        <v>0.51171052631579</v>
      </c>
      <c r="G146" s="31">
        <f t="shared" si="55"/>
        <v>1.5128064516129</v>
      </c>
      <c r="H146" s="31">
        <f t="shared" si="56"/>
        <v>70.8568383298106</v>
      </c>
      <c r="I146" s="56">
        <f t="shared" si="57"/>
        <v>7.87289305046183</v>
      </c>
      <c r="J146" s="44">
        <f>SUM('[2]DCS Data'!$M147:$P147)</f>
        <v>2883.9668002337</v>
      </c>
      <c r="K146" s="31">
        <f t="shared" si="58"/>
        <v>8.45103213605577</v>
      </c>
      <c r="L146" s="31">
        <f t="shared" si="59"/>
        <v>0.578139085593939</v>
      </c>
      <c r="M146" s="45">
        <f>I146/[1]MAY!$Q26</f>
        <v>0.475456370883943</v>
      </c>
      <c r="N146" s="46">
        <f>K146/[1]MAY!$Q26</f>
        <v>0.510371097877031</v>
      </c>
    </row>
    <row r="147" spans="1:14">
      <c r="A147" s="19">
        <f t="shared" si="60"/>
        <v>5</v>
      </c>
      <c r="B147" s="27">
        <f t="shared" si="61"/>
        <v>43972</v>
      </c>
      <c r="C147" s="28">
        <f>[3]CA!D143</f>
        <v>0.3879</v>
      </c>
      <c r="D147" s="54">
        <f>[3]CA!E143</f>
        <v>18.7197477631579</v>
      </c>
      <c r="E147" s="23">
        <f>'[2]DCS Data'!$L148</f>
        <v>271.445159912109</v>
      </c>
      <c r="F147" s="30">
        <f t="shared" si="54"/>
        <v>0.510394736842105</v>
      </c>
      <c r="G147" s="31">
        <f t="shared" si="55"/>
        <v>1.51151612903226</v>
      </c>
      <c r="H147" s="31">
        <f t="shared" si="56"/>
        <v>81.5998068247662</v>
      </c>
      <c r="I147" s="56">
        <f t="shared" si="57"/>
        <v>7.97677926820229</v>
      </c>
      <c r="J147" s="44">
        <f>SUM('[2]DCS Data'!$M148:$P148)</f>
        <v>3011.69487641339</v>
      </c>
      <c r="K147" s="31">
        <f t="shared" si="58"/>
        <v>8.79511902188551</v>
      </c>
      <c r="L147" s="31">
        <f t="shared" si="59"/>
        <v>0.818339753683217</v>
      </c>
      <c r="M147" s="45">
        <f>I147/[1]MAY!$Q27</f>
        <v>0.438195368645782</v>
      </c>
      <c r="N147" s="46">
        <f>K147/[1]MAY!$Q27</f>
        <v>0.483149939655685</v>
      </c>
    </row>
    <row r="148" spans="1:14">
      <c r="A148" s="19">
        <f t="shared" si="60"/>
        <v>5</v>
      </c>
      <c r="B148" s="27">
        <f t="shared" si="61"/>
        <v>43973</v>
      </c>
      <c r="C148" s="28">
        <f>[3]CA!D144</f>
        <v>0</v>
      </c>
      <c r="D148" s="54">
        <f>[3]CA!E144</f>
        <v>0</v>
      </c>
      <c r="E148" s="23">
        <f>'[2]DCS Data'!$L149</f>
        <v>238.100677490234</v>
      </c>
      <c r="F148" s="30">
        <f t="shared" si="54"/>
        <v>0.510394736842105</v>
      </c>
      <c r="G148" s="31">
        <f t="shared" si="55"/>
        <v>1.51151612903226</v>
      </c>
      <c r="H148" s="31">
        <f t="shared" si="56"/>
        <v>71.5760387635571</v>
      </c>
      <c r="I148" s="56">
        <f t="shared" si="57"/>
        <v>10.0237680612092</v>
      </c>
      <c r="J148" s="44">
        <f>SUM('[2]DCS Data'!$M149:$P149)</f>
        <v>3439.10605490043</v>
      </c>
      <c r="K148" s="31">
        <f t="shared" si="58"/>
        <v>10.0432973202643</v>
      </c>
      <c r="L148" s="31">
        <f t="shared" si="59"/>
        <v>0.0195292590551688</v>
      </c>
      <c r="M148" s="45">
        <f>I148/[1]MAY!$Q28</f>
        <v>0.49883152531084</v>
      </c>
      <c r="N148" s="46">
        <f>K148/[1]MAY!$Q28</f>
        <v>0.499803396370026</v>
      </c>
    </row>
    <row r="149" spans="1:14">
      <c r="A149" s="19">
        <f t="shared" si="60"/>
        <v>5</v>
      </c>
      <c r="B149" s="27">
        <f t="shared" si="61"/>
        <v>43974</v>
      </c>
      <c r="C149" s="28">
        <f>[3]CA!D145</f>
        <v>0.3881</v>
      </c>
      <c r="D149" s="54">
        <f>[3]CA!E145</f>
        <v>18.70642</v>
      </c>
      <c r="E149" s="23">
        <f>'[2]DCS Data'!$L150</f>
        <v>270.792449951172</v>
      </c>
      <c r="F149" s="30">
        <f t="shared" si="54"/>
        <v>0.510657894736842</v>
      </c>
      <c r="G149" s="31">
        <f t="shared" si="55"/>
        <v>1.51177419354839</v>
      </c>
      <c r="H149" s="31">
        <f t="shared" si="56"/>
        <v>81.4594708704976</v>
      </c>
      <c r="I149" s="56">
        <f t="shared" si="57"/>
        <v>8.82298789305949</v>
      </c>
      <c r="J149" s="44">
        <f>SUM('[2]DCS Data'!$M150:$P150)</f>
        <v>3411.58543151884</v>
      </c>
      <c r="K149" s="31">
        <f t="shared" si="58"/>
        <v>9.96976696027667</v>
      </c>
      <c r="L149" s="31">
        <f t="shared" si="59"/>
        <v>1.14677906721717</v>
      </c>
      <c r="M149" s="45">
        <f>I149/[1]MAY!$Q29</f>
        <v>0.431318630020826</v>
      </c>
      <c r="N149" s="46">
        <f>K149/[1]MAY!$Q29</f>
        <v>0.487379817251715</v>
      </c>
    </row>
    <row r="150" spans="1:14">
      <c r="A150" s="19">
        <f t="shared" si="60"/>
        <v>5</v>
      </c>
      <c r="B150" s="27">
        <f t="shared" si="61"/>
        <v>43975</v>
      </c>
      <c r="C150" s="28">
        <f>[3]CA!D146</f>
        <v>0</v>
      </c>
      <c r="D150" s="54">
        <f>[3]CA!E146</f>
        <v>0</v>
      </c>
      <c r="E150" s="23">
        <f>'[2]DCS Data'!$L151</f>
        <v>241.072402954102</v>
      </c>
      <c r="F150" s="30">
        <f t="shared" si="54"/>
        <v>0.510657894736842</v>
      </c>
      <c r="G150" s="31">
        <f t="shared" si="55"/>
        <v>1.51177419354839</v>
      </c>
      <c r="H150" s="31">
        <f t="shared" si="56"/>
        <v>72.5191207866448</v>
      </c>
      <c r="I150" s="56">
        <f t="shared" si="57"/>
        <v>8.94035008385281</v>
      </c>
      <c r="J150" s="44">
        <f>SUM('[2]DCS Data'!$M151:$P151)</f>
        <v>3098.02219158384</v>
      </c>
      <c r="K150" s="31">
        <f t="shared" si="58"/>
        <v>9.05343275372877</v>
      </c>
      <c r="L150" s="31">
        <f t="shared" si="59"/>
        <v>0.113082669875959</v>
      </c>
      <c r="M150" s="45">
        <f>I150/[1]MAY!$Q30</f>
        <v>0.476625834921724</v>
      </c>
      <c r="N150" s="46">
        <f>K150/[1]MAY!$Q30</f>
        <v>0.48265447154549</v>
      </c>
    </row>
    <row r="151" spans="1:14">
      <c r="A151" s="19">
        <f t="shared" si="60"/>
        <v>5</v>
      </c>
      <c r="B151" s="27">
        <f t="shared" si="61"/>
        <v>43976</v>
      </c>
      <c r="C151" s="28">
        <f>[3]CA!D147</f>
        <v>0.3885</v>
      </c>
      <c r="D151" s="54">
        <f>[3]CA!E147</f>
        <v>18.7210993421053</v>
      </c>
      <c r="E151" s="23">
        <f>'[2]DCS Data'!$L152</f>
        <v>278.057159423828</v>
      </c>
      <c r="F151" s="30">
        <f t="shared" si="54"/>
        <v>0.511184210526316</v>
      </c>
      <c r="G151" s="31">
        <f t="shared" si="55"/>
        <v>1.51229032258064</v>
      </c>
      <c r="H151" s="31">
        <f t="shared" si="56"/>
        <v>83.7596282132627</v>
      </c>
      <c r="I151" s="56">
        <f t="shared" si="57"/>
        <v>7.48059191548738</v>
      </c>
      <c r="J151" s="44">
        <f>SUM('[2]DCS Data'!$M152:$P152)</f>
        <v>2928.85171270003</v>
      </c>
      <c r="K151" s="31">
        <f t="shared" si="58"/>
        <v>8.57080798717311</v>
      </c>
      <c r="L151" s="31">
        <f t="shared" si="59"/>
        <v>1.09021607168573</v>
      </c>
      <c r="M151" s="45">
        <f>I151/[1]MAY!$Q31</f>
        <v>0.460600082215263</v>
      </c>
      <c r="N151" s="46">
        <f>K151/[1]MAY!$Q31</f>
        <v>0.527727606069521</v>
      </c>
    </row>
    <row r="152" spans="1:14">
      <c r="A152" s="19">
        <f t="shared" si="60"/>
        <v>5</v>
      </c>
      <c r="B152" s="27">
        <f t="shared" si="61"/>
        <v>43977</v>
      </c>
      <c r="C152" s="28">
        <f>[3]CA!D148</f>
        <v>0</v>
      </c>
      <c r="D152" s="54">
        <f>[3]CA!E148</f>
        <v>0</v>
      </c>
      <c r="E152" s="23">
        <f>'[2]DCS Data'!$L153</f>
        <v>248.913665771484</v>
      </c>
      <c r="F152" s="30">
        <f t="shared" si="54"/>
        <v>0.511184210526316</v>
      </c>
      <c r="G152" s="31">
        <f t="shared" si="55"/>
        <v>1.51229032258064</v>
      </c>
      <c r="H152" s="31">
        <f t="shared" si="56"/>
        <v>74.9806843507343</v>
      </c>
      <c r="I152" s="56">
        <f t="shared" si="57"/>
        <v>8.77894386252838</v>
      </c>
      <c r="J152" s="44">
        <f>SUM('[2]DCS Data'!$M153:$P153)</f>
        <v>3048.41700624438</v>
      </c>
      <c r="K152" s="31">
        <f t="shared" si="58"/>
        <v>8.92069636440131</v>
      </c>
      <c r="L152" s="31">
        <f t="shared" si="59"/>
        <v>0.141752501872929</v>
      </c>
      <c r="M152" s="45">
        <f>I152/[1]MAY!$Q32</f>
        <v>0.496102642991987</v>
      </c>
      <c r="N152" s="46">
        <f>K152/[1]MAY!$Q32</f>
        <v>0.504113149942607</v>
      </c>
    </row>
    <row r="153" spans="1:14">
      <c r="A153" s="19">
        <f t="shared" si="60"/>
        <v>5</v>
      </c>
      <c r="B153" s="27">
        <f t="shared" si="61"/>
        <v>43978</v>
      </c>
      <c r="C153" s="28">
        <f>[3]CA!D149</f>
        <v>0.3894</v>
      </c>
      <c r="D153" s="54">
        <f>[3]CA!E149</f>
        <v>18.7224544736842</v>
      </c>
      <c r="E153" s="23">
        <f>'[2]DCS Data'!$L154</f>
        <v>283.782928466797</v>
      </c>
      <c r="F153" s="30">
        <f t="shared" si="54"/>
        <v>0.512368421052632</v>
      </c>
      <c r="G153" s="31">
        <f t="shared" si="55"/>
        <v>1.51345161290323</v>
      </c>
      <c r="H153" s="31">
        <f t="shared" si="56"/>
        <v>85.7482403829174</v>
      </c>
      <c r="I153" s="56">
        <f t="shared" si="57"/>
        <v>7.9548984415011</v>
      </c>
      <c r="J153" s="44">
        <f>SUM('[2]DCS Data'!$M154:$P154)</f>
        <v>2993.88170276748</v>
      </c>
      <c r="K153" s="31">
        <f t="shared" si="58"/>
        <v>8.78814692936642</v>
      </c>
      <c r="L153" s="31">
        <f t="shared" si="59"/>
        <v>0.833248487865321</v>
      </c>
      <c r="M153" s="45">
        <f>I153/[1]MAY!$Q33</f>
        <v>0.441609135869509</v>
      </c>
      <c r="N153" s="46">
        <f>K153/[1]MAY!$Q33</f>
        <v>0.487866187093578</v>
      </c>
    </row>
    <row r="154" spans="1:14">
      <c r="A154" s="19">
        <f t="shared" si="60"/>
        <v>5</v>
      </c>
      <c r="B154" s="27">
        <f t="shared" si="61"/>
        <v>43979</v>
      </c>
      <c r="C154" s="28">
        <f>[3]CA!D150</f>
        <v>0</v>
      </c>
      <c r="D154" s="54">
        <f>[3]CA!E150</f>
        <v>0</v>
      </c>
      <c r="E154" s="23">
        <f>'[2]DCS Data'!$L155</f>
        <v>255.997055053711</v>
      </c>
      <c r="F154" s="30">
        <f t="shared" si="54"/>
        <v>0.512368421052632</v>
      </c>
      <c r="G154" s="31">
        <f t="shared" si="55"/>
        <v>1.51345161290323</v>
      </c>
      <c r="H154" s="31">
        <f t="shared" si="56"/>
        <v>77.352422616334</v>
      </c>
      <c r="I154" s="56">
        <f t="shared" si="57"/>
        <v>8.39581776658342</v>
      </c>
      <c r="J154" s="44">
        <f>SUM('[2]DCS Data'!$M155:$P155)</f>
        <v>2960.53675668658</v>
      </c>
      <c r="K154" s="31">
        <f t="shared" si="58"/>
        <v>8.69026721513459</v>
      </c>
      <c r="L154" s="31">
        <f t="shared" si="59"/>
        <v>0.294449448551166</v>
      </c>
      <c r="M154" s="45">
        <f>I154/[1]MAY!$Q34</f>
        <v>0.475034700081428</v>
      </c>
      <c r="N154" s="46">
        <f>K154/[1]MAY!$Q34</f>
        <v>0.49169462641265</v>
      </c>
    </row>
    <row r="155" spans="1:14">
      <c r="A155" s="19">
        <f t="shared" si="60"/>
        <v>5</v>
      </c>
      <c r="B155" s="27">
        <f t="shared" si="61"/>
        <v>43980</v>
      </c>
      <c r="C155" s="28">
        <f>[3]CA!D151</f>
        <v>0</v>
      </c>
      <c r="D155" s="54">
        <f>[3]CA!E151</f>
        <v>0</v>
      </c>
      <c r="E155" s="23">
        <f>'[2]DCS Data'!$L156</f>
        <v>229.04948425293</v>
      </c>
      <c r="F155" s="30">
        <f t="shared" si="54"/>
        <v>0.512368421052632</v>
      </c>
      <c r="G155" s="31">
        <f t="shared" si="55"/>
        <v>1.51345161290323</v>
      </c>
      <c r="H155" s="31">
        <f t="shared" si="56"/>
        <v>69.2099075212745</v>
      </c>
      <c r="I155" s="56">
        <f t="shared" si="57"/>
        <v>8.14251509505948</v>
      </c>
      <c r="J155" s="44">
        <f>SUM('[2]DCS Data'!$M156:$P156)</f>
        <v>3031.01238745281</v>
      </c>
      <c r="K155" s="31">
        <f t="shared" si="58"/>
        <v>8.89713918256766</v>
      </c>
      <c r="L155" s="31">
        <f t="shared" si="59"/>
        <v>0.754624087508182</v>
      </c>
      <c r="M155" s="45">
        <f>I155/[1]MAY!$Q35</f>
        <v>0.449756078823034</v>
      </c>
      <c r="N155" s="46">
        <f>K155/[1]MAY!$Q35</f>
        <v>0.491438134873384</v>
      </c>
    </row>
    <row r="156" spans="1:14">
      <c r="A156" s="19">
        <f t="shared" si="60"/>
        <v>5</v>
      </c>
      <c r="B156" s="27">
        <f t="shared" si="61"/>
        <v>43981</v>
      </c>
      <c r="C156" s="28">
        <f>[3]CA!D152</f>
        <v>0.3901</v>
      </c>
      <c r="D156" s="54">
        <f>[3]CA!E152</f>
        <v>18.8700609210526</v>
      </c>
      <c r="E156" s="23">
        <f>'[2]DCS Data'!$L157</f>
        <v>263.322387695313</v>
      </c>
      <c r="F156" s="30">
        <f t="shared" si="54"/>
        <v>0.513289473684211</v>
      </c>
      <c r="G156" s="31">
        <f t="shared" si="55"/>
        <v>1.51435483870968</v>
      </c>
      <c r="H156" s="31">
        <f t="shared" si="56"/>
        <v>79.7564559209122</v>
      </c>
      <c r="I156" s="56">
        <f t="shared" si="57"/>
        <v>8.32351252141493</v>
      </c>
      <c r="J156" s="44">
        <f>SUM('[2]DCS Data'!$M157:$P157)</f>
        <v>2987.50556441624</v>
      </c>
      <c r="K156" s="31">
        <f t="shared" si="58"/>
        <v>8.79043786018895</v>
      </c>
      <c r="L156" s="31">
        <f t="shared" si="59"/>
        <v>0.466925338774024</v>
      </c>
      <c r="M156" s="45">
        <f>I156/[1]MAY!$Q36</f>
        <v>0.472524624918488</v>
      </c>
      <c r="N156" s="46">
        <f>K156/[1]MAY!$Q36</f>
        <v>0.499031910154316</v>
      </c>
    </row>
    <row r="157" spans="1:14">
      <c r="A157" s="19">
        <f t="shared" si="60"/>
        <v>5</v>
      </c>
      <c r="B157" s="27">
        <f t="shared" si="61"/>
        <v>43982</v>
      </c>
      <c r="C157" s="28">
        <f>[3]CA!D153</f>
        <v>0</v>
      </c>
      <c r="D157" s="54">
        <f>[3]CA!E153</f>
        <v>0</v>
      </c>
      <c r="E157" s="23">
        <f>'[2]DCS Data'!$L158</f>
        <v>236.489761352539</v>
      </c>
      <c r="F157" s="30">
        <f t="shared" si="54"/>
        <v>0.513289473684211</v>
      </c>
      <c r="G157" s="31">
        <f t="shared" si="55"/>
        <v>1.51435483870968</v>
      </c>
      <c r="H157" s="31">
        <f t="shared" si="56"/>
        <v>71.6292503350887</v>
      </c>
      <c r="I157" s="56">
        <f t="shared" si="57"/>
        <v>8.12720558582346</v>
      </c>
      <c r="J157" s="44">
        <f>SUM('[2]DCS Data'!$M158:$P158)</f>
        <v>2969.0436920208</v>
      </c>
      <c r="K157" s="31">
        <f t="shared" si="58"/>
        <v>8.73611563766062</v>
      </c>
      <c r="L157" s="31">
        <f t="shared" si="59"/>
        <v>0.608910051837158</v>
      </c>
      <c r="M157" s="45">
        <f>I157/[1]MAY!$Q37</f>
        <v>0.456156030399005</v>
      </c>
      <c r="N157" s="46">
        <f>K157/[1]MAY!$Q37</f>
        <v>0.490332352036616</v>
      </c>
    </row>
    <row r="158" spans="1:14">
      <c r="A158" s="19">
        <f t="shared" si="60"/>
        <v>6</v>
      </c>
      <c r="B158" s="27">
        <f t="shared" si="61"/>
        <v>43983</v>
      </c>
      <c r="C158" s="28">
        <f>[3]CA!D154</f>
        <v>0.3876</v>
      </c>
      <c r="D158" s="54">
        <f>[3]CA!E154</f>
        <v>18.74709</v>
      </c>
      <c r="E158" s="23">
        <f>'[2]DCS Data'!$L159</f>
        <v>273.424011230469</v>
      </c>
      <c r="F158" s="30">
        <f t="shared" ref="F158:F187" si="62">IF(D158=0,F157,C158/76%)</f>
        <v>0.51</v>
      </c>
      <c r="G158" s="31">
        <f t="shared" ref="G158:G187" si="63">IF(D158=0,G157,F158*0.76/0.775+1.011)</f>
        <v>1.51112903225806</v>
      </c>
      <c r="H158" s="31">
        <f t="shared" ref="H158:H187" si="64">IFERROR(E158*0.389662*G158*F158,0)</f>
        <v>82.1100716503467</v>
      </c>
      <c r="I158" s="56">
        <f t="shared" ref="I158:I187" si="65">IFERROR(H157-H158+D158,0)</f>
        <v>8.26626868474204</v>
      </c>
      <c r="J158" s="44">
        <f>SUM('[2]DCS Data'!$M159:$P159)</f>
        <v>2980.32225589532</v>
      </c>
      <c r="K158" s="31">
        <f t="shared" ref="K158:K187" si="66">J158*0.0037854*G158*F158</f>
        <v>8.69454239161421</v>
      </c>
      <c r="L158" s="31">
        <f t="shared" ref="L158:L187" si="67">K158-I158</f>
        <v>0.428273706872167</v>
      </c>
      <c r="M158" s="45">
        <f>I158/[1]JUN!$Q7</f>
        <v>0.511618851863228</v>
      </c>
      <c r="N158" s="46">
        <f>K158/[1]JUN!$Q7</f>
        <v>0.538125720989995</v>
      </c>
    </row>
    <row r="159" spans="1:14">
      <c r="A159" s="19">
        <f t="shared" si="60"/>
        <v>6</v>
      </c>
      <c r="B159" s="27">
        <f t="shared" si="61"/>
        <v>43984</v>
      </c>
      <c r="C159" s="28">
        <f>[3]CA!D155</f>
        <v>0</v>
      </c>
      <c r="D159" s="54">
        <f>[3]CA!E155</f>
        <v>0</v>
      </c>
      <c r="E159" s="23">
        <f>'[2]DCS Data'!$L160</f>
        <v>243.854904174805</v>
      </c>
      <c r="F159" s="30">
        <f t="shared" si="62"/>
        <v>0.51</v>
      </c>
      <c r="G159" s="31">
        <f t="shared" si="63"/>
        <v>1.51112903225806</v>
      </c>
      <c r="H159" s="31">
        <f t="shared" si="64"/>
        <v>73.2303778441913</v>
      </c>
      <c r="I159" s="56">
        <f t="shared" si="65"/>
        <v>8.87969380615536</v>
      </c>
      <c r="J159" s="44">
        <f>SUM('[2]DCS Data'!$M160:$P160)</f>
        <v>3046.98413242691</v>
      </c>
      <c r="K159" s="31">
        <f t="shared" si="66"/>
        <v>8.88901616379168</v>
      </c>
      <c r="L159" s="31">
        <f t="shared" si="67"/>
        <v>0.00932235763631795</v>
      </c>
      <c r="M159" s="45">
        <f>I159/[1]JUN!$Q8</f>
        <v>0.511484229597224</v>
      </c>
      <c r="N159" s="46">
        <f>K159/[1]JUN!$Q8</f>
        <v>0.512021211954694</v>
      </c>
    </row>
    <row r="160" spans="1:14">
      <c r="A160" s="19">
        <f t="shared" si="60"/>
        <v>6</v>
      </c>
      <c r="B160" s="27">
        <f t="shared" si="61"/>
        <v>43985</v>
      </c>
      <c r="C160" s="28">
        <f>[3]CA!D156</f>
        <v>0.3854</v>
      </c>
      <c r="D160" s="54">
        <f>[3]CA!E156</f>
        <v>18.5210055263158</v>
      </c>
      <c r="E160" s="23">
        <f>'[2]DCS Data'!$L161</f>
        <v>279.708282470703</v>
      </c>
      <c r="F160" s="30">
        <f t="shared" si="62"/>
        <v>0.507105263157895</v>
      </c>
      <c r="G160" s="31">
        <f t="shared" si="63"/>
        <v>1.50829032258064</v>
      </c>
      <c r="H160" s="31">
        <f t="shared" si="64"/>
        <v>83.3635967954442</v>
      </c>
      <c r="I160" s="56">
        <f t="shared" si="65"/>
        <v>8.38778657506292</v>
      </c>
      <c r="J160" s="44">
        <f>SUM('[2]DCS Data'!$M161:$P161)</f>
        <v>3022.59420066731</v>
      </c>
      <c r="K160" s="31">
        <f t="shared" si="66"/>
        <v>8.75134258144585</v>
      </c>
      <c r="L160" s="31">
        <f t="shared" si="67"/>
        <v>0.363556006382929</v>
      </c>
      <c r="M160" s="45">
        <f>I160/[1]JUN!$Q9</f>
        <v>0.47968299661471</v>
      </c>
      <c r="N160" s="46">
        <f>K160/[1]JUN!$Q9</f>
        <v>0.500474135375621</v>
      </c>
    </row>
    <row r="161" spans="1:14">
      <c r="A161" s="19">
        <f t="shared" si="60"/>
        <v>6</v>
      </c>
      <c r="B161" s="27">
        <f t="shared" si="61"/>
        <v>43986</v>
      </c>
      <c r="C161" s="28">
        <f>[3]CA!D157</f>
        <v>0</v>
      </c>
      <c r="D161" s="54">
        <f>[3]CA!E157</f>
        <v>0</v>
      </c>
      <c r="E161" s="23">
        <f>'[2]DCS Data'!$L162</f>
        <v>251.684799194336</v>
      </c>
      <c r="F161" s="30">
        <f t="shared" si="62"/>
        <v>0.507105263157895</v>
      </c>
      <c r="G161" s="31">
        <f t="shared" si="63"/>
        <v>1.50829032258064</v>
      </c>
      <c r="H161" s="31">
        <f t="shared" si="64"/>
        <v>75.0115439351588</v>
      </c>
      <c r="I161" s="56">
        <f t="shared" si="65"/>
        <v>8.35205286028538</v>
      </c>
      <c r="J161" s="44">
        <f>SUM('[2]DCS Data'!$M162:$P162)</f>
        <v>2930.20007575622</v>
      </c>
      <c r="K161" s="31">
        <f t="shared" si="66"/>
        <v>8.48383308929127</v>
      </c>
      <c r="L161" s="31">
        <f t="shared" si="67"/>
        <v>0.131780229005884</v>
      </c>
      <c r="M161" s="45">
        <f>I161/[1]JUN!$Q10</f>
        <v>0.478698658255688</v>
      </c>
      <c r="N161" s="46">
        <f>K161/[1]JUN!$Q10</f>
        <v>0.486251653892211</v>
      </c>
    </row>
    <row r="162" spans="1:14">
      <c r="A162" s="19">
        <f t="shared" si="60"/>
        <v>6</v>
      </c>
      <c r="B162" s="27">
        <f t="shared" si="61"/>
        <v>43987</v>
      </c>
      <c r="C162" s="28">
        <f>[3]CA!D158</f>
        <v>0</v>
      </c>
      <c r="D162" s="54">
        <f>[3]CA!E158</f>
        <v>0</v>
      </c>
      <c r="E162" s="23">
        <f>'[2]DCS Data'!$L163</f>
        <v>224.981155395508</v>
      </c>
      <c r="F162" s="30">
        <f t="shared" si="62"/>
        <v>0.507105263157895</v>
      </c>
      <c r="G162" s="31">
        <f t="shared" si="63"/>
        <v>1.50829032258064</v>
      </c>
      <c r="H162" s="31">
        <f t="shared" si="64"/>
        <v>67.0528529198227</v>
      </c>
      <c r="I162" s="56">
        <f t="shared" si="65"/>
        <v>7.95869101533607</v>
      </c>
      <c r="J162" s="44">
        <f>SUM('[2]DCS Data'!$M163:$P163)</f>
        <v>2992.6736910951</v>
      </c>
      <c r="K162" s="31">
        <f t="shared" si="66"/>
        <v>8.66471347674497</v>
      </c>
      <c r="L162" s="31">
        <f t="shared" si="67"/>
        <v>0.706022461408901</v>
      </c>
      <c r="M162" s="45">
        <f>I162/[1]JUN!$Q11</f>
        <v>0.456717694435681</v>
      </c>
      <c r="N162" s="46">
        <f>K162/[1]JUN!$Q11</f>
        <v>0.497233521746117</v>
      </c>
    </row>
    <row r="163" spans="1:14">
      <c r="A163" s="19">
        <f t="shared" si="60"/>
        <v>6</v>
      </c>
      <c r="B163" s="27">
        <f t="shared" si="61"/>
        <v>43988</v>
      </c>
      <c r="C163" s="28">
        <f>[3]CA!D159</f>
        <v>0.3884</v>
      </c>
      <c r="D163" s="54">
        <f>[3]CA!E159</f>
        <v>18.6743742105263</v>
      </c>
      <c r="E163" s="23">
        <f>'[2]DCS Data'!$L164</f>
        <v>259.559387207031</v>
      </c>
      <c r="F163" s="30">
        <f t="shared" si="62"/>
        <v>0.511052631578947</v>
      </c>
      <c r="G163" s="31">
        <f t="shared" si="63"/>
        <v>1.51216129032258</v>
      </c>
      <c r="H163" s="31">
        <f t="shared" si="64"/>
        <v>78.1607181002654</v>
      </c>
      <c r="I163" s="56">
        <f t="shared" si="65"/>
        <v>7.56650903008368</v>
      </c>
      <c r="J163" s="44">
        <f>SUM('[2]DCS Data'!$M164:$P164)</f>
        <v>2971.61484985586</v>
      </c>
      <c r="K163" s="31">
        <f t="shared" si="66"/>
        <v>8.69296724281064</v>
      </c>
      <c r="L163" s="31">
        <f t="shared" si="67"/>
        <v>1.12645821272696</v>
      </c>
      <c r="M163" s="45">
        <f>I163/[1]JUN!$Q12</f>
        <v>0.447186621317291</v>
      </c>
      <c r="N163" s="46">
        <f>K163/[1]JUN!$Q12</f>
        <v>0.513761185650945</v>
      </c>
    </row>
    <row r="164" spans="1:14">
      <c r="A164" s="19">
        <f t="shared" si="60"/>
        <v>6</v>
      </c>
      <c r="B164" s="27">
        <f t="shared" si="61"/>
        <v>43989</v>
      </c>
      <c r="C164" s="28">
        <f>[3]CA!D160</f>
        <v>0</v>
      </c>
      <c r="D164" s="54">
        <f>[3]CA!E160</f>
        <v>0</v>
      </c>
      <c r="E164" s="23">
        <f>'[2]DCS Data'!$L165</f>
        <v>232.357955932617</v>
      </c>
      <c r="F164" s="30">
        <f t="shared" si="62"/>
        <v>0.511052631578947</v>
      </c>
      <c r="G164" s="31">
        <f t="shared" si="63"/>
        <v>1.51216129032258</v>
      </c>
      <c r="H164" s="31">
        <f t="shared" si="64"/>
        <v>69.9695930377478</v>
      </c>
      <c r="I164" s="56">
        <f t="shared" si="65"/>
        <v>8.19112506251759</v>
      </c>
      <c r="J164" s="44">
        <f>SUM('[2]DCS Data'!$M165:$P165)</f>
        <v>3019.40713412905</v>
      </c>
      <c r="K164" s="31">
        <f t="shared" si="66"/>
        <v>8.83277565764141</v>
      </c>
      <c r="L164" s="31">
        <f t="shared" si="67"/>
        <v>0.641650595123828</v>
      </c>
      <c r="M164" s="45">
        <f>I164/[1]JUN!$Q13</f>
        <v>0.464649983480416</v>
      </c>
      <c r="N164" s="46">
        <f>K164/[1]JUN!$Q13</f>
        <v>0.5010482726225</v>
      </c>
    </row>
    <row r="165" spans="1:14">
      <c r="A165" s="19">
        <f t="shared" si="60"/>
        <v>6</v>
      </c>
      <c r="B165" s="27">
        <f t="shared" si="61"/>
        <v>43990</v>
      </c>
      <c r="C165" s="28">
        <f>[3]CA!D161</f>
        <v>0.3884</v>
      </c>
      <c r="D165" s="54">
        <f>[3]CA!E161</f>
        <v>18.7070815789474</v>
      </c>
      <c r="E165" s="23">
        <f>'[2]DCS Data'!$L166</f>
        <v>267.497192382813</v>
      </c>
      <c r="F165" s="30">
        <f t="shared" si="62"/>
        <v>0.511052631578947</v>
      </c>
      <c r="G165" s="31">
        <f t="shared" si="63"/>
        <v>1.51216129032258</v>
      </c>
      <c r="H165" s="31">
        <f t="shared" si="64"/>
        <v>80.5510171349299</v>
      </c>
      <c r="I165" s="56">
        <f t="shared" si="65"/>
        <v>8.12565748176532</v>
      </c>
      <c r="J165" s="44">
        <f>SUM('[2]DCS Data'!$M166:$P166)</f>
        <v>2961.10006196697</v>
      </c>
      <c r="K165" s="31">
        <f t="shared" si="66"/>
        <v>8.66220797174036</v>
      </c>
      <c r="L165" s="31">
        <f t="shared" si="67"/>
        <v>0.536550489975044</v>
      </c>
      <c r="M165" s="45">
        <f>I165/[1]JUN!$Q14</f>
        <v>0.479563174718337</v>
      </c>
      <c r="N165" s="46">
        <f>K165/[1]JUN!$Q14</f>
        <v>0.511229517650775</v>
      </c>
    </row>
    <row r="166" spans="1:14">
      <c r="A166" s="19">
        <f t="shared" si="60"/>
        <v>6</v>
      </c>
      <c r="B166" s="27">
        <f t="shared" si="61"/>
        <v>43991</v>
      </c>
      <c r="C166" s="28">
        <f>[3]CA!D162</f>
        <v>0</v>
      </c>
      <c r="D166" s="54">
        <f>[3]CA!E162</f>
        <v>0</v>
      </c>
      <c r="E166" s="23">
        <f>'[2]DCS Data'!$L167</f>
        <v>241.34700012207</v>
      </c>
      <c r="F166" s="30">
        <f t="shared" si="62"/>
        <v>0.511052631578947</v>
      </c>
      <c r="G166" s="31">
        <f t="shared" si="63"/>
        <v>1.51216129032258</v>
      </c>
      <c r="H166" s="31">
        <f t="shared" si="64"/>
        <v>72.676450055877</v>
      </c>
      <c r="I166" s="56">
        <f t="shared" si="65"/>
        <v>7.87456707905282</v>
      </c>
      <c r="J166" s="44">
        <f>SUM('[2]DCS Data'!$M167:$P167)</f>
        <v>2887.79667033456</v>
      </c>
      <c r="K166" s="31">
        <f t="shared" si="66"/>
        <v>8.44777103611985</v>
      </c>
      <c r="L166" s="31">
        <f t="shared" si="67"/>
        <v>0.573203957067022</v>
      </c>
      <c r="M166" s="45">
        <f>I166/[1]JUN!$Q15</f>
        <v>0.473619149951122</v>
      </c>
      <c r="N166" s="46">
        <f>K166/[1]JUN!$Q15</f>
        <v>0.508094743106824</v>
      </c>
    </row>
    <row r="167" spans="1:14">
      <c r="A167" s="19">
        <f t="shared" si="60"/>
        <v>6</v>
      </c>
      <c r="B167" s="27">
        <f t="shared" si="61"/>
        <v>43992</v>
      </c>
      <c r="C167" s="28">
        <f>[3]CA!D163</f>
        <v>0</v>
      </c>
      <c r="D167" s="54">
        <f>[3]CA!E163</f>
        <v>0</v>
      </c>
      <c r="E167" s="23">
        <f>'[2]DCS Data'!$L168</f>
        <v>214.521453857422</v>
      </c>
      <c r="F167" s="30">
        <f t="shared" si="62"/>
        <v>0.511052631578947</v>
      </c>
      <c r="G167" s="31">
        <f t="shared" si="63"/>
        <v>1.51216129032258</v>
      </c>
      <c r="H167" s="31">
        <f t="shared" si="64"/>
        <v>64.5985146668386</v>
      </c>
      <c r="I167" s="56">
        <f t="shared" si="65"/>
        <v>8.07793538903846</v>
      </c>
      <c r="J167" s="44">
        <f>SUM('[2]DCS Data'!$M168:$P168)</f>
        <v>2975.83697189853</v>
      </c>
      <c r="K167" s="31">
        <f t="shared" si="66"/>
        <v>8.70531836180371</v>
      </c>
      <c r="L167" s="31">
        <f t="shared" si="67"/>
        <v>0.627382972765254</v>
      </c>
      <c r="M167" s="45">
        <f>I167/[1]JUN!$Q16</f>
        <v>0.467627181285183</v>
      </c>
      <c r="N167" s="46">
        <f>K167/[1]JUN!$Q16</f>
        <v>0.503946032205759</v>
      </c>
    </row>
    <row r="168" spans="1:14">
      <c r="A168" s="19">
        <f t="shared" si="60"/>
        <v>6</v>
      </c>
      <c r="B168" s="27">
        <f t="shared" si="61"/>
        <v>43993</v>
      </c>
      <c r="C168" s="28">
        <f>[3]CA!D164</f>
        <v>0.39</v>
      </c>
      <c r="D168" s="54">
        <f>[3]CA!E164</f>
        <v>18.8354605263158</v>
      </c>
      <c r="E168" s="23">
        <f>'[2]DCS Data'!$L169</f>
        <v>249.490676879883</v>
      </c>
      <c r="F168" s="30">
        <f t="shared" si="62"/>
        <v>0.513157894736842</v>
      </c>
      <c r="G168" s="31">
        <f t="shared" si="63"/>
        <v>1.51422580645161</v>
      </c>
      <c r="H168" s="31">
        <f t="shared" si="64"/>
        <v>75.5412270094028</v>
      </c>
      <c r="I168" s="56">
        <f t="shared" si="65"/>
        <v>7.89274818375155</v>
      </c>
      <c r="J168" s="44">
        <f>SUM('[2]DCS Data'!$M169:$P169)</f>
        <v>2969.3275081836</v>
      </c>
      <c r="K168" s="31">
        <f t="shared" si="66"/>
        <v>8.7339668183775</v>
      </c>
      <c r="L168" s="31">
        <f t="shared" si="67"/>
        <v>0.84121863462595</v>
      </c>
      <c r="M168" s="45">
        <f>I168/[1]JUN!$Q17</f>
        <v>0.445243987966978</v>
      </c>
      <c r="N168" s="46">
        <f>K168/[1]JUN!$Q17</f>
        <v>0.492698629989393</v>
      </c>
    </row>
    <row r="169" spans="1:14">
      <c r="A169" s="19">
        <f t="shared" si="60"/>
        <v>6</v>
      </c>
      <c r="B169" s="27">
        <f t="shared" si="61"/>
        <v>43994</v>
      </c>
      <c r="C169" s="28">
        <f>[3]CA!D165</f>
        <v>0</v>
      </c>
      <c r="D169" s="54">
        <f>[3]CA!E165</f>
        <v>0</v>
      </c>
      <c r="E169" s="23">
        <f>'[2]DCS Data'!$L170</f>
        <v>223.44856262207</v>
      </c>
      <c r="F169" s="30">
        <f t="shared" si="62"/>
        <v>0.513157894736842</v>
      </c>
      <c r="G169" s="31">
        <f t="shared" si="63"/>
        <v>1.51422580645161</v>
      </c>
      <c r="H169" s="31">
        <f t="shared" si="64"/>
        <v>67.656149740959</v>
      </c>
      <c r="I169" s="56">
        <f t="shared" si="65"/>
        <v>7.88507726844378</v>
      </c>
      <c r="J169" s="44">
        <f>SUM('[2]DCS Data'!$M170:$P170)</f>
        <v>2926.68930014288</v>
      </c>
      <c r="K169" s="31">
        <f t="shared" si="66"/>
        <v>8.60855098156047</v>
      </c>
      <c r="L169" s="31">
        <f t="shared" si="67"/>
        <v>0.723473713116686</v>
      </c>
      <c r="M169" s="45">
        <f>I169/[1]JUN!$Q18</f>
        <v>0.455013615559973</v>
      </c>
      <c r="N169" s="46">
        <f>K169/[1]JUN!$Q18</f>
        <v>0.496762146203451</v>
      </c>
    </row>
    <row r="170" spans="1:14">
      <c r="A170" s="19">
        <f t="shared" si="60"/>
        <v>6</v>
      </c>
      <c r="B170" s="27">
        <f t="shared" si="61"/>
        <v>43995</v>
      </c>
      <c r="C170" s="28">
        <f>[3]CA!D166</f>
        <v>0.3894</v>
      </c>
      <c r="D170" s="54">
        <f>[3]CA!E166</f>
        <v>18.7178431578947</v>
      </c>
      <c r="E170" s="23">
        <f>'[2]DCS Data'!$L171</f>
        <v>258.635559082031</v>
      </c>
      <c r="F170" s="30">
        <f t="shared" si="62"/>
        <v>0.512368421052632</v>
      </c>
      <c r="G170" s="31">
        <f t="shared" si="63"/>
        <v>1.51345161290323</v>
      </c>
      <c r="H170" s="31">
        <f t="shared" si="64"/>
        <v>78.1496766262706</v>
      </c>
      <c r="I170" s="56">
        <f t="shared" si="65"/>
        <v>8.2243162725832</v>
      </c>
      <c r="J170" s="44">
        <f>SUM('[2]DCS Data'!$M171:$P171)</f>
        <v>2918.01926944857</v>
      </c>
      <c r="K170" s="31">
        <f t="shared" si="66"/>
        <v>8.56546270980971</v>
      </c>
      <c r="L170" s="31">
        <f t="shared" si="67"/>
        <v>0.341146437226509</v>
      </c>
      <c r="M170" s="45">
        <f>I170/[1]JUN!$Q19</f>
        <v>0.489407746077805</v>
      </c>
      <c r="N170" s="46">
        <f>K170/[1]JUN!$Q19</f>
        <v>0.509708486393699</v>
      </c>
    </row>
    <row r="171" spans="1:14">
      <c r="A171" s="19">
        <f t="shared" si="60"/>
        <v>6</v>
      </c>
      <c r="B171" s="27">
        <f t="shared" si="61"/>
        <v>43996</v>
      </c>
      <c r="C171" s="28">
        <f>[3]CA!D167</f>
        <v>0</v>
      </c>
      <c r="D171" s="54">
        <f>[3]CA!E167</f>
        <v>0</v>
      </c>
      <c r="E171" s="23">
        <f>'[2]DCS Data'!$L172</f>
        <v>231.250350952148</v>
      </c>
      <c r="F171" s="30">
        <f t="shared" si="62"/>
        <v>0.512368421052632</v>
      </c>
      <c r="G171" s="31">
        <f t="shared" si="63"/>
        <v>1.51345161290323</v>
      </c>
      <c r="H171" s="31">
        <f t="shared" si="64"/>
        <v>69.8749244333029</v>
      </c>
      <c r="I171" s="56">
        <f t="shared" si="65"/>
        <v>8.27475219296767</v>
      </c>
      <c r="J171" s="44">
        <f>SUM('[2]DCS Data'!$M172:$P172)</f>
        <v>3012.46887853698</v>
      </c>
      <c r="K171" s="31">
        <f t="shared" si="66"/>
        <v>8.84270714512689</v>
      </c>
      <c r="L171" s="31">
        <f t="shared" si="67"/>
        <v>0.567954952159223</v>
      </c>
      <c r="M171" s="45">
        <f>I171/[1]JUN!$Q20</f>
        <v>0.471763466540402</v>
      </c>
      <c r="N171" s="46">
        <f>K171/[1]JUN!$Q20</f>
        <v>0.504143940398837</v>
      </c>
    </row>
    <row r="172" spans="1:14">
      <c r="A172" s="62">
        <f t="shared" si="60"/>
        <v>6</v>
      </c>
      <c r="B172" s="63">
        <f t="shared" si="61"/>
        <v>43997</v>
      </c>
      <c r="C172" s="28">
        <f>[3]CA!D168</f>
        <v>0.3894</v>
      </c>
      <c r="D172" s="54">
        <f>[3]CA!E168</f>
        <v>18.7368007894737</v>
      </c>
      <c r="E172" s="23">
        <f>'[2]DCS Data'!$L173</f>
        <v>262.706390380859</v>
      </c>
      <c r="F172" s="30">
        <f t="shared" si="62"/>
        <v>0.512368421052632</v>
      </c>
      <c r="G172" s="31">
        <f t="shared" si="63"/>
        <v>1.51345161290323</v>
      </c>
      <c r="H172" s="31">
        <f t="shared" si="64"/>
        <v>79.3797246163175</v>
      </c>
      <c r="I172" s="56">
        <f t="shared" si="65"/>
        <v>9.23200060645907</v>
      </c>
      <c r="J172" s="44">
        <f>SUM('[2]DCS Data'!$M173:$P173)</f>
        <v>3335.84209795878</v>
      </c>
      <c r="K172" s="31">
        <f t="shared" si="66"/>
        <v>9.79192680289561</v>
      </c>
      <c r="L172" s="31">
        <f t="shared" si="67"/>
        <v>0.559926196436537</v>
      </c>
      <c r="M172" s="45">
        <f>I172/[1]JUN!$Q21</f>
        <v>0.485883959797373</v>
      </c>
      <c r="N172" s="46">
        <f>K172/[1]JUN!$Q21</f>
        <v>0.515353104039903</v>
      </c>
    </row>
    <row r="173" spans="1:14">
      <c r="A173" s="19">
        <f t="shared" si="60"/>
        <v>6</v>
      </c>
      <c r="B173" s="27">
        <f t="shared" si="61"/>
        <v>43998</v>
      </c>
      <c r="C173" s="28">
        <f>[3]CA!D169</f>
        <v>0</v>
      </c>
      <c r="D173" s="54">
        <f>[3]CA!E169</f>
        <v>0</v>
      </c>
      <c r="E173" s="23">
        <f>'[2]DCS Data'!$L174</f>
        <v>222.273773193359</v>
      </c>
      <c r="F173" s="30">
        <f t="shared" si="62"/>
        <v>0.512368421052632</v>
      </c>
      <c r="G173" s="31">
        <f t="shared" si="63"/>
        <v>1.51345161290323</v>
      </c>
      <c r="H173" s="31">
        <f t="shared" si="64"/>
        <v>67.1625493385951</v>
      </c>
      <c r="I173" s="56">
        <f t="shared" si="65"/>
        <v>12.2171752777224</v>
      </c>
      <c r="J173" s="44">
        <f>SUM('[2]DCS Data'!$M174:$P174)</f>
        <v>4377.3244727603</v>
      </c>
      <c r="K173" s="31">
        <f t="shared" si="66"/>
        <v>12.8490616675232</v>
      </c>
      <c r="L173" s="31">
        <f t="shared" si="67"/>
        <v>0.631886389800812</v>
      </c>
      <c r="M173" s="45">
        <f>I173/[1]JUN!$Q22</f>
        <v>0.467328371610096</v>
      </c>
      <c r="N173" s="46">
        <f>K173/[1]JUN!$Q22</f>
        <v>0.491499133744176</v>
      </c>
    </row>
    <row r="174" spans="1:14">
      <c r="A174" s="19">
        <f t="shared" si="60"/>
        <v>6</v>
      </c>
      <c r="B174" s="27">
        <f t="shared" si="61"/>
        <v>43999</v>
      </c>
      <c r="C174" s="28">
        <f>[3]CA!D170</f>
        <v>0.3851</v>
      </c>
      <c r="D174" s="54">
        <f>[3]CA!E170</f>
        <v>18.4929073684211</v>
      </c>
      <c r="E174" s="23">
        <f>'[2]DCS Data'!$L175</f>
        <v>245.539413452148</v>
      </c>
      <c r="F174" s="30">
        <f t="shared" si="62"/>
        <v>0.506710526315789</v>
      </c>
      <c r="G174" s="31">
        <f t="shared" si="63"/>
        <v>1.50790322580645</v>
      </c>
      <c r="H174" s="31">
        <f t="shared" si="64"/>
        <v>73.104256743308</v>
      </c>
      <c r="I174" s="56">
        <f t="shared" si="65"/>
        <v>12.5511999637081</v>
      </c>
      <c r="J174" s="44">
        <f>SUM('[2]DCS Data'!$M175:$P175)</f>
        <v>4155.69386073561</v>
      </c>
      <c r="K174" s="31">
        <f t="shared" si="66"/>
        <v>12.0195641896241</v>
      </c>
      <c r="L174" s="31">
        <f t="shared" si="67"/>
        <v>-0.531635774084025</v>
      </c>
      <c r="M174" s="45">
        <f>I174/[1]JUN!$Q23</f>
        <v>0.496523902619276</v>
      </c>
      <c r="N174" s="46">
        <f>K174/[1]JUN!$Q23</f>
        <v>0.475492457810533</v>
      </c>
    </row>
    <row r="175" spans="1:14">
      <c r="A175" s="19">
        <f t="shared" si="60"/>
        <v>6</v>
      </c>
      <c r="B175" s="27">
        <f t="shared" si="61"/>
        <v>44000</v>
      </c>
      <c r="C175" s="28">
        <f>[3]CA!D171</f>
        <v>0</v>
      </c>
      <c r="D175" s="54">
        <f>[3]CA!E171</f>
        <v>0</v>
      </c>
      <c r="E175" s="23">
        <f>'[2]DCS Data'!$L176</f>
        <v>210.425872802734</v>
      </c>
      <c r="F175" s="30">
        <f t="shared" si="62"/>
        <v>0.506710526315789</v>
      </c>
      <c r="G175" s="31">
        <f t="shared" si="63"/>
        <v>1.50790322580645</v>
      </c>
      <c r="H175" s="31">
        <f t="shared" si="64"/>
        <v>62.6499298606644</v>
      </c>
      <c r="I175" s="56">
        <f t="shared" si="65"/>
        <v>10.4543268826436</v>
      </c>
      <c r="J175" s="44">
        <f>SUM('[2]DCS Data'!$M176:$P176)</f>
        <v>3882.25192003756</v>
      </c>
      <c r="K175" s="31">
        <f t="shared" si="66"/>
        <v>11.2286847195532</v>
      </c>
      <c r="L175" s="31">
        <f t="shared" si="67"/>
        <v>0.774357836909507</v>
      </c>
      <c r="M175" s="45">
        <f>I175/[1]JUN!$Q24</f>
        <v>0.453121481169172</v>
      </c>
      <c r="N175" s="46">
        <f>K175/[1]JUN!$Q24</f>
        <v>0.4866844426065</v>
      </c>
    </row>
    <row r="176" spans="1:14">
      <c r="A176" s="19">
        <f t="shared" si="60"/>
        <v>6</v>
      </c>
      <c r="B176" s="27">
        <f t="shared" si="61"/>
        <v>44001</v>
      </c>
      <c r="C176" s="28">
        <f>[3]CA!D172</f>
        <v>0.3851</v>
      </c>
      <c r="D176" s="54">
        <f>[3]CA!E172</f>
        <v>18.3733236842105</v>
      </c>
      <c r="E176" s="23">
        <f>'[2]DCS Data'!$L177</f>
        <v>240.335708618164</v>
      </c>
      <c r="F176" s="30">
        <f t="shared" si="62"/>
        <v>0.506710526315789</v>
      </c>
      <c r="G176" s="31">
        <f t="shared" si="63"/>
        <v>1.50790322580645</v>
      </c>
      <c r="H176" s="31">
        <f t="shared" si="64"/>
        <v>71.5549617895912</v>
      </c>
      <c r="I176" s="56">
        <f t="shared" si="65"/>
        <v>9.46829175528365</v>
      </c>
      <c r="J176" s="44">
        <f>SUM('[2]DCS Data'!$M177:$P177)</f>
        <v>3437.52391111795</v>
      </c>
      <c r="K176" s="31">
        <f t="shared" si="66"/>
        <v>9.94239245903836</v>
      </c>
      <c r="L176" s="31">
        <f t="shared" si="67"/>
        <v>0.474100703754717</v>
      </c>
      <c r="M176" s="45">
        <f>I176/[1]JUN!$Q25</f>
        <v>0.461617112812475</v>
      </c>
      <c r="N176" s="46">
        <f>K176/[1]JUN!$Q25</f>
        <v>0.484731419353303</v>
      </c>
    </row>
    <row r="177" spans="1:14">
      <c r="A177" s="19">
        <f t="shared" si="60"/>
        <v>6</v>
      </c>
      <c r="B177" s="27">
        <f t="shared" si="61"/>
        <v>44002</v>
      </c>
      <c r="C177" s="28">
        <f>[3]CA!D173</f>
        <v>0</v>
      </c>
      <c r="D177" s="54">
        <f>[3]CA!E173</f>
        <v>0</v>
      </c>
      <c r="E177" s="23">
        <f>'[2]DCS Data'!$L178</f>
        <v>212.47998046875</v>
      </c>
      <c r="F177" s="30">
        <f t="shared" si="62"/>
        <v>0.506710526315789</v>
      </c>
      <c r="G177" s="31">
        <f t="shared" si="63"/>
        <v>1.50790322580645</v>
      </c>
      <c r="H177" s="31">
        <f t="shared" si="64"/>
        <v>63.2614977229622</v>
      </c>
      <c r="I177" s="56">
        <f t="shared" si="65"/>
        <v>8.29346406662902</v>
      </c>
      <c r="J177" s="44">
        <f>SUM('[2]DCS Data'!$M178:$P178)</f>
        <v>3052.41533337991</v>
      </c>
      <c r="K177" s="31">
        <f t="shared" si="66"/>
        <v>8.82853820864905</v>
      </c>
      <c r="L177" s="31">
        <f t="shared" si="67"/>
        <v>0.535074142020028</v>
      </c>
      <c r="M177" s="45">
        <f>I177/[1]JUN!$Q26</f>
        <v>0.468563340958787</v>
      </c>
      <c r="N177" s="46">
        <f>K177/[1]JUN!$Q26</f>
        <v>0.498793908744615</v>
      </c>
    </row>
    <row r="178" spans="1:14">
      <c r="A178" s="19">
        <f t="shared" si="60"/>
        <v>6</v>
      </c>
      <c r="B178" s="27">
        <f t="shared" si="61"/>
        <v>44003</v>
      </c>
      <c r="C178" s="28">
        <f>[3]CA!D174</f>
        <v>0.3862</v>
      </c>
      <c r="D178" s="54">
        <f>[3]CA!E174</f>
        <v>18.554877368421</v>
      </c>
      <c r="E178" s="23">
        <f>'[2]DCS Data'!$L179</f>
        <v>247.341979980469</v>
      </c>
      <c r="F178" s="30">
        <f t="shared" si="62"/>
        <v>0.508157894736842</v>
      </c>
      <c r="G178" s="31">
        <f t="shared" si="63"/>
        <v>1.50932258064516</v>
      </c>
      <c r="H178" s="31">
        <f t="shared" si="64"/>
        <v>73.9207960145646</v>
      </c>
      <c r="I178" s="56">
        <f t="shared" si="65"/>
        <v>7.89557907681866</v>
      </c>
      <c r="J178" s="44">
        <f>SUM('[2]DCS Data'!$M179:$P179)</f>
        <v>2938.37278503108</v>
      </c>
      <c r="K178" s="31">
        <f t="shared" si="66"/>
        <v>8.53098969570586</v>
      </c>
      <c r="L178" s="31">
        <f t="shared" si="67"/>
        <v>0.635410618887201</v>
      </c>
      <c r="M178" s="45">
        <f>I178/[1]JUN!$Q27</f>
        <v>0.448216366328917</v>
      </c>
      <c r="N178" s="46">
        <f>K178/[1]JUN!$Q27</f>
        <v>0.484287367069142</v>
      </c>
    </row>
    <row r="179" spans="1:14">
      <c r="A179" s="19">
        <f t="shared" si="60"/>
        <v>6</v>
      </c>
      <c r="B179" s="27">
        <f t="shared" si="61"/>
        <v>44004</v>
      </c>
      <c r="C179" s="28">
        <f>[3]CA!D175</f>
        <v>0.3852</v>
      </c>
      <c r="D179" s="54">
        <f>[3]CA!E175</f>
        <v>18.5022710526316</v>
      </c>
      <c r="E179" s="23">
        <f>'[2]DCS Data'!$L180</f>
        <v>281.01708984375</v>
      </c>
      <c r="F179" s="30">
        <f t="shared" si="62"/>
        <v>0.506842105263158</v>
      </c>
      <c r="G179" s="31">
        <f t="shared" si="63"/>
        <v>1.50803225806452</v>
      </c>
      <c r="H179" s="31">
        <f t="shared" si="64"/>
        <v>83.69588481745</v>
      </c>
      <c r="I179" s="56">
        <f t="shared" si="65"/>
        <v>8.72718224974624</v>
      </c>
      <c r="J179" s="44">
        <f>SUM('[2]DCS Data'!$M180:$P180)</f>
        <v>3206.10331573921</v>
      </c>
      <c r="K179" s="31">
        <f t="shared" si="66"/>
        <v>9.27625350664452</v>
      </c>
      <c r="L179" s="31">
        <f t="shared" si="67"/>
        <v>0.54907125689828</v>
      </c>
      <c r="M179" s="45">
        <f>I179/[1]JUN!$Q28</f>
        <v>0.475109846849324</v>
      </c>
      <c r="N179" s="46">
        <f>K179/[1]JUN!$Q28</f>
        <v>0.505001414747071</v>
      </c>
    </row>
    <row r="180" spans="1:14">
      <c r="A180" s="19">
        <f t="shared" si="60"/>
        <v>6</v>
      </c>
      <c r="B180" s="27">
        <f t="shared" si="61"/>
        <v>44005</v>
      </c>
      <c r="C180" s="28">
        <f>[3]CA!D176</f>
        <v>0</v>
      </c>
      <c r="D180" s="54">
        <f>[3]CA!E176</f>
        <v>0</v>
      </c>
      <c r="E180" s="23">
        <f>'[2]DCS Data'!$L181</f>
        <v>251.854690551758</v>
      </c>
      <c r="F180" s="30">
        <f t="shared" si="62"/>
        <v>0.506842105263158</v>
      </c>
      <c r="G180" s="31">
        <f t="shared" si="63"/>
        <v>1.50803225806452</v>
      </c>
      <c r="H180" s="31">
        <f t="shared" si="64"/>
        <v>75.0103888090037</v>
      </c>
      <c r="I180" s="56">
        <f t="shared" si="65"/>
        <v>8.68549600844621</v>
      </c>
      <c r="J180" s="44">
        <f>SUM('[2]DCS Data'!$M181:$P181)</f>
        <v>3124.18967920333</v>
      </c>
      <c r="K180" s="31">
        <f t="shared" si="66"/>
        <v>9.03925189336908</v>
      </c>
      <c r="L180" s="31">
        <f t="shared" si="67"/>
        <v>0.353755884922876</v>
      </c>
      <c r="M180" s="45">
        <f>I180/[1]JUN!$Q29</f>
        <v>0.467267235315381</v>
      </c>
      <c r="N180" s="46">
        <f>K180/[1]JUN!$Q29</f>
        <v>0.486298794844476</v>
      </c>
    </row>
    <row r="181" spans="1:14">
      <c r="A181" s="19">
        <f t="shared" si="60"/>
        <v>6</v>
      </c>
      <c r="B181" s="27">
        <f t="shared" si="61"/>
        <v>44006</v>
      </c>
      <c r="C181" s="28">
        <f>[3]CA!D177</f>
        <v>0</v>
      </c>
      <c r="D181" s="54">
        <f>[3]CA!E177</f>
        <v>0</v>
      </c>
      <c r="E181" s="23">
        <f>'[2]DCS Data'!$L182</f>
        <v>221.564712524414</v>
      </c>
      <c r="F181" s="30">
        <f t="shared" si="62"/>
        <v>0.506842105263158</v>
      </c>
      <c r="G181" s="31">
        <f t="shared" si="63"/>
        <v>1.50803225806452</v>
      </c>
      <c r="H181" s="31">
        <f t="shared" si="64"/>
        <v>65.9890637589535</v>
      </c>
      <c r="I181" s="56">
        <f t="shared" si="65"/>
        <v>9.02132505005028</v>
      </c>
      <c r="J181" s="44">
        <f>SUM('[2]DCS Data'!$M182:$P182)</f>
        <v>3253.50792561396</v>
      </c>
      <c r="K181" s="31">
        <f t="shared" si="66"/>
        <v>9.41340977869073</v>
      </c>
      <c r="L181" s="31">
        <f t="shared" si="67"/>
        <v>0.39208472864045</v>
      </c>
      <c r="M181" s="45">
        <f>I181/[1]JUN!$Q30</f>
        <v>0.463567070561919</v>
      </c>
      <c r="N181" s="46">
        <f>K181/[1]JUN!$Q30</f>
        <v>0.483714617408921</v>
      </c>
    </row>
    <row r="182" spans="1:14">
      <c r="A182" s="19">
        <f t="shared" si="60"/>
        <v>6</v>
      </c>
      <c r="B182" s="27">
        <f t="shared" si="61"/>
        <v>44007</v>
      </c>
      <c r="C182" s="28">
        <f>[3]CA!D178</f>
        <v>0.3858</v>
      </c>
      <c r="D182" s="54">
        <f>[3]CA!E178</f>
        <v>18.5772852631579</v>
      </c>
      <c r="E182" s="23">
        <f>'[2]DCS Data'!$L183</f>
        <v>254.361129760742</v>
      </c>
      <c r="F182" s="30">
        <f t="shared" si="62"/>
        <v>0.507631578947368</v>
      </c>
      <c r="G182" s="31">
        <f t="shared" si="63"/>
        <v>1.5088064516129</v>
      </c>
      <c r="H182" s="31">
        <f t="shared" si="64"/>
        <v>75.9138406659312</v>
      </c>
      <c r="I182" s="56">
        <f t="shared" si="65"/>
        <v>8.65250835618011</v>
      </c>
      <c r="J182" s="44">
        <f>SUM('[2]DCS Data'!$M183:$P183)</f>
        <v>3216.97452769576</v>
      </c>
      <c r="K182" s="31">
        <f t="shared" si="66"/>
        <v>9.32699112202082</v>
      </c>
      <c r="L182" s="31">
        <f t="shared" si="67"/>
        <v>0.674482765840709</v>
      </c>
      <c r="M182" s="45">
        <f>I182/[1]JUN!$Q31</f>
        <v>0.461127083406199</v>
      </c>
      <c r="N182" s="46">
        <f>K182/[1]JUN!$Q31</f>
        <v>0.497072991554063</v>
      </c>
    </row>
    <row r="183" spans="1:14">
      <c r="A183" s="19">
        <f t="shared" si="60"/>
        <v>6</v>
      </c>
      <c r="B183" s="27">
        <f t="shared" si="61"/>
        <v>44008</v>
      </c>
      <c r="C183" s="28">
        <f>[3]CA!D179</f>
        <v>0</v>
      </c>
      <c r="D183" s="54">
        <f>[3]CA!E179</f>
        <v>0</v>
      </c>
      <c r="E183" s="23">
        <f>'[2]DCS Data'!$L184</f>
        <v>225.658218383789</v>
      </c>
      <c r="F183" s="30">
        <f t="shared" si="62"/>
        <v>0.507631578947368</v>
      </c>
      <c r="G183" s="31">
        <f t="shared" si="63"/>
        <v>1.5088064516129</v>
      </c>
      <c r="H183" s="31">
        <f t="shared" si="64"/>
        <v>67.3474836798307</v>
      </c>
      <c r="I183" s="56">
        <f t="shared" si="65"/>
        <v>8.56635698610056</v>
      </c>
      <c r="J183" s="44">
        <f>SUM('[2]DCS Data'!$M184:$P184)</f>
        <v>3130.75047154016</v>
      </c>
      <c r="K183" s="31">
        <f t="shared" si="66"/>
        <v>9.07700126374116</v>
      </c>
      <c r="L183" s="31">
        <f t="shared" si="67"/>
        <v>0.510644277640603</v>
      </c>
      <c r="M183" s="45">
        <f>I183/[1]JUN!$Q32</f>
        <v>0.463395522555407</v>
      </c>
      <c r="N183" s="46">
        <f>K183/[1]JUN!$Q32</f>
        <v>0.49101873184509</v>
      </c>
    </row>
    <row r="184" spans="1:14">
      <c r="A184" s="19">
        <f t="shared" si="60"/>
        <v>6</v>
      </c>
      <c r="B184" s="27">
        <f t="shared" si="61"/>
        <v>44009</v>
      </c>
      <c r="C184" s="28">
        <f>[3]CA!D180</f>
        <v>0.386</v>
      </c>
      <c r="D184" s="54">
        <f>[3]CA!E180</f>
        <v>18.5452684210526</v>
      </c>
      <c r="E184" s="23">
        <f>'[2]DCS Data'!$L185</f>
        <v>259.524932861328</v>
      </c>
      <c r="F184" s="30">
        <f t="shared" si="62"/>
        <v>0.507894736842105</v>
      </c>
      <c r="G184" s="31">
        <f t="shared" si="63"/>
        <v>1.50906451612903</v>
      </c>
      <c r="H184" s="31">
        <f t="shared" si="64"/>
        <v>77.5083804511541</v>
      </c>
      <c r="I184" s="56">
        <f t="shared" si="65"/>
        <v>8.3843716497292</v>
      </c>
      <c r="J184" s="44">
        <f>SUM('[2]DCS Data'!$M185:$P185)</f>
        <v>3063.06767184003</v>
      </c>
      <c r="K184" s="31">
        <f t="shared" si="66"/>
        <v>8.88689173102073</v>
      </c>
      <c r="L184" s="31">
        <f t="shared" si="67"/>
        <v>0.502520081291532</v>
      </c>
      <c r="M184" s="45">
        <f>I184/[1]JUN!$Q33</f>
        <v>0.454728377142439</v>
      </c>
      <c r="N184" s="46">
        <f>K184/[1]JUN!$Q33</f>
        <v>0.481982672466355</v>
      </c>
    </row>
    <row r="185" spans="1:14">
      <c r="A185" s="19">
        <f t="shared" si="60"/>
        <v>6</v>
      </c>
      <c r="B185" s="27">
        <f t="shared" si="61"/>
        <v>44010</v>
      </c>
      <c r="C185" s="28">
        <f>[3]CA!D181</f>
        <v>0</v>
      </c>
      <c r="D185" s="54">
        <f>[3]CA!E181</f>
        <v>0</v>
      </c>
      <c r="E185" s="23">
        <f>'[2]DCS Data'!$L186</f>
        <v>232.091186523437</v>
      </c>
      <c r="F185" s="30">
        <f t="shared" si="62"/>
        <v>0.507894736842105</v>
      </c>
      <c r="G185" s="31">
        <f t="shared" si="63"/>
        <v>1.50906451612903</v>
      </c>
      <c r="H185" s="31">
        <f t="shared" si="64"/>
        <v>69.3151589948794</v>
      </c>
      <c r="I185" s="56">
        <f t="shared" si="65"/>
        <v>8.1932214562747</v>
      </c>
      <c r="J185" s="44">
        <f>SUM('[2]DCS Data'!$M186:$P186)</f>
        <v>3032.70765667049</v>
      </c>
      <c r="K185" s="31">
        <f t="shared" si="66"/>
        <v>8.79880808525469</v>
      </c>
      <c r="L185" s="31">
        <f t="shared" si="67"/>
        <v>0.605586628979987</v>
      </c>
      <c r="M185" s="45">
        <f>I185/[1]JUN!$Q34</f>
        <v>0.454341698400049</v>
      </c>
      <c r="N185" s="46">
        <f>K185/[1]JUN!$Q34</f>
        <v>0.487923514662127</v>
      </c>
    </row>
    <row r="186" spans="1:14">
      <c r="A186" s="19">
        <f t="shared" si="60"/>
        <v>6</v>
      </c>
      <c r="B186" s="27">
        <f t="shared" si="61"/>
        <v>44011</v>
      </c>
      <c r="C186" s="28">
        <f>[3]CA!D182</f>
        <v>0.386</v>
      </c>
      <c r="D186" s="54">
        <f>[3]CA!E182</f>
        <v>18.4853368421053</v>
      </c>
      <c r="E186" s="23">
        <f>'[2]DCS Data'!$L187</f>
        <v>266.304565429688</v>
      </c>
      <c r="F186" s="30">
        <f t="shared" si="62"/>
        <v>0.507894736842105</v>
      </c>
      <c r="G186" s="31">
        <f t="shared" si="63"/>
        <v>1.50906451612903</v>
      </c>
      <c r="H186" s="31">
        <f t="shared" si="64"/>
        <v>79.5331506134422</v>
      </c>
      <c r="I186" s="56">
        <f t="shared" si="65"/>
        <v>8.2673452235425</v>
      </c>
      <c r="J186" s="44">
        <f>SUM('[2]DCS Data'!$M187:$P187)</f>
        <v>3023.45488660574</v>
      </c>
      <c r="K186" s="31">
        <f t="shared" si="66"/>
        <v>8.77196298270162</v>
      </c>
      <c r="L186" s="31">
        <f t="shared" si="67"/>
        <v>0.504617759159119</v>
      </c>
      <c r="M186" s="45">
        <f>I186/[1]JUN!$Q35</f>
        <v>0.464771402890944</v>
      </c>
      <c r="N186" s="46">
        <f>K186/[1]JUN!$Q35</f>
        <v>0.493139869128474</v>
      </c>
    </row>
    <row r="187" spans="1:14">
      <c r="A187" s="64">
        <f t="shared" si="60"/>
        <v>6</v>
      </c>
      <c r="B187" s="32">
        <f t="shared" si="61"/>
        <v>44012</v>
      </c>
      <c r="C187" s="33">
        <f>[3]CA!D183</f>
        <v>0</v>
      </c>
      <c r="D187" s="65">
        <f>[3]CA!E183</f>
        <v>0</v>
      </c>
      <c r="E187" s="35">
        <f>'[2]DCS Data'!$L188</f>
        <v>235.786605834961</v>
      </c>
      <c r="F187" s="36">
        <f t="shared" si="62"/>
        <v>0.507894736842105</v>
      </c>
      <c r="G187" s="37">
        <f t="shared" si="63"/>
        <v>1.50906451612903</v>
      </c>
      <c r="H187" s="37">
        <f t="shared" si="64"/>
        <v>70.4188139029693</v>
      </c>
      <c r="I187" s="66">
        <f t="shared" si="65"/>
        <v>9.1143367104729</v>
      </c>
      <c r="J187" s="47">
        <f>SUM('[2]DCS Data'!$M188:$P188)</f>
        <v>3274.12810300768</v>
      </c>
      <c r="K187" s="37">
        <f t="shared" si="66"/>
        <v>9.49924228981944</v>
      </c>
      <c r="L187" s="37">
        <f t="shared" si="67"/>
        <v>0.38490557934654</v>
      </c>
      <c r="M187" s="48">
        <f>I187/[1]JUN!$Q36</f>
        <v>0.484626222810875</v>
      </c>
      <c r="N187" s="49">
        <f>K187/[1]JUN!$Q36</f>
        <v>0.505092367850613</v>
      </c>
    </row>
    <row r="188" spans="1:14">
      <c r="A188" s="19">
        <f t="shared" si="60"/>
        <v>7</v>
      </c>
      <c r="B188" s="27">
        <f t="shared" si="61"/>
        <v>44013</v>
      </c>
      <c r="C188" s="28">
        <f>[3]CA!D184</f>
        <v>0.3866</v>
      </c>
      <c r="D188" s="54">
        <f>[3]CA!E184</f>
        <v>18.5924078947368</v>
      </c>
      <c r="E188" s="23">
        <f>'[2]DCS Data'!$L189</f>
        <v>269.040710449219</v>
      </c>
      <c r="F188" s="30">
        <f t="shared" ref="F188" si="68">IF(D188=0,F187,C188/76%)</f>
        <v>0.508684210526316</v>
      </c>
      <c r="G188" s="31">
        <f t="shared" ref="G188" si="69">IF(D188=0,G187,F188*0.76/0.775+1.011)</f>
        <v>1.50983870967742</v>
      </c>
      <c r="H188" s="31">
        <f t="shared" ref="H188" si="70">IFERROR(E188*0.389662*G188*F188,0)</f>
        <v>80.5164965603585</v>
      </c>
      <c r="I188" s="56">
        <f t="shared" ref="I188" si="71">IFERROR(H187-H188+D188,0)</f>
        <v>8.49472523734758</v>
      </c>
      <c r="J188" s="44">
        <f>SUM('[2]DCS Data'!$M189:$P189)</f>
        <v>3109.87349704655</v>
      </c>
      <c r="K188" s="31">
        <f t="shared" ref="K188" si="72">J188*0.0037854*G188*F188</f>
        <v>9.04135067891863</v>
      </c>
      <c r="L188" s="31">
        <f t="shared" ref="L188" si="73">K188-I188</f>
        <v>0.546625441571043</v>
      </c>
      <c r="M188" s="45">
        <f>I188/[1]JUL!$Q7</f>
        <v>0.449756459316661</v>
      </c>
      <c r="N188" s="46">
        <f>K188/[1]JUL!$Q7</f>
        <v>0.478697751271874</v>
      </c>
    </row>
    <row r="189" spans="1:14">
      <c r="A189" s="19">
        <f t="shared" si="60"/>
        <v>7</v>
      </c>
      <c r="B189" s="52">
        <f t="shared" si="61"/>
        <v>44014</v>
      </c>
      <c r="C189" s="28">
        <f>[3]CA!D185</f>
        <v>0</v>
      </c>
      <c r="D189" s="54">
        <f>[3]CA!E185</f>
        <v>0</v>
      </c>
      <c r="E189" s="23">
        <f>'[2]DCS Data'!$L190</f>
        <v>241.439987182617</v>
      </c>
      <c r="F189" s="30">
        <f t="shared" ref="F189:F218" si="74">IF(D189=0,F188,C189/76%)</f>
        <v>0.508684210526316</v>
      </c>
      <c r="G189" s="31">
        <f t="shared" ref="G189:G218" si="75">IF(D189=0,G188,F189*0.76/0.775+1.011)</f>
        <v>1.50983870967742</v>
      </c>
      <c r="H189" s="31">
        <f t="shared" ref="H189:H218" si="76">IFERROR(E189*0.389662*G189*F189,0)</f>
        <v>72.2563580250115</v>
      </c>
      <c r="I189" s="56">
        <f t="shared" ref="I189:I218" si="77">IFERROR(H188-H189+D189,0)</f>
        <v>8.26013853534702</v>
      </c>
      <c r="J189" s="44">
        <f>SUM('[2]DCS Data'!$M190:$P190)</f>
        <v>2989.5522787646</v>
      </c>
      <c r="K189" s="31">
        <f t="shared" ref="K189:K218" si="78">J189*0.0037854*G189*F189</f>
        <v>8.69154020282211</v>
      </c>
      <c r="L189" s="31">
        <f t="shared" ref="L189:L218" si="79">K189-I189</f>
        <v>0.431401667475084</v>
      </c>
      <c r="M189" s="45">
        <f>I189/[1]JUL!$Q8</f>
        <v>0.465960993766933</v>
      </c>
      <c r="N189" s="46">
        <f>K189/[1]JUL!$Q8</f>
        <v>0.490296705429541</v>
      </c>
    </row>
    <row r="190" spans="1:14">
      <c r="A190" s="19">
        <f t="shared" si="60"/>
        <v>7</v>
      </c>
      <c r="B190" s="27">
        <f t="shared" si="61"/>
        <v>44015</v>
      </c>
      <c r="C190" s="28">
        <f>[3]CA!D186</f>
        <v>0.3835</v>
      </c>
      <c r="D190" s="54">
        <f>[3]CA!E186</f>
        <v>18.4619927631579</v>
      </c>
      <c r="E190" s="23">
        <f>'[2]DCS Data'!$L191</f>
        <v>275.889831542969</v>
      </c>
      <c r="F190" s="30">
        <f t="shared" si="74"/>
        <v>0.504605263157895</v>
      </c>
      <c r="G190" s="31">
        <f t="shared" si="75"/>
        <v>1.50583870967742</v>
      </c>
      <c r="H190" s="31">
        <f t="shared" si="76"/>
        <v>81.6871948123238</v>
      </c>
      <c r="I190" s="56">
        <f t="shared" si="77"/>
        <v>9.03115597584558</v>
      </c>
      <c r="J190" s="44">
        <f>SUM('[2]DCS Data'!$M191:$P191)</f>
        <v>3144.16771951657</v>
      </c>
      <c r="K190" s="31">
        <f t="shared" si="78"/>
        <v>9.04373265367703</v>
      </c>
      <c r="L190" s="31">
        <f t="shared" si="79"/>
        <v>0.0125766778314507</v>
      </c>
      <c r="M190" s="45">
        <f>I190/[1]JUL!$Q9</f>
        <v>0.476277528464299</v>
      </c>
      <c r="N190" s="46">
        <f>K190/[1]JUL!$Q9</f>
        <v>0.476940786750379</v>
      </c>
    </row>
    <row r="191" spans="1:14">
      <c r="A191" s="19">
        <f t="shared" si="60"/>
        <v>7</v>
      </c>
      <c r="B191" s="27">
        <f t="shared" si="61"/>
        <v>44016</v>
      </c>
      <c r="C191" s="28">
        <f>[3]CA!D187</f>
        <v>0</v>
      </c>
      <c r="D191" s="54">
        <f>[3]CA!E187</f>
        <v>0</v>
      </c>
      <c r="E191" s="23">
        <f>'[2]DCS Data'!$L192</f>
        <v>245.412307739258</v>
      </c>
      <c r="F191" s="30">
        <f t="shared" si="74"/>
        <v>0.504605263157895</v>
      </c>
      <c r="G191" s="31">
        <f t="shared" si="75"/>
        <v>1.50583870967742</v>
      </c>
      <c r="H191" s="31">
        <f t="shared" si="76"/>
        <v>72.6632180661449</v>
      </c>
      <c r="I191" s="56">
        <f t="shared" si="77"/>
        <v>9.02397674617893</v>
      </c>
      <c r="J191" s="44">
        <f>SUM('[2]DCS Data'!$M192:$P192)</f>
        <v>3117.26494135113</v>
      </c>
      <c r="K191" s="31">
        <f t="shared" si="78"/>
        <v>8.96635079778584</v>
      </c>
      <c r="L191" s="31">
        <f t="shared" si="79"/>
        <v>-0.0576259483930901</v>
      </c>
      <c r="M191" s="45">
        <f>I191/[1]JUL!$Q10</f>
        <v>0.490396173997773</v>
      </c>
      <c r="N191" s="46">
        <f>K191/[1]JUL!$Q10</f>
        <v>0.487264567455576</v>
      </c>
    </row>
    <row r="192" spans="1:14">
      <c r="A192" s="19">
        <f t="shared" si="60"/>
        <v>7</v>
      </c>
      <c r="B192" s="27">
        <f t="shared" si="61"/>
        <v>44017</v>
      </c>
      <c r="C192" s="28">
        <f>[3]CA!D188</f>
        <v>0.3835</v>
      </c>
      <c r="D192" s="54">
        <f>[3]CA!E188</f>
        <v>18.4115322368421</v>
      </c>
      <c r="E192" s="23">
        <f>'[2]DCS Data'!$L193</f>
        <v>278.497650146484</v>
      </c>
      <c r="F192" s="30">
        <f t="shared" si="74"/>
        <v>0.504605263157895</v>
      </c>
      <c r="G192" s="31">
        <f t="shared" si="75"/>
        <v>1.50583870967742</v>
      </c>
      <c r="H192" s="31">
        <f t="shared" si="76"/>
        <v>82.4593341300696</v>
      </c>
      <c r="I192" s="56">
        <f t="shared" si="77"/>
        <v>8.61541617291741</v>
      </c>
      <c r="J192" s="44">
        <f>SUM('[2]DCS Data'!$M193:$P193)</f>
        <v>3215.7214794234</v>
      </c>
      <c r="K192" s="31">
        <f t="shared" si="78"/>
        <v>9.24954644374492</v>
      </c>
      <c r="L192" s="31">
        <f t="shared" si="79"/>
        <v>0.634130270827512</v>
      </c>
      <c r="M192" s="45">
        <f>I192/[1]JUL!$Q11</f>
        <v>0.436818947533193</v>
      </c>
      <c r="N192" s="46">
        <f>K192/[1]JUL!$Q11</f>
        <v>0.46897062911679</v>
      </c>
    </row>
    <row r="193" spans="1:14">
      <c r="A193" s="19">
        <f t="shared" si="60"/>
        <v>7</v>
      </c>
      <c r="B193" s="27">
        <f t="shared" si="61"/>
        <v>44018</v>
      </c>
      <c r="C193" s="28">
        <f>[3]CA!D189</f>
        <v>0</v>
      </c>
      <c r="D193" s="54">
        <f>[3]CA!E189</f>
        <v>0</v>
      </c>
      <c r="E193" s="23">
        <f>'[2]DCS Data'!$L194</f>
        <v>244.890060424805</v>
      </c>
      <c r="F193" s="30">
        <f t="shared" si="74"/>
        <v>0.504605263157895</v>
      </c>
      <c r="G193" s="31">
        <f t="shared" si="75"/>
        <v>1.50583870967742</v>
      </c>
      <c r="H193" s="31">
        <f t="shared" si="76"/>
        <v>72.5085877998631</v>
      </c>
      <c r="I193" s="56">
        <f t="shared" si="77"/>
        <v>9.95074633020656</v>
      </c>
      <c r="J193" s="44">
        <f>SUM('[2]DCS Data'!$M194:$P194)</f>
        <v>3483.93291932953</v>
      </c>
      <c r="K193" s="31">
        <f t="shared" si="78"/>
        <v>10.0210169165547</v>
      </c>
      <c r="L193" s="31">
        <f t="shared" si="79"/>
        <v>0.0702705863481654</v>
      </c>
      <c r="M193" s="45">
        <f>I193/[1]JUL!$Q12</f>
        <v>0.481592835153247</v>
      </c>
      <c r="N193" s="46">
        <f>K193/[1]JUL!$Q12</f>
        <v>0.484993767081796</v>
      </c>
    </row>
    <row r="194" spans="1:14">
      <c r="A194" s="19">
        <f t="shared" si="60"/>
        <v>7</v>
      </c>
      <c r="B194" s="27">
        <f t="shared" si="61"/>
        <v>44019</v>
      </c>
      <c r="C194" s="28">
        <f>[3]CA!D190</f>
        <v>0.3867</v>
      </c>
      <c r="D194" s="54">
        <f>[3]CA!E190</f>
        <v>18.5097007894737</v>
      </c>
      <c r="E194" s="23">
        <f>'[2]DCS Data'!$L195</f>
        <v>276.134521484375</v>
      </c>
      <c r="F194" s="30">
        <f t="shared" si="74"/>
        <v>0.508815789473684</v>
      </c>
      <c r="G194" s="31">
        <f t="shared" si="75"/>
        <v>1.50996774193548</v>
      </c>
      <c r="H194" s="31">
        <f t="shared" si="76"/>
        <v>82.6679196416601</v>
      </c>
      <c r="I194" s="56">
        <f t="shared" si="77"/>
        <v>8.35036894767663</v>
      </c>
      <c r="J194" s="44">
        <f>SUM('[2]DCS Data'!$M195:$P195)</f>
        <v>3449.62148170857</v>
      </c>
      <c r="K194" s="31">
        <f t="shared" si="78"/>
        <v>10.0325531825832</v>
      </c>
      <c r="L194" s="31">
        <f t="shared" si="79"/>
        <v>1.68218423490661</v>
      </c>
      <c r="M194" s="45">
        <f>I194/[1]JUL!$Q13</f>
        <v>0.41991585080865</v>
      </c>
      <c r="N194" s="46">
        <f>K194/[1]JUL!$Q13</f>
        <v>0.50450802016594</v>
      </c>
    </row>
    <row r="195" spans="1:14">
      <c r="A195" s="19">
        <f t="shared" si="60"/>
        <v>7</v>
      </c>
      <c r="B195" s="27">
        <f t="shared" si="61"/>
        <v>44020</v>
      </c>
      <c r="C195" s="28">
        <f>[3]CA!D191</f>
        <v>0</v>
      </c>
      <c r="D195" s="54">
        <f>[3]CA!E191</f>
        <v>0</v>
      </c>
      <c r="E195" s="23">
        <f>'[2]DCS Data'!$L196</f>
        <v>246.449356079102</v>
      </c>
      <c r="F195" s="30">
        <f t="shared" si="74"/>
        <v>0.508815789473684</v>
      </c>
      <c r="G195" s="31">
        <f t="shared" si="75"/>
        <v>1.50996774193548</v>
      </c>
      <c r="H195" s="31">
        <f t="shared" si="76"/>
        <v>73.7809074163111</v>
      </c>
      <c r="I195" s="56">
        <f t="shared" si="77"/>
        <v>8.88701222534898</v>
      </c>
      <c r="J195" s="44">
        <f>SUM('[2]DCS Data'!$M196:$P196)</f>
        <v>3043.62064541948</v>
      </c>
      <c r="K195" s="31">
        <f t="shared" si="78"/>
        <v>8.8517787109951</v>
      </c>
      <c r="L195" s="31">
        <f t="shared" si="79"/>
        <v>-0.0352335143538802</v>
      </c>
      <c r="M195" s="45">
        <f>I195/[1]JUL!$Q14</f>
        <v>0.475462422354866</v>
      </c>
      <c r="N195" s="46">
        <f>K195/[1]JUL!$Q14</f>
        <v>0.473577400520983</v>
      </c>
    </row>
    <row r="196" spans="1:14">
      <c r="A196" s="19">
        <f t="shared" si="60"/>
        <v>7</v>
      </c>
      <c r="B196" s="27">
        <f t="shared" si="61"/>
        <v>44021</v>
      </c>
      <c r="C196" s="28">
        <f>[3]CA!D192</f>
        <v>0.3854</v>
      </c>
      <c r="D196" s="54">
        <f>[3]CA!E192</f>
        <v>18.47993</v>
      </c>
      <c r="E196" s="23">
        <f>'[2]DCS Data'!$L197</f>
        <v>279.912200927734</v>
      </c>
      <c r="F196" s="30">
        <f t="shared" si="74"/>
        <v>0.507105263157895</v>
      </c>
      <c r="G196" s="31">
        <f t="shared" si="75"/>
        <v>1.50829032258064</v>
      </c>
      <c r="H196" s="31">
        <f t="shared" si="76"/>
        <v>83.4243721714214</v>
      </c>
      <c r="I196" s="56">
        <f t="shared" si="77"/>
        <v>8.8364652448897</v>
      </c>
      <c r="J196" s="44">
        <f>SUM('[2]DCS Data'!$M197:$P197)</f>
        <v>3124.61907401093</v>
      </c>
      <c r="K196" s="31">
        <f t="shared" si="78"/>
        <v>9.0467360610805</v>
      </c>
      <c r="L196" s="31">
        <f t="shared" si="79"/>
        <v>0.210270816190805</v>
      </c>
      <c r="M196" s="45">
        <f>I196/[1]JUL!$Q15</f>
        <v>0.470217346899829</v>
      </c>
      <c r="N196" s="46">
        <f>K196/[1]JUL!$Q15</f>
        <v>0.481406547850614</v>
      </c>
    </row>
    <row r="197" spans="1:14">
      <c r="A197" s="19">
        <f t="shared" si="60"/>
        <v>7</v>
      </c>
      <c r="B197" s="27">
        <f t="shared" si="61"/>
        <v>44022</v>
      </c>
      <c r="C197" s="28">
        <f>[3]CA!D193</f>
        <v>0</v>
      </c>
      <c r="D197" s="54">
        <f>[3]CA!E193</f>
        <v>0</v>
      </c>
      <c r="E197" s="23">
        <f>'[2]DCS Data'!$L198</f>
        <v>249.399658203125</v>
      </c>
      <c r="F197" s="30">
        <f t="shared" si="74"/>
        <v>0.507105263157895</v>
      </c>
      <c r="G197" s="31">
        <f t="shared" si="75"/>
        <v>1.50829032258064</v>
      </c>
      <c r="H197" s="31">
        <f t="shared" si="76"/>
        <v>74.3304859038079</v>
      </c>
      <c r="I197" s="56">
        <f t="shared" si="77"/>
        <v>9.09388626761356</v>
      </c>
      <c r="J197" s="44">
        <f>SUM('[2]DCS Data'!$M198:$P198)</f>
        <v>3203.56315045488</v>
      </c>
      <c r="K197" s="31">
        <f t="shared" si="78"/>
        <v>9.27530351402681</v>
      </c>
      <c r="L197" s="31">
        <f t="shared" si="79"/>
        <v>0.181417246413252</v>
      </c>
      <c r="M197" s="45">
        <f>I197/[1]JUL!$Q16</f>
        <v>0.464941997411075</v>
      </c>
      <c r="N197" s="46">
        <f>K197/[1]JUL!$Q16</f>
        <v>0.474217294509587</v>
      </c>
    </row>
    <row r="198" spans="1:14">
      <c r="A198" s="19">
        <f t="shared" si="60"/>
        <v>7</v>
      </c>
      <c r="B198" s="27">
        <f t="shared" si="61"/>
        <v>44023</v>
      </c>
      <c r="C198" s="28">
        <f>[3]CA!D194</f>
        <v>0</v>
      </c>
      <c r="D198" s="54">
        <f>[3]CA!E194</f>
        <v>0</v>
      </c>
      <c r="E198" s="23">
        <f>'[2]DCS Data'!$L199</f>
        <v>219.795761108398</v>
      </c>
      <c r="F198" s="30">
        <f t="shared" si="74"/>
        <v>0.507105263157895</v>
      </c>
      <c r="G198" s="31">
        <f t="shared" si="75"/>
        <v>1.50829032258064</v>
      </c>
      <c r="H198" s="31">
        <f t="shared" si="76"/>
        <v>65.5074102366185</v>
      </c>
      <c r="I198" s="56">
        <f t="shared" si="77"/>
        <v>8.82307566718941</v>
      </c>
      <c r="J198" s="44">
        <f>SUM('[2]DCS Data'!$M199:$P199)</f>
        <v>3190.73129908337</v>
      </c>
      <c r="K198" s="31">
        <f t="shared" si="78"/>
        <v>9.23815134610383</v>
      </c>
      <c r="L198" s="31">
        <f t="shared" si="79"/>
        <v>0.415075678914416</v>
      </c>
      <c r="M198" s="45">
        <f>I198/[1]JUL!$Q17</f>
        <v>0.461757923856512</v>
      </c>
      <c r="N198" s="46">
        <f>K198/[1]JUL!$Q17</f>
        <v>0.483481015776896</v>
      </c>
    </row>
    <row r="199" spans="1:14">
      <c r="A199" s="19">
        <f t="shared" si="60"/>
        <v>7</v>
      </c>
      <c r="B199" s="27">
        <f t="shared" si="61"/>
        <v>44024</v>
      </c>
      <c r="C199" s="28">
        <f>[3]CA!D195</f>
        <v>0.3812</v>
      </c>
      <c r="D199" s="54">
        <f>[3]CA!E195</f>
        <v>18.3191678947368</v>
      </c>
      <c r="E199" s="23">
        <f>'[2]DCS Data'!$L200</f>
        <v>244.406951904297</v>
      </c>
      <c r="F199" s="30">
        <f t="shared" si="74"/>
        <v>0.501578947368421</v>
      </c>
      <c r="G199" s="31">
        <f t="shared" si="75"/>
        <v>1.50287096774194</v>
      </c>
      <c r="H199" s="31">
        <f t="shared" si="76"/>
        <v>71.7897770612688</v>
      </c>
      <c r="I199" s="56">
        <f t="shared" si="77"/>
        <v>12.0368010700865</v>
      </c>
      <c r="J199" s="44">
        <f>SUM('[2]DCS Data'!$M200:$P200)</f>
        <v>4045.24606335853</v>
      </c>
      <c r="K199" s="31">
        <f t="shared" si="78"/>
        <v>11.5429739695839</v>
      </c>
      <c r="L199" s="31">
        <f t="shared" si="79"/>
        <v>-0.493827100502637</v>
      </c>
      <c r="M199" s="45">
        <f>I199/[1]JUL!$Q18</f>
        <v>0.498828528643631</v>
      </c>
      <c r="N199" s="46">
        <f>K199/[1]JUL!$Q18</f>
        <v>0.478363369793389</v>
      </c>
    </row>
    <row r="200" spans="1:14">
      <c r="A200" s="19">
        <f t="shared" ref="A200:A263" si="80">MONTH(B200)</f>
        <v>7</v>
      </c>
      <c r="B200" s="27">
        <f t="shared" si="61"/>
        <v>44025</v>
      </c>
      <c r="C200" s="28">
        <f>[3]CA!D196</f>
        <v>0.3812</v>
      </c>
      <c r="D200" s="54">
        <f>[3]CA!E196</f>
        <v>18.2830542105263</v>
      </c>
      <c r="E200" s="23">
        <f>'[2]DCS Data'!$L201</f>
        <v>270.138214111328</v>
      </c>
      <c r="F200" s="30">
        <f t="shared" si="74"/>
        <v>0.501578947368421</v>
      </c>
      <c r="G200" s="31">
        <f t="shared" si="75"/>
        <v>1.50287096774194</v>
      </c>
      <c r="H200" s="31">
        <f t="shared" si="76"/>
        <v>79.3478336670856</v>
      </c>
      <c r="I200" s="56">
        <f t="shared" si="77"/>
        <v>10.7249976047095</v>
      </c>
      <c r="J200" s="44">
        <f>SUM('[2]DCS Data'!$M201:$P201)</f>
        <v>3945.29598555178</v>
      </c>
      <c r="K200" s="31">
        <f t="shared" si="78"/>
        <v>11.2577697747559</v>
      </c>
      <c r="L200" s="31">
        <f t="shared" si="79"/>
        <v>0.532772170046394</v>
      </c>
      <c r="M200" s="45">
        <f>I200/[1]JUL!$Q19</f>
        <v>0.466989383491073</v>
      </c>
      <c r="N200" s="46">
        <f>K200/[1]JUL!$Q19</f>
        <v>0.490187425709927</v>
      </c>
    </row>
    <row r="201" spans="1:14">
      <c r="A201" s="19">
        <f t="shared" si="80"/>
        <v>7</v>
      </c>
      <c r="B201" s="27">
        <f t="shared" ref="B201:B264" si="81">ROUND(B200+1,0)</f>
        <v>44026</v>
      </c>
      <c r="C201" s="28">
        <f>[3]CA!D197</f>
        <v>0</v>
      </c>
      <c r="D201" s="54">
        <f>[3]CA!E197</f>
        <v>0</v>
      </c>
      <c r="E201" s="23">
        <f>'[2]DCS Data'!$L202</f>
        <v>231.395050048828</v>
      </c>
      <c r="F201" s="30">
        <f t="shared" si="74"/>
        <v>0.501578947368421</v>
      </c>
      <c r="G201" s="31">
        <f t="shared" si="75"/>
        <v>1.50287096774194</v>
      </c>
      <c r="H201" s="31">
        <f t="shared" si="76"/>
        <v>67.9677845767301</v>
      </c>
      <c r="I201" s="56">
        <f t="shared" si="77"/>
        <v>11.3800490903554</v>
      </c>
      <c r="J201" s="44">
        <f>SUM('[2]DCS Data'!$M202:$P202)</f>
        <v>4098.53325297635</v>
      </c>
      <c r="K201" s="31">
        <f t="shared" si="78"/>
        <v>11.6950271779764</v>
      </c>
      <c r="L201" s="31">
        <f t="shared" si="79"/>
        <v>0.314978087620959</v>
      </c>
      <c r="M201" s="45">
        <f>I201/[1]JUL!$Q20</f>
        <v>0.473923624031649</v>
      </c>
      <c r="N201" s="46">
        <f>K201/[1]JUL!$Q20</f>
        <v>0.4870409274449</v>
      </c>
    </row>
    <row r="202" spans="1:14">
      <c r="A202" s="19">
        <f t="shared" si="80"/>
        <v>7</v>
      </c>
      <c r="B202" s="27">
        <f t="shared" si="81"/>
        <v>44027</v>
      </c>
      <c r="C202" s="28">
        <f>[3]CA!D198</f>
        <v>0.3852</v>
      </c>
      <c r="D202" s="54">
        <f>[3]CA!E198</f>
        <v>18.4379021052632</v>
      </c>
      <c r="E202" s="23">
        <f>'[2]DCS Data'!$L203</f>
        <v>254.934677124023</v>
      </c>
      <c r="F202" s="30">
        <f t="shared" si="74"/>
        <v>0.506842105263158</v>
      </c>
      <c r="G202" s="31">
        <f t="shared" si="75"/>
        <v>1.50803225806452</v>
      </c>
      <c r="H202" s="31">
        <f t="shared" si="76"/>
        <v>75.9277074017447</v>
      </c>
      <c r="I202" s="56">
        <f t="shared" si="77"/>
        <v>10.4779792802486</v>
      </c>
      <c r="J202" s="44">
        <f>SUM('[2]DCS Data'!$M203:$P203)</f>
        <v>4064.72803817286</v>
      </c>
      <c r="K202" s="31">
        <f t="shared" si="78"/>
        <v>11.7605217313354</v>
      </c>
      <c r="L202" s="31">
        <f t="shared" si="79"/>
        <v>1.28254245108676</v>
      </c>
      <c r="M202" s="45">
        <f>I202/[1]JUL!$Q21</f>
        <v>0.420381541869199</v>
      </c>
      <c r="N202" s="46">
        <f>K202/[1]JUL!$Q21</f>
        <v>0.471837758633904</v>
      </c>
    </row>
    <row r="203" spans="1:14">
      <c r="A203" s="19">
        <f t="shared" si="80"/>
        <v>7</v>
      </c>
      <c r="B203" s="27">
        <f t="shared" si="81"/>
        <v>44028</v>
      </c>
      <c r="C203" s="28">
        <f>[3]CA!D199</f>
        <v>0</v>
      </c>
      <c r="D203" s="54">
        <f>[3]CA!E199</f>
        <v>0</v>
      </c>
      <c r="E203" s="23">
        <f>'[2]DCS Data'!$L204</f>
        <v>221.669677734375</v>
      </c>
      <c r="F203" s="30">
        <f t="shared" si="74"/>
        <v>0.506842105263158</v>
      </c>
      <c r="G203" s="31">
        <f t="shared" si="75"/>
        <v>1.50803225806452</v>
      </c>
      <c r="H203" s="31">
        <f t="shared" si="76"/>
        <v>66.0203257584554</v>
      </c>
      <c r="I203" s="56">
        <f t="shared" si="77"/>
        <v>9.90738164328931</v>
      </c>
      <c r="J203" s="44">
        <f>SUM('[2]DCS Data'!$M204:$P204)</f>
        <v>3570.52858401361</v>
      </c>
      <c r="K203" s="31">
        <f t="shared" si="78"/>
        <v>10.3306490890155</v>
      </c>
      <c r="L203" s="31">
        <f t="shared" si="79"/>
        <v>0.42326744572617</v>
      </c>
      <c r="M203" s="45">
        <f>I203/[1]JUL!$Q22</f>
        <v>0.469107037703102</v>
      </c>
      <c r="N203" s="46">
        <f>K203/[1]JUL!$Q22</f>
        <v>0.489148431561716</v>
      </c>
    </row>
    <row r="204" spans="1:16">
      <c r="A204" s="19">
        <f t="shared" si="80"/>
        <v>7</v>
      </c>
      <c r="B204" s="27">
        <f t="shared" si="81"/>
        <v>44029</v>
      </c>
      <c r="C204" s="28">
        <f>[3]CA!D200</f>
        <v>0.3853</v>
      </c>
      <c r="D204" s="54">
        <f>[3]CA!E200</f>
        <v>18.5070743421053</v>
      </c>
      <c r="E204" s="23">
        <f>'[2]DCS Data'!$L205</f>
        <v>256.365783691406</v>
      </c>
      <c r="F204" s="30">
        <f t="shared" si="74"/>
        <v>0.506973684210526</v>
      </c>
      <c r="G204" s="31">
        <f t="shared" si="75"/>
        <v>1.50816129032258</v>
      </c>
      <c r="H204" s="31">
        <f t="shared" si="76"/>
        <v>76.3802934349696</v>
      </c>
      <c r="I204" s="56">
        <f t="shared" si="77"/>
        <v>8.1471066655911</v>
      </c>
      <c r="J204" s="44">
        <f>SUM('[2]DCS Data'!$M205:$P205)</f>
        <v>2942.45059420591</v>
      </c>
      <c r="K204" s="31">
        <f t="shared" si="78"/>
        <v>8.51636298395928</v>
      </c>
      <c r="L204" s="31">
        <f t="shared" si="79"/>
        <v>0.369256318368182</v>
      </c>
      <c r="M204" s="45">
        <f>I204/[1]JUL!$Q23</f>
        <v>0.470353103133866</v>
      </c>
      <c r="N204" s="46">
        <f>K204/[1]JUL!$Q23</f>
        <v>0.491671205660963</v>
      </c>
      <c r="P204" s="73"/>
    </row>
    <row r="205" spans="1:14">
      <c r="A205" s="19">
        <f t="shared" si="80"/>
        <v>7</v>
      </c>
      <c r="B205" s="27">
        <f t="shared" si="81"/>
        <v>44030</v>
      </c>
      <c r="C205" s="28">
        <f>[3]CA!D201</f>
        <v>0</v>
      </c>
      <c r="D205" s="54">
        <f>[3]CA!E201</f>
        <v>0</v>
      </c>
      <c r="E205" s="23">
        <f>'[2]DCS Data'!$L206</f>
        <v>229.175857543945</v>
      </c>
      <c r="F205" s="30">
        <f t="shared" si="74"/>
        <v>0.506973684210526</v>
      </c>
      <c r="G205" s="31">
        <f t="shared" si="75"/>
        <v>1.50816129032258</v>
      </c>
      <c r="H205" s="31">
        <f t="shared" si="76"/>
        <v>68.2794677018519</v>
      </c>
      <c r="I205" s="56">
        <f t="shared" si="77"/>
        <v>8.10082573311766</v>
      </c>
      <c r="J205" s="44">
        <f>SUM('[2]DCS Data'!$M206:$P206)</f>
        <v>2915.40060955</v>
      </c>
      <c r="K205" s="31">
        <f t="shared" si="78"/>
        <v>8.43807195385877</v>
      </c>
      <c r="L205" s="31">
        <f t="shared" si="79"/>
        <v>0.337246220741108</v>
      </c>
      <c r="M205" s="45">
        <f>I205/[1]JUL!$Q24</f>
        <v>0.464177277879653</v>
      </c>
      <c r="N205" s="46">
        <f>K205/[1]JUL!$Q24</f>
        <v>0.483501484803255</v>
      </c>
    </row>
    <row r="206" spans="1:14">
      <c r="A206" s="19">
        <f t="shared" si="80"/>
        <v>7</v>
      </c>
      <c r="B206" s="27">
        <f t="shared" si="81"/>
        <v>44031</v>
      </c>
      <c r="C206" s="28">
        <f>[3]CA!D202</f>
        <v>0.3863</v>
      </c>
      <c r="D206" s="54">
        <f>[3]CA!E202</f>
        <v>18.5779802631579</v>
      </c>
      <c r="E206" s="23">
        <f>'[2]DCS Data'!$L207</f>
        <v>264.962524414063</v>
      </c>
      <c r="F206" s="30">
        <f t="shared" si="74"/>
        <v>0.508289473684211</v>
      </c>
      <c r="G206" s="31">
        <f t="shared" si="75"/>
        <v>1.50945161290323</v>
      </c>
      <c r="H206" s="31">
        <f t="shared" si="76"/>
        <v>79.2141597352463</v>
      </c>
      <c r="I206" s="56">
        <f t="shared" si="77"/>
        <v>7.64328822976345</v>
      </c>
      <c r="J206" s="44">
        <f>SUM('[2]DCS Data'!$M207:$P207)</f>
        <v>2876.54860399631</v>
      </c>
      <c r="K206" s="31">
        <f t="shared" si="78"/>
        <v>8.35437193372138</v>
      </c>
      <c r="L206" s="31">
        <f t="shared" si="79"/>
        <v>0.711083703957925</v>
      </c>
      <c r="M206" s="45">
        <f>I206/[1]JUL!$Q25</f>
        <v>0.446578119628829</v>
      </c>
      <c r="N206" s="46">
        <f>K206/[1]JUL!$Q25</f>
        <v>0.488124953120683</v>
      </c>
    </row>
    <row r="207" spans="1:14">
      <c r="A207" s="19">
        <f t="shared" si="80"/>
        <v>7</v>
      </c>
      <c r="B207" s="27">
        <f t="shared" si="81"/>
        <v>44032</v>
      </c>
      <c r="C207" s="28">
        <f>[3]CA!D203</f>
        <v>0</v>
      </c>
      <c r="D207" s="54">
        <f>[3]CA!E203</f>
        <v>0</v>
      </c>
      <c r="E207" s="23">
        <f>'[2]DCS Data'!$L208</f>
        <v>237.377990722656</v>
      </c>
      <c r="F207" s="30">
        <f t="shared" si="74"/>
        <v>0.508289473684211</v>
      </c>
      <c r="G207" s="31">
        <f t="shared" si="75"/>
        <v>1.50945161290323</v>
      </c>
      <c r="H207" s="31">
        <f t="shared" si="76"/>
        <v>70.9673872420969</v>
      </c>
      <c r="I207" s="56">
        <f t="shared" si="77"/>
        <v>8.24677249314948</v>
      </c>
      <c r="J207" s="44">
        <f>SUM('[2]DCS Data'!$M208:$P208)</f>
        <v>2936.66807165867</v>
      </c>
      <c r="K207" s="31">
        <f t="shared" si="78"/>
        <v>8.52897715075505</v>
      </c>
      <c r="L207" s="31">
        <f t="shared" si="79"/>
        <v>0.282204657605574</v>
      </c>
      <c r="M207" s="45">
        <f>I207/[1]JUL!$Q26</f>
        <v>0.471793208276872</v>
      </c>
      <c r="N207" s="46">
        <f>K207/[1]JUL!$Q26</f>
        <v>0.487937977750386</v>
      </c>
    </row>
    <row r="208" spans="1:14">
      <c r="A208" s="19">
        <f t="shared" si="80"/>
        <v>7</v>
      </c>
      <c r="B208" s="27">
        <f t="shared" si="81"/>
        <v>44033</v>
      </c>
      <c r="C208" s="28">
        <f>[3]CA!D204</f>
        <v>0.3841</v>
      </c>
      <c r="D208" s="54">
        <f>[3]CA!E204</f>
        <v>18.4721776315789</v>
      </c>
      <c r="E208" s="23">
        <f>'[2]DCS Data'!$L209</f>
        <v>273.160583496094</v>
      </c>
      <c r="F208" s="30">
        <f t="shared" si="74"/>
        <v>0.505394736842105</v>
      </c>
      <c r="G208" s="31">
        <f t="shared" si="75"/>
        <v>1.50661290322581</v>
      </c>
      <c r="H208" s="31">
        <f t="shared" si="76"/>
        <v>81.047287514134</v>
      </c>
      <c r="I208" s="56">
        <f t="shared" si="77"/>
        <v>8.3922773595418</v>
      </c>
      <c r="J208" s="44">
        <f>SUM('[2]DCS Data'!$M209:$P209)</f>
        <v>2935.17537358535</v>
      </c>
      <c r="K208" s="31">
        <f t="shared" si="78"/>
        <v>8.46015325352596</v>
      </c>
      <c r="L208" s="31">
        <f t="shared" si="79"/>
        <v>0.0678758939841657</v>
      </c>
      <c r="M208" s="45">
        <f>I208/[1]JUL!$Q27</f>
        <v>0.484181488197259</v>
      </c>
      <c r="N208" s="46">
        <f>K208/[1]JUL!$Q27</f>
        <v>0.488097499305329</v>
      </c>
    </row>
    <row r="209" spans="1:14">
      <c r="A209" s="19">
        <f t="shared" si="80"/>
        <v>7</v>
      </c>
      <c r="B209" s="27">
        <f t="shared" si="81"/>
        <v>44034</v>
      </c>
      <c r="C209" s="28">
        <f>[3]CA!D205</f>
        <v>0</v>
      </c>
      <c r="D209" s="54">
        <f>[3]CA!E205</f>
        <v>0</v>
      </c>
      <c r="E209" s="23">
        <f>'[2]DCS Data'!$L210</f>
        <v>244.720855712891</v>
      </c>
      <c r="F209" s="30">
        <f t="shared" si="74"/>
        <v>0.505394736842105</v>
      </c>
      <c r="G209" s="31">
        <f t="shared" si="75"/>
        <v>1.50661290322581</v>
      </c>
      <c r="H209" s="31">
        <f t="shared" si="76"/>
        <v>72.6091638106022</v>
      </c>
      <c r="I209" s="56">
        <f t="shared" si="77"/>
        <v>8.43812370353182</v>
      </c>
      <c r="J209" s="44">
        <f>SUM('[2]DCS Data'!$M210:$P210)</f>
        <v>2969.39317116702</v>
      </c>
      <c r="K209" s="31">
        <f t="shared" si="78"/>
        <v>8.5587803455029</v>
      </c>
      <c r="L209" s="31">
        <f t="shared" si="79"/>
        <v>0.120656641971088</v>
      </c>
      <c r="M209" s="45">
        <f>I209/[1]JUL!$Q28</f>
        <v>0.477729512056412</v>
      </c>
      <c r="N209" s="46">
        <f>K209/[1]JUL!$Q28</f>
        <v>0.48456056131812</v>
      </c>
    </row>
    <row r="210" spans="1:14">
      <c r="A210" s="19">
        <f t="shared" si="80"/>
        <v>7</v>
      </c>
      <c r="B210" s="27">
        <f t="shared" si="81"/>
        <v>44035</v>
      </c>
      <c r="C210" s="28">
        <f>[3]CA!D206</f>
        <v>0.3849</v>
      </c>
      <c r="D210" s="54">
        <f>[3]CA!E206</f>
        <v>18.5015352631579</v>
      </c>
      <c r="E210" s="23">
        <f>'[2]DCS Data'!$L211</f>
        <v>279.855133056641</v>
      </c>
      <c r="F210" s="30">
        <f t="shared" si="74"/>
        <v>0.506447368421053</v>
      </c>
      <c r="G210" s="31">
        <f t="shared" si="75"/>
        <v>1.50764516129032</v>
      </c>
      <c r="H210" s="31">
        <f t="shared" si="76"/>
        <v>83.2635243037358</v>
      </c>
      <c r="I210" s="56">
        <f t="shared" si="77"/>
        <v>7.84717477002424</v>
      </c>
      <c r="J210" s="44">
        <f>SUM('[2]DCS Data'!$M211:$P211)</f>
        <v>2999.95864818639</v>
      </c>
      <c r="K210" s="31">
        <f t="shared" si="78"/>
        <v>8.67082663883571</v>
      </c>
      <c r="L210" s="31">
        <f t="shared" si="79"/>
        <v>0.823651868811469</v>
      </c>
      <c r="M210" s="45">
        <f>I210/[1]JUL!$Q29</f>
        <v>0.446552056063809</v>
      </c>
      <c r="N210" s="46">
        <f>K210/[1]JUL!$Q29</f>
        <v>0.493422865785487</v>
      </c>
    </row>
    <row r="211" spans="1:14">
      <c r="A211" s="19">
        <f t="shared" si="80"/>
        <v>7</v>
      </c>
      <c r="B211" s="27">
        <f t="shared" si="81"/>
        <v>44036</v>
      </c>
      <c r="C211" s="28">
        <f>[3]CA!D207</f>
        <v>0</v>
      </c>
      <c r="D211" s="54">
        <f>[3]CA!E207</f>
        <v>0</v>
      </c>
      <c r="E211" s="23">
        <f>'[2]DCS Data'!$L212</f>
        <v>245.800582885742</v>
      </c>
      <c r="F211" s="30">
        <f t="shared" si="74"/>
        <v>0.506447368421053</v>
      </c>
      <c r="G211" s="31">
        <f t="shared" si="75"/>
        <v>1.50764516129032</v>
      </c>
      <c r="H211" s="31">
        <f t="shared" si="76"/>
        <v>73.1314897941758</v>
      </c>
      <c r="I211" s="56">
        <f t="shared" si="77"/>
        <v>10.13203450956</v>
      </c>
      <c r="J211" s="44">
        <f>SUM('[2]DCS Data'!$M212:$P212)</f>
        <v>3555.79105425604</v>
      </c>
      <c r="K211" s="31">
        <f t="shared" si="78"/>
        <v>10.2773575942509</v>
      </c>
      <c r="L211" s="31">
        <f t="shared" si="79"/>
        <v>0.14532308469088</v>
      </c>
      <c r="M211" s="45">
        <f>I211/[1]JUL!$Q30</f>
        <v>0.475961046490745</v>
      </c>
      <c r="N211" s="46">
        <f>K211/[1]JUL!$Q30</f>
        <v>0.48278772354198</v>
      </c>
    </row>
    <row r="212" spans="1:14">
      <c r="A212" s="19">
        <f t="shared" si="80"/>
        <v>7</v>
      </c>
      <c r="B212" s="27">
        <f t="shared" si="81"/>
        <v>44037</v>
      </c>
      <c r="C212" s="28">
        <f>[3]CA!D208</f>
        <v>0.3874</v>
      </c>
      <c r="D212" s="54">
        <f>[3]CA!E208</f>
        <v>18.6033557894737</v>
      </c>
      <c r="E212" s="23">
        <f>'[2]DCS Data'!$L213</f>
        <v>273.828491210938</v>
      </c>
      <c r="F212" s="30">
        <f t="shared" si="74"/>
        <v>0.509736842105263</v>
      </c>
      <c r="G212" s="31">
        <f t="shared" si="75"/>
        <v>1.51087096774194</v>
      </c>
      <c r="H212" s="31">
        <f t="shared" si="76"/>
        <v>82.1750711744846</v>
      </c>
      <c r="I212" s="56">
        <f t="shared" si="77"/>
        <v>9.55977440916493</v>
      </c>
      <c r="J212" s="44">
        <f>SUM('[2]DCS Data'!$M213:$P213)</f>
        <v>3695.57997362799</v>
      </c>
      <c r="K212" s="31">
        <f t="shared" si="78"/>
        <v>10.7737720595901</v>
      </c>
      <c r="L212" s="31">
        <f t="shared" si="79"/>
        <v>1.21399765042517</v>
      </c>
      <c r="M212" s="45">
        <f>I212/[1]JUL!$Q31</f>
        <v>0.421299869789005</v>
      </c>
      <c r="N212" s="46">
        <f>K212/[1]JUL!$Q31</f>
        <v>0.47480082390754</v>
      </c>
    </row>
    <row r="213" spans="1:14">
      <c r="A213" s="19">
        <f t="shared" si="80"/>
        <v>7</v>
      </c>
      <c r="B213" s="27">
        <f t="shared" si="81"/>
        <v>44038</v>
      </c>
      <c r="C213" s="28">
        <f>[3]CA!D209</f>
        <v>0</v>
      </c>
      <c r="D213" s="54">
        <f>[3]CA!E209</f>
        <v>0</v>
      </c>
      <c r="E213" s="23">
        <f>'[2]DCS Data'!$L214</f>
        <v>238.0546875</v>
      </c>
      <c r="F213" s="30">
        <f t="shared" si="74"/>
        <v>0.509736842105263</v>
      </c>
      <c r="G213" s="31">
        <f t="shared" si="75"/>
        <v>1.51087096774194</v>
      </c>
      <c r="H213" s="31">
        <f t="shared" si="76"/>
        <v>71.4394649082112</v>
      </c>
      <c r="I213" s="56">
        <f t="shared" si="77"/>
        <v>10.7356062662734</v>
      </c>
      <c r="J213" s="44">
        <f>SUM('[2]DCS Data'!$M214:$P214)</f>
        <v>3788.17326709901</v>
      </c>
      <c r="K213" s="31">
        <f t="shared" si="78"/>
        <v>11.0437104847419</v>
      </c>
      <c r="L213" s="31">
        <f t="shared" si="79"/>
        <v>0.308104218468465</v>
      </c>
      <c r="M213" s="45">
        <f>I213/[1]JUL!$Q32</f>
        <v>0.482213289078866</v>
      </c>
      <c r="N213" s="46">
        <f>K213/[1]JUL!$Q32</f>
        <v>0.496052465449696</v>
      </c>
    </row>
    <row r="214" spans="1:14">
      <c r="A214" s="19">
        <f t="shared" si="80"/>
        <v>7</v>
      </c>
      <c r="B214" s="27">
        <f t="shared" si="81"/>
        <v>44039</v>
      </c>
      <c r="C214" s="28">
        <f>[3]CA!D210</f>
        <v>0.3874</v>
      </c>
      <c r="D214" s="54">
        <f>[3]CA!E210</f>
        <v>18.571242368421</v>
      </c>
      <c r="E214" s="23">
        <f>'[2]DCS Data'!$L215</f>
        <v>262.014129638672</v>
      </c>
      <c r="F214" s="30">
        <f t="shared" si="74"/>
        <v>0.509736842105263</v>
      </c>
      <c r="G214" s="31">
        <f t="shared" si="75"/>
        <v>1.51087096774194</v>
      </c>
      <c r="H214" s="31">
        <f t="shared" si="76"/>
        <v>78.6296183299369</v>
      </c>
      <c r="I214" s="56">
        <f t="shared" si="77"/>
        <v>11.3810889466953</v>
      </c>
      <c r="J214" s="44">
        <f>SUM('[2]DCS Data'!$M215:$P215)</f>
        <v>4061.84747787813</v>
      </c>
      <c r="K214" s="31">
        <f t="shared" si="78"/>
        <v>11.8415564484507</v>
      </c>
      <c r="L214" s="31">
        <f t="shared" si="79"/>
        <v>0.460467501755403</v>
      </c>
      <c r="M214" s="45">
        <f>I214/[1]JUL!$Q33</f>
        <v>0.460220612119359</v>
      </c>
      <c r="N214" s="46">
        <f>K214/[1]JUL!$Q33</f>
        <v>0.478840678838061</v>
      </c>
    </row>
    <row r="215" spans="1:14">
      <c r="A215" s="19">
        <f t="shared" si="80"/>
        <v>7</v>
      </c>
      <c r="B215" s="27">
        <f t="shared" si="81"/>
        <v>44040</v>
      </c>
      <c r="C215" s="28">
        <f>[3]CA!D211</f>
        <v>0</v>
      </c>
      <c r="D215" s="54">
        <f>[3]CA!E211</f>
        <v>0</v>
      </c>
      <c r="E215" s="23">
        <f>'[2]DCS Data'!$L216</f>
        <v>228.322280883789</v>
      </c>
      <c r="F215" s="30">
        <f t="shared" si="74"/>
        <v>0.509736842105263</v>
      </c>
      <c r="G215" s="31">
        <f t="shared" si="75"/>
        <v>1.51087096774194</v>
      </c>
      <c r="H215" s="31">
        <f t="shared" si="76"/>
        <v>68.5188002145943</v>
      </c>
      <c r="I215" s="56">
        <f t="shared" si="77"/>
        <v>10.1108181153426</v>
      </c>
      <c r="J215" s="44">
        <f>SUM('[2]DCS Data'!$M216:$P216)</f>
        <v>3666.17676165228</v>
      </c>
      <c r="K215" s="31">
        <f t="shared" si="78"/>
        <v>10.6880524957039</v>
      </c>
      <c r="L215" s="31">
        <f t="shared" si="79"/>
        <v>0.577234380361302</v>
      </c>
      <c r="M215" s="45">
        <f>I215/[1]JUL!$Q34</f>
        <v>0.459890376106693</v>
      </c>
      <c r="N215" s="46">
        <f>K215/[1]JUL!$Q34</f>
        <v>0.486145871285985</v>
      </c>
    </row>
    <row r="216" spans="1:14">
      <c r="A216" s="19">
        <f t="shared" si="80"/>
        <v>7</v>
      </c>
      <c r="B216" s="27">
        <f t="shared" si="81"/>
        <v>44041</v>
      </c>
      <c r="C216" s="28">
        <f>[3]CA!D212</f>
        <v>0.3838</v>
      </c>
      <c r="D216" s="54">
        <f>[3]CA!E212</f>
        <v>18.407755</v>
      </c>
      <c r="E216" s="23">
        <f>'[2]DCS Data'!$L217</f>
        <v>263.352325439453</v>
      </c>
      <c r="F216" s="30">
        <f t="shared" si="74"/>
        <v>0.505</v>
      </c>
      <c r="G216" s="31">
        <f t="shared" si="75"/>
        <v>1.50622580645161</v>
      </c>
      <c r="H216" s="31">
        <f t="shared" si="76"/>
        <v>78.0560688707958</v>
      </c>
      <c r="I216" s="56">
        <f t="shared" si="77"/>
        <v>8.87048634379857</v>
      </c>
      <c r="J216" s="44">
        <f>SUM('[2]DCS Data'!$M217:$P217)</f>
        <v>2899.26404225392</v>
      </c>
      <c r="K216" s="31">
        <f t="shared" si="78"/>
        <v>8.34797249316865</v>
      </c>
      <c r="L216" s="31">
        <f t="shared" si="79"/>
        <v>-0.52251385062992</v>
      </c>
      <c r="M216" s="45">
        <f>I216/[1]JUL!$Q35</f>
        <v>0.515239980825865</v>
      </c>
      <c r="N216" s="46">
        <f>K216/[1]JUL!$Q35</f>
        <v>0.484889894489503</v>
      </c>
    </row>
    <row r="217" spans="1:14">
      <c r="A217" s="19">
        <f t="shared" si="80"/>
        <v>7</v>
      </c>
      <c r="B217" s="27">
        <f t="shared" si="81"/>
        <v>44042</v>
      </c>
      <c r="C217" s="28">
        <f>[3]CA!D213</f>
        <v>0</v>
      </c>
      <c r="D217" s="54">
        <f>[3]CA!E213</f>
        <v>0</v>
      </c>
      <c r="E217" s="23">
        <f>'[2]DCS Data'!$L218</f>
        <v>236.617309570312</v>
      </c>
      <c r="F217" s="30">
        <f t="shared" si="74"/>
        <v>0.505</v>
      </c>
      <c r="G217" s="31">
        <f t="shared" si="75"/>
        <v>1.50622580645161</v>
      </c>
      <c r="H217" s="31">
        <f t="shared" si="76"/>
        <v>70.1319685748854</v>
      </c>
      <c r="I217" s="56">
        <f t="shared" si="77"/>
        <v>7.92410029591038</v>
      </c>
      <c r="J217" s="44">
        <f>SUM('[2]DCS Data'!$M218:$P218)</f>
        <v>2879.97778942511</v>
      </c>
      <c r="K217" s="31">
        <f t="shared" si="78"/>
        <v>8.29244077692454</v>
      </c>
      <c r="L217" s="31">
        <f t="shared" si="79"/>
        <v>0.368340481014158</v>
      </c>
      <c r="M217" s="45">
        <f>I217/[1]JUL!$Q36</f>
        <v>0.461947750027292</v>
      </c>
      <c r="N217" s="46">
        <f>K217/[1]JUL!$Q36</f>
        <v>0.483420731197947</v>
      </c>
    </row>
    <row r="218" spans="1:14">
      <c r="A218" s="64">
        <f t="shared" si="80"/>
        <v>7</v>
      </c>
      <c r="B218" s="67">
        <f t="shared" si="81"/>
        <v>44043</v>
      </c>
      <c r="C218" s="28">
        <f>[3]CA!D214</f>
        <v>0.3871</v>
      </c>
      <c r="D218" s="54">
        <f>[3]CA!E214</f>
        <v>18.5935335526316</v>
      </c>
      <c r="E218" s="23">
        <f>'[2]DCS Data'!$L219</f>
        <v>274.064147949219</v>
      </c>
      <c r="F218" s="30">
        <f t="shared" si="74"/>
        <v>0.509342105263158</v>
      </c>
      <c r="G218" s="31">
        <f t="shared" si="75"/>
        <v>1.51048387096774</v>
      </c>
      <c r="H218" s="31">
        <f t="shared" si="76"/>
        <v>82.161044738428</v>
      </c>
      <c r="I218" s="56">
        <f t="shared" si="77"/>
        <v>6.56445738908897</v>
      </c>
      <c r="J218" s="44">
        <f>SUM('[2]DCS Data'!$M219:$P219)</f>
        <v>2740.62447568619</v>
      </c>
      <c r="K218" s="31">
        <f t="shared" si="78"/>
        <v>7.98154526573017</v>
      </c>
      <c r="L218" s="31">
        <f t="shared" si="79"/>
        <v>1.41708787664121</v>
      </c>
      <c r="M218" s="45">
        <f>I218/[1]JUL!$Q37</f>
        <v>0.397116831749398</v>
      </c>
      <c r="N218" s="46">
        <f>K218/[1]JUL!$Q37</f>
        <v>0.482843558960333</v>
      </c>
    </row>
    <row r="219" spans="1:14">
      <c r="A219" s="19">
        <f t="shared" si="80"/>
        <v>8</v>
      </c>
      <c r="B219" s="27">
        <f t="shared" si="81"/>
        <v>44044</v>
      </c>
      <c r="C219" s="68">
        <f>[3]CA!D215</f>
        <v>0</v>
      </c>
      <c r="D219" s="69">
        <f>[3]CA!E215</f>
        <v>0</v>
      </c>
      <c r="E219" s="70">
        <f>'[2]DCS Data'!$L220</f>
        <v>245.587921142578</v>
      </c>
      <c r="F219" s="71">
        <f t="shared" ref="F219" si="82">IF(D219=0,F218,C219/76%)</f>
        <v>0.509342105263158</v>
      </c>
      <c r="G219" s="72">
        <f t="shared" ref="G219" si="83">IF(D219=0,G218,F219*0.76/0.775+1.011)</f>
        <v>1.51048387096774</v>
      </c>
      <c r="H219" s="72">
        <f t="shared" ref="H219" si="84">IFERROR(E219*0.389662*G219*F219,0)</f>
        <v>73.6242238439433</v>
      </c>
      <c r="I219" s="74">
        <f t="shared" ref="I219" si="85">IFERROR(H218-H219+D219,0)</f>
        <v>8.53682089448466</v>
      </c>
      <c r="J219" s="75">
        <f>SUM('[2]DCS Data'!$M220:$P220)</f>
        <v>2946.57417982471</v>
      </c>
      <c r="K219" s="72">
        <f t="shared" ref="K219" si="86">J219*0.0037854*G219*F219</f>
        <v>8.58133443809891</v>
      </c>
      <c r="L219" s="72">
        <f t="shared" ref="L219" si="87">K219-I219</f>
        <v>0.0445135436142454</v>
      </c>
      <c r="M219" s="76">
        <f>I219/[1]AUG!$Q7</f>
        <v>0.506497258739293</v>
      </c>
      <c r="N219" s="77">
        <f>K219/[1]AUG!$Q7</f>
        <v>0.50913828730204</v>
      </c>
    </row>
    <row r="220" spans="1:14">
      <c r="A220" s="19">
        <f t="shared" si="80"/>
        <v>8</v>
      </c>
      <c r="B220" s="27">
        <f t="shared" si="81"/>
        <v>44045</v>
      </c>
      <c r="C220" s="28">
        <f>[3]CA!D216</f>
        <v>0.3871</v>
      </c>
      <c r="D220" s="54">
        <f>[3]CA!E216</f>
        <v>18.6673881578947</v>
      </c>
      <c r="E220" s="23">
        <f>'[2]DCS Data'!$L221</f>
        <v>280.947906494141</v>
      </c>
      <c r="F220" s="30">
        <f t="shared" ref="F220:F249" si="88">IF(D220=0,F219,C220/76%)</f>
        <v>0.509342105263158</v>
      </c>
      <c r="G220" s="31">
        <f t="shared" ref="G220:G249" si="89">IF(D220=0,G219,F220*0.76/0.775+1.011)</f>
        <v>1.51048387096774</v>
      </c>
      <c r="H220" s="31">
        <f t="shared" ref="H220:H249" si="90">IFERROR(E220*0.389662*G220*F220,0)</f>
        <v>84.2247104824153</v>
      </c>
      <c r="I220" s="56">
        <f t="shared" ref="I220:I249" si="91">IFERROR(H219-H220+D220,0)</f>
        <v>8.0669015194228</v>
      </c>
      <c r="J220" s="44">
        <f>SUM('[2]DCS Data'!$M221:$P221)</f>
        <v>3015.09491381479</v>
      </c>
      <c r="K220" s="31">
        <f t="shared" ref="K220:K249" si="92">J220*0.0037854*G220*F220</f>
        <v>8.78088798687394</v>
      </c>
      <c r="L220" s="31">
        <f t="shared" ref="L220:L249" si="93">K220-I220</f>
        <v>0.713986467451134</v>
      </c>
      <c r="M220" s="45">
        <f>I220/[1]AUG!$Q8</f>
        <v>0.461774409892352</v>
      </c>
      <c r="N220" s="46">
        <f>K220/[1]AUG!$Q8</f>
        <v>0.502645205065015</v>
      </c>
    </row>
    <row r="221" spans="1:14">
      <c r="A221" s="19">
        <f t="shared" si="80"/>
        <v>8</v>
      </c>
      <c r="B221" s="27">
        <f t="shared" si="81"/>
        <v>44046</v>
      </c>
      <c r="C221" s="28">
        <f>[3]CA!D217</f>
        <v>0</v>
      </c>
      <c r="D221" s="54">
        <f>[3]CA!E217</f>
        <v>0</v>
      </c>
      <c r="E221" s="23">
        <f>'[2]DCS Data'!$L222</f>
        <v>246.086654663086</v>
      </c>
      <c r="F221" s="30">
        <f t="shared" si="88"/>
        <v>0.509342105263158</v>
      </c>
      <c r="G221" s="31">
        <f t="shared" si="89"/>
        <v>1.51048387096774</v>
      </c>
      <c r="H221" s="31">
        <f t="shared" si="90"/>
        <v>73.7737379901665</v>
      </c>
      <c r="I221" s="56">
        <f t="shared" si="91"/>
        <v>10.4509724922488</v>
      </c>
      <c r="J221" s="44">
        <f>SUM('[2]DCS Data'!$M222:$P222)</f>
        <v>3703.30027799996</v>
      </c>
      <c r="K221" s="31">
        <f t="shared" si="92"/>
        <v>10.7851546476637</v>
      </c>
      <c r="L221" s="31">
        <f t="shared" si="93"/>
        <v>0.334182155414915</v>
      </c>
      <c r="M221" s="45">
        <f>I221/[1]AUG!$Q9</f>
        <v>0.464148766270229</v>
      </c>
      <c r="N221" s="46">
        <f>K221/[1]AUG!$Q9</f>
        <v>0.478990469782549</v>
      </c>
    </row>
    <row r="222" spans="1:14">
      <c r="A222" s="19">
        <f t="shared" si="80"/>
        <v>8</v>
      </c>
      <c r="B222" s="27">
        <f t="shared" si="81"/>
        <v>44047</v>
      </c>
      <c r="C222" s="28">
        <f>[3]CA!D218</f>
        <v>0</v>
      </c>
      <c r="D222" s="54">
        <f>[3]CA!E218</f>
        <v>0</v>
      </c>
      <c r="E222" s="23">
        <f>'[2]DCS Data'!$L223</f>
        <v>212.579788208008</v>
      </c>
      <c r="F222" s="30">
        <f t="shared" si="88"/>
        <v>0.509342105263158</v>
      </c>
      <c r="G222" s="31">
        <f t="shared" si="89"/>
        <v>1.51048387096774</v>
      </c>
      <c r="H222" s="31">
        <f t="shared" si="90"/>
        <v>63.728793496477</v>
      </c>
      <c r="I222" s="56">
        <f t="shared" si="91"/>
        <v>10.0449444936895</v>
      </c>
      <c r="J222" s="44">
        <f>SUM('[2]DCS Data'!$M223:$P223)</f>
        <v>3601.4471677567</v>
      </c>
      <c r="K222" s="31">
        <f t="shared" si="92"/>
        <v>10.4885269202701</v>
      </c>
      <c r="L222" s="31">
        <f t="shared" si="93"/>
        <v>0.443582426580639</v>
      </c>
      <c r="M222" s="45">
        <f>I222/[1]AUG!$Q10</f>
        <v>0.466353291930649</v>
      </c>
      <c r="N222" s="46">
        <f>K222/[1]AUG!$Q10</f>
        <v>0.486947345487483</v>
      </c>
    </row>
    <row r="223" spans="1:14">
      <c r="A223" s="19">
        <f t="shared" si="80"/>
        <v>8</v>
      </c>
      <c r="B223" s="27">
        <f t="shared" si="81"/>
        <v>44048</v>
      </c>
      <c r="C223" s="28">
        <f>[3]CA!D219</f>
        <v>0.3865</v>
      </c>
      <c r="D223" s="54">
        <f>[3]CA!E219</f>
        <v>18.5418289473684</v>
      </c>
      <c r="E223" s="23">
        <f>'[2]DCS Data'!$L224</f>
        <v>245.490783691406</v>
      </c>
      <c r="F223" s="30">
        <f t="shared" si="88"/>
        <v>0.508552631578947</v>
      </c>
      <c r="G223" s="31">
        <f t="shared" si="89"/>
        <v>1.50970967741935</v>
      </c>
      <c r="H223" s="31">
        <f t="shared" si="90"/>
        <v>73.4433693154993</v>
      </c>
      <c r="I223" s="56">
        <f t="shared" si="91"/>
        <v>8.82725312834612</v>
      </c>
      <c r="J223" s="44">
        <f>SUM('[2]DCS Data'!$M224:$P224)</f>
        <v>3144.16301637548</v>
      </c>
      <c r="K223" s="31">
        <f t="shared" si="92"/>
        <v>9.13789529899717</v>
      </c>
      <c r="L223" s="31">
        <f t="shared" si="93"/>
        <v>0.310642170651048</v>
      </c>
      <c r="M223" s="45">
        <f>I223/[1]AUG!$Q11</f>
        <v>0.478842415279654</v>
      </c>
      <c r="N223" s="46">
        <f>K223/[1]AUG!$Q11</f>
        <v>0.495693483796609</v>
      </c>
    </row>
    <row r="224" spans="1:14">
      <c r="A224" s="19">
        <f t="shared" si="80"/>
        <v>8</v>
      </c>
      <c r="B224" s="27">
        <f t="shared" si="81"/>
        <v>44049</v>
      </c>
      <c r="C224" s="28">
        <f>[3]CA!D220</f>
        <v>0.3871</v>
      </c>
      <c r="D224" s="54">
        <f>[3]CA!E220</f>
        <v>18.6765563157895</v>
      </c>
      <c r="E224" s="23">
        <f>'[2]DCS Data'!$L225</f>
        <v>279.962432861328</v>
      </c>
      <c r="F224" s="30">
        <f t="shared" si="88"/>
        <v>0.509342105263158</v>
      </c>
      <c r="G224" s="31">
        <f t="shared" si="89"/>
        <v>1.51048387096774</v>
      </c>
      <c r="H224" s="31">
        <f t="shared" si="90"/>
        <v>83.9292776655368</v>
      </c>
      <c r="I224" s="56">
        <f t="shared" si="91"/>
        <v>8.19064796575201</v>
      </c>
      <c r="J224" s="44">
        <f>SUM('[2]DCS Data'!$M225:$P225)</f>
        <v>3037.0299055018</v>
      </c>
      <c r="K224" s="31">
        <f t="shared" si="92"/>
        <v>8.84476946009527</v>
      </c>
      <c r="L224" s="31">
        <f t="shared" si="93"/>
        <v>0.654121494343256</v>
      </c>
      <c r="M224" s="45">
        <f>I224/[1]AUG!$Q12</f>
        <v>0.459375624414267</v>
      </c>
      <c r="N224" s="46">
        <f>K224/[1]AUG!$Q12</f>
        <v>0.496062278652512</v>
      </c>
    </row>
    <row r="225" spans="1:14">
      <c r="A225" s="19">
        <f t="shared" si="80"/>
        <v>8</v>
      </c>
      <c r="B225" s="27">
        <f t="shared" si="81"/>
        <v>44050</v>
      </c>
      <c r="C225" s="28">
        <f>[3]CA!D221</f>
        <v>0</v>
      </c>
      <c r="D225" s="54">
        <f>[3]CA!E221</f>
        <v>0</v>
      </c>
      <c r="E225" s="23">
        <f>'[2]DCS Data'!$L226</f>
        <v>252.296630859375</v>
      </c>
      <c r="F225" s="30">
        <f t="shared" si="88"/>
        <v>0.509342105263158</v>
      </c>
      <c r="G225" s="31">
        <f t="shared" si="89"/>
        <v>1.51048387096774</v>
      </c>
      <c r="H225" s="31">
        <f t="shared" si="90"/>
        <v>75.6354121124687</v>
      </c>
      <c r="I225" s="56">
        <f t="shared" si="91"/>
        <v>8.29386555306803</v>
      </c>
      <c r="J225" s="44">
        <f>SUM('[2]DCS Data'!$M226:$P226)</f>
        <v>2915.78047451163</v>
      </c>
      <c r="K225" s="31">
        <f t="shared" si="92"/>
        <v>8.49165365365129</v>
      </c>
      <c r="L225" s="31">
        <f t="shared" si="93"/>
        <v>0.197788100583264</v>
      </c>
      <c r="M225" s="45">
        <f>I225/[1]AUG!$Q13</f>
        <v>0.472086014232893</v>
      </c>
      <c r="N225" s="46">
        <f>K225/[1]AUG!$Q13</f>
        <v>0.483344093528923</v>
      </c>
    </row>
    <row r="226" spans="1:14">
      <c r="A226" s="19">
        <f t="shared" si="80"/>
        <v>8</v>
      </c>
      <c r="B226" s="27">
        <f t="shared" si="81"/>
        <v>44051</v>
      </c>
      <c r="C226" s="28">
        <f>[3]CA!D222</f>
        <v>0.388</v>
      </c>
      <c r="D226" s="54">
        <f>[3]CA!E222</f>
        <v>18.7153842105263</v>
      </c>
      <c r="E226" s="23">
        <f>'[2]DCS Data'!$L227</f>
        <v>286.046051025391</v>
      </c>
      <c r="F226" s="30">
        <f t="shared" si="88"/>
        <v>0.510526315789474</v>
      </c>
      <c r="G226" s="31">
        <f t="shared" si="89"/>
        <v>1.51164516129032</v>
      </c>
      <c r="H226" s="31">
        <f t="shared" si="90"/>
        <v>86.0185274059211</v>
      </c>
      <c r="I226" s="56">
        <f t="shared" si="91"/>
        <v>8.33226891707391</v>
      </c>
      <c r="J226" s="44">
        <f>SUM('[2]DCS Data'!$M227:$P227)</f>
        <v>3085.80231362905</v>
      </c>
      <c r="K226" s="31">
        <f t="shared" si="92"/>
        <v>9.0146292444031</v>
      </c>
      <c r="L226" s="31">
        <f t="shared" si="93"/>
        <v>0.682360327329185</v>
      </c>
      <c r="M226" s="45">
        <f>I226/[1]AUG!$Q14</f>
        <v>0.443854845894586</v>
      </c>
      <c r="N226" s="46">
        <f>K226/[1]AUG!$Q14</f>
        <v>0.480203761291526</v>
      </c>
    </row>
    <row r="227" spans="1:14">
      <c r="A227" s="19">
        <f t="shared" si="80"/>
        <v>8</v>
      </c>
      <c r="B227" s="27">
        <f t="shared" si="81"/>
        <v>44052</v>
      </c>
      <c r="C227" s="28">
        <f>[3]CA!D223</f>
        <v>0</v>
      </c>
      <c r="D227" s="54">
        <f>[3]CA!E223</f>
        <v>0</v>
      </c>
      <c r="E227" s="23">
        <f>'[2]DCS Data'!$L228</f>
        <v>248.031585693359</v>
      </c>
      <c r="F227" s="30">
        <f t="shared" si="88"/>
        <v>0.510526315789474</v>
      </c>
      <c r="G227" s="31">
        <f t="shared" si="89"/>
        <v>1.51164516129032</v>
      </c>
      <c r="H227" s="31">
        <f t="shared" si="90"/>
        <v>74.586982323362</v>
      </c>
      <c r="I227" s="56">
        <f t="shared" si="91"/>
        <v>11.4315450825592</v>
      </c>
      <c r="J227" s="44">
        <f>SUM('[2]DCS Data'!$M228:$P228)</f>
        <v>4075.79440368003</v>
      </c>
      <c r="K227" s="31">
        <f t="shared" si="92"/>
        <v>11.9067171812372</v>
      </c>
      <c r="L227" s="31">
        <f t="shared" si="93"/>
        <v>0.475172098678012</v>
      </c>
      <c r="M227" s="45">
        <f>I227/[1]AUG!$Q15</f>
        <v>0.460942845473874</v>
      </c>
      <c r="N227" s="46">
        <f>K227/[1]AUG!$Q15</f>
        <v>0.480102738355598</v>
      </c>
    </row>
    <row r="228" spans="1:14">
      <c r="A228" s="19">
        <f t="shared" si="80"/>
        <v>8</v>
      </c>
      <c r="B228" s="27">
        <f t="shared" si="81"/>
        <v>44053</v>
      </c>
      <c r="C228" s="28">
        <f>[3]CA!D224</f>
        <v>0.388</v>
      </c>
      <c r="D228" s="54">
        <f>[3]CA!E224</f>
        <v>18.6046</v>
      </c>
      <c r="E228" s="23">
        <f>'[2]DCS Data'!$L229</f>
        <v>271.697204589844</v>
      </c>
      <c r="F228" s="30">
        <f t="shared" si="88"/>
        <v>0.510526315789474</v>
      </c>
      <c r="G228" s="31">
        <f t="shared" si="89"/>
        <v>1.51164516129032</v>
      </c>
      <c r="H228" s="31">
        <f t="shared" si="90"/>
        <v>81.7036045606836</v>
      </c>
      <c r="I228" s="56">
        <f t="shared" si="91"/>
        <v>11.4879777626784</v>
      </c>
      <c r="J228" s="44">
        <f>SUM('[2]DCS Data'!$M229:$P229)</f>
        <v>4161.15642520372</v>
      </c>
      <c r="K228" s="31">
        <f t="shared" si="92"/>
        <v>12.1560873279216</v>
      </c>
      <c r="L228" s="31">
        <f t="shared" si="93"/>
        <v>0.668109565243199</v>
      </c>
      <c r="M228" s="45">
        <f>I228/[1]AUG!$Q16</f>
        <v>0.456867116285465</v>
      </c>
      <c r="N228" s="46">
        <f>K228/[1]AUG!$Q16</f>
        <v>0.483437266118714</v>
      </c>
    </row>
    <row r="229" spans="1:14">
      <c r="A229" s="19">
        <f t="shared" si="80"/>
        <v>8</v>
      </c>
      <c r="B229" s="27">
        <f t="shared" si="81"/>
        <v>44054</v>
      </c>
      <c r="C229" s="28">
        <f>[3]CA!D225</f>
        <v>0</v>
      </c>
      <c r="D229" s="54">
        <f>[3]CA!E225</f>
        <v>0</v>
      </c>
      <c r="E229" s="23">
        <f>'[2]DCS Data'!$L230</f>
        <v>236.064514160156</v>
      </c>
      <c r="F229" s="30">
        <f t="shared" si="88"/>
        <v>0.510526315789474</v>
      </c>
      <c r="G229" s="31">
        <f t="shared" si="89"/>
        <v>1.51164516129032</v>
      </c>
      <c r="H229" s="31">
        <f t="shared" si="90"/>
        <v>70.9882964930301</v>
      </c>
      <c r="I229" s="56">
        <f t="shared" si="91"/>
        <v>10.7153080676534</v>
      </c>
      <c r="J229" s="44">
        <f>SUM('[2]DCS Data'!$M230:$P230)</f>
        <v>3795.98438611196</v>
      </c>
      <c r="K229" s="31">
        <f t="shared" si="92"/>
        <v>11.0893013811046</v>
      </c>
      <c r="L229" s="31">
        <f t="shared" si="93"/>
        <v>0.373993313451145</v>
      </c>
      <c r="M229" s="45">
        <f>I229/[1]AUG!$Q17</f>
        <v>0.482902385521155</v>
      </c>
      <c r="N229" s="46">
        <f>K229/[1]AUG!$Q17</f>
        <v>0.4997569884961</v>
      </c>
    </row>
    <row r="230" spans="1:14">
      <c r="A230" s="19">
        <f t="shared" si="80"/>
        <v>8</v>
      </c>
      <c r="B230" s="27">
        <f t="shared" si="81"/>
        <v>44055</v>
      </c>
      <c r="C230" s="28">
        <f>[3]CA!D226</f>
        <v>0.3856</v>
      </c>
      <c r="D230" s="54">
        <f>[3]CA!E226</f>
        <v>18.5950526315789</v>
      </c>
      <c r="E230" s="23">
        <f>'[2]DCS Data'!$L231</f>
        <v>264.245513916016</v>
      </c>
      <c r="F230" s="30">
        <f t="shared" si="88"/>
        <v>0.507368421052632</v>
      </c>
      <c r="G230" s="31">
        <f t="shared" si="89"/>
        <v>1.50854838709677</v>
      </c>
      <c r="H230" s="31">
        <f t="shared" si="90"/>
        <v>78.8094607944082</v>
      </c>
      <c r="I230" s="56">
        <f t="shared" si="91"/>
        <v>10.7738883302009</v>
      </c>
      <c r="J230" s="44">
        <f>SUM('[2]DCS Data'!$M231:$P231)</f>
        <v>3655.74338949876</v>
      </c>
      <c r="K230" s="31">
        <f t="shared" si="92"/>
        <v>10.5918094468254</v>
      </c>
      <c r="L230" s="31">
        <f t="shared" si="93"/>
        <v>-0.182078883375535</v>
      </c>
      <c r="M230" s="45">
        <f>I230/[1]AUG!$Q18</f>
        <v>0.503424787270846</v>
      </c>
      <c r="N230" s="46">
        <f>K230/[1]AUG!$Q18</f>
        <v>0.494916900394676</v>
      </c>
    </row>
    <row r="231" spans="1:14">
      <c r="A231" s="19">
        <f t="shared" si="80"/>
        <v>8</v>
      </c>
      <c r="B231" s="27">
        <f t="shared" si="81"/>
        <v>44056</v>
      </c>
      <c r="C231" s="28">
        <f>[3]CA!D227</f>
        <v>0</v>
      </c>
      <c r="D231" s="54">
        <f>[3]CA!E227</f>
        <v>0</v>
      </c>
      <c r="E231" s="23">
        <f>'[2]DCS Data'!$L232</f>
        <v>229.697647094727</v>
      </c>
      <c r="F231" s="30">
        <f t="shared" si="88"/>
        <v>0.507368421052632</v>
      </c>
      <c r="G231" s="31">
        <f t="shared" si="89"/>
        <v>1.50854838709677</v>
      </c>
      <c r="H231" s="31">
        <f t="shared" si="90"/>
        <v>68.5057901078808</v>
      </c>
      <c r="I231" s="56">
        <f t="shared" si="91"/>
        <v>10.3036706865274</v>
      </c>
      <c r="J231" s="44">
        <f>SUM('[2]DCS Data'!$M232:$P232)</f>
        <v>3729.8066618382</v>
      </c>
      <c r="K231" s="31">
        <f t="shared" si="92"/>
        <v>10.8063934545216</v>
      </c>
      <c r="L231" s="31">
        <f t="shared" si="93"/>
        <v>0.502722767994248</v>
      </c>
      <c r="M231" s="45">
        <f>I231/[1]AUG!$Q19</f>
        <v>0.46493219177224</v>
      </c>
      <c r="N231" s="46">
        <f>K231/[1]AUG!$Q19</f>
        <v>0.487616534613572</v>
      </c>
    </row>
    <row r="232" spans="1:14">
      <c r="A232" s="19">
        <f t="shared" si="80"/>
        <v>8</v>
      </c>
      <c r="B232" s="27">
        <f t="shared" si="81"/>
        <v>44057</v>
      </c>
      <c r="C232" s="28">
        <f>[3]CA!D228</f>
        <v>0.3837</v>
      </c>
      <c r="D232" s="54">
        <f>[3]CA!E228</f>
        <v>18.8608744736842</v>
      </c>
      <c r="E232" s="23">
        <f>'[2]DCS Data'!$L233</f>
        <v>258.841613769531</v>
      </c>
      <c r="F232" s="30">
        <f t="shared" si="88"/>
        <v>0.504868421052632</v>
      </c>
      <c r="G232" s="31">
        <f t="shared" si="89"/>
        <v>1.50609677419355</v>
      </c>
      <c r="H232" s="31">
        <f t="shared" si="90"/>
        <v>76.6925608058545</v>
      </c>
      <c r="I232" s="56">
        <f t="shared" si="91"/>
        <v>10.6741037757106</v>
      </c>
      <c r="J232" s="44">
        <f>SUM('[2]DCS Data'!$M233:$P233)</f>
        <v>3704.03941016362</v>
      </c>
      <c r="K232" s="31">
        <f t="shared" si="92"/>
        <v>10.6615036978056</v>
      </c>
      <c r="L232" s="31">
        <f t="shared" si="93"/>
        <v>-0.0126000779049829</v>
      </c>
      <c r="M232" s="45">
        <f>I232/[1]AUG!$Q20</f>
        <v>0.468732902135499</v>
      </c>
      <c r="N232" s="46">
        <f>K232/[1]AUG!$Q20</f>
        <v>0.468179593754051</v>
      </c>
    </row>
    <row r="233" spans="1:14">
      <c r="A233" s="19">
        <f t="shared" si="80"/>
        <v>8</v>
      </c>
      <c r="B233" s="27">
        <f t="shared" si="81"/>
        <v>44058</v>
      </c>
      <c r="C233" s="28">
        <f>[3]CA!D229</f>
        <v>0</v>
      </c>
      <c r="D233" s="54">
        <f>[3]CA!E229</f>
        <v>0</v>
      </c>
      <c r="E233" s="23">
        <f>'[2]DCS Data'!$L234</f>
        <v>223.101318359375</v>
      </c>
      <c r="F233" s="30">
        <f t="shared" si="88"/>
        <v>0.504868421052632</v>
      </c>
      <c r="G233" s="31">
        <f t="shared" si="89"/>
        <v>1.50609677419355</v>
      </c>
      <c r="H233" s="31">
        <f t="shared" si="90"/>
        <v>66.1030163386995</v>
      </c>
      <c r="I233" s="56">
        <f t="shared" si="91"/>
        <v>10.589544467155</v>
      </c>
      <c r="J233" s="44">
        <f>SUM('[2]DCS Data'!$M234:$P234)</f>
        <v>3878.85096004962</v>
      </c>
      <c r="K233" s="31">
        <f t="shared" si="92"/>
        <v>11.1646716663792</v>
      </c>
      <c r="L233" s="31">
        <f t="shared" si="93"/>
        <v>0.575127199224225</v>
      </c>
      <c r="M233" s="45">
        <f>I233/[1]AUG!$Q21</f>
        <v>0.452621355469308</v>
      </c>
      <c r="N233" s="46">
        <f>K233/[1]AUG!$Q21</f>
        <v>0.477203607641489</v>
      </c>
    </row>
    <row r="234" spans="1:14">
      <c r="A234" s="19">
        <f t="shared" si="80"/>
        <v>8</v>
      </c>
      <c r="B234" s="27">
        <f t="shared" si="81"/>
        <v>44059</v>
      </c>
      <c r="C234" s="28">
        <f>[3]CA!D230</f>
        <v>0.3841</v>
      </c>
      <c r="D234" s="54">
        <f>[3]CA!E230</f>
        <v>18.9310760526316</v>
      </c>
      <c r="E234" s="23">
        <f>'[2]DCS Data'!$L235</f>
        <v>258.808715820313</v>
      </c>
      <c r="F234" s="30">
        <f t="shared" si="88"/>
        <v>0.505394736842105</v>
      </c>
      <c r="G234" s="31">
        <f t="shared" si="89"/>
        <v>1.50661290322581</v>
      </c>
      <c r="H234" s="31">
        <f t="shared" si="90"/>
        <v>76.7890598774937</v>
      </c>
      <c r="I234" s="56">
        <f t="shared" si="91"/>
        <v>8.24503251383733</v>
      </c>
      <c r="J234" s="44">
        <f>SUM('[2]DCS Data'!$M235:$P235)</f>
        <v>3039.35908715464</v>
      </c>
      <c r="K234" s="31">
        <f t="shared" si="92"/>
        <v>8.76044542388476</v>
      </c>
      <c r="L234" s="31">
        <f t="shared" si="93"/>
        <v>0.515412910047433</v>
      </c>
      <c r="M234" s="45">
        <f>I234/[1]AUG!$Q22</f>
        <v>0.464780628757665</v>
      </c>
      <c r="N234" s="46">
        <f>K234/[1]AUG!$Q22</f>
        <v>0.493834963716275</v>
      </c>
    </row>
    <row r="235" spans="1:14">
      <c r="A235" s="19">
        <f t="shared" si="80"/>
        <v>8</v>
      </c>
      <c r="B235" s="27">
        <f t="shared" si="81"/>
        <v>44060</v>
      </c>
      <c r="C235" s="28">
        <f>[3]CA!D231</f>
        <v>0</v>
      </c>
      <c r="D235" s="54">
        <f>[3]CA!E231</f>
        <v>0</v>
      </c>
      <c r="E235" s="23">
        <f>'[2]DCS Data'!$L236</f>
        <v>231.270370483398</v>
      </c>
      <c r="F235" s="30">
        <f t="shared" si="88"/>
        <v>0.505394736842105</v>
      </c>
      <c r="G235" s="31">
        <f t="shared" si="89"/>
        <v>1.50661290322581</v>
      </c>
      <c r="H235" s="31">
        <f t="shared" si="90"/>
        <v>68.6183781355714</v>
      </c>
      <c r="I235" s="56">
        <f t="shared" si="91"/>
        <v>8.17068174192232</v>
      </c>
      <c r="J235" s="44">
        <f>SUM('[2]DCS Data'!$M236:$P236)</f>
        <v>2993.18536703476</v>
      </c>
      <c r="K235" s="31">
        <f t="shared" si="92"/>
        <v>8.62735738014637</v>
      </c>
      <c r="L235" s="31">
        <f t="shared" si="93"/>
        <v>0.45667563822405</v>
      </c>
      <c r="M235" s="45">
        <f>I235/[1]AUG!$Q23</f>
        <v>0.476244420946942</v>
      </c>
      <c r="N235" s="46">
        <f>K235/[1]AUG!$Q23</f>
        <v>0.502862667961838</v>
      </c>
    </row>
    <row r="236" spans="1:14">
      <c r="A236" s="19">
        <f t="shared" si="80"/>
        <v>8</v>
      </c>
      <c r="B236" s="27">
        <f t="shared" si="81"/>
        <v>44061</v>
      </c>
      <c r="C236" s="28">
        <f>[3]CA!D232</f>
        <v>0.3846</v>
      </c>
      <c r="D236" s="54">
        <f>[3]CA!E232</f>
        <v>18.4962236842105</v>
      </c>
      <c r="E236" s="23">
        <f>'[2]DCS Data'!$L237</f>
        <v>264.776458740234</v>
      </c>
      <c r="F236" s="30">
        <f t="shared" si="88"/>
        <v>0.506052631578947</v>
      </c>
      <c r="G236" s="31">
        <f t="shared" si="89"/>
        <v>1.50725806451613</v>
      </c>
      <c r="H236" s="31">
        <f t="shared" si="90"/>
        <v>78.6956502989662</v>
      </c>
      <c r="I236" s="56">
        <f t="shared" si="91"/>
        <v>8.41895152081577</v>
      </c>
      <c r="J236" s="44">
        <f>SUM('[2]DCS Data'!$M237:$P237)</f>
        <v>3093.48884954178</v>
      </c>
      <c r="K236" s="31">
        <f t="shared" si="92"/>
        <v>8.9318955665784</v>
      </c>
      <c r="L236" s="31">
        <f t="shared" si="93"/>
        <v>0.512944045762625</v>
      </c>
      <c r="M236" s="45">
        <f>I236/[1]AUG!$Q24</f>
        <v>0.452931317196599</v>
      </c>
      <c r="N236" s="46">
        <f>K236/[1]AUG!$Q24</f>
        <v>0.480527202708113</v>
      </c>
    </row>
    <row r="237" spans="1:14">
      <c r="A237" s="19">
        <f t="shared" si="80"/>
        <v>8</v>
      </c>
      <c r="B237" s="27">
        <f t="shared" si="81"/>
        <v>44062</v>
      </c>
      <c r="C237" s="28">
        <f>[3]CA!D233</f>
        <v>0</v>
      </c>
      <c r="D237" s="54">
        <f>[3]CA!E233</f>
        <v>0</v>
      </c>
      <c r="E237" s="23">
        <f>'[2]DCS Data'!$L238</f>
        <v>234.849426269531</v>
      </c>
      <c r="F237" s="30">
        <f t="shared" si="88"/>
        <v>0.506052631578947</v>
      </c>
      <c r="G237" s="31">
        <f t="shared" si="89"/>
        <v>1.50725806451613</v>
      </c>
      <c r="H237" s="31">
        <f t="shared" si="90"/>
        <v>69.8008743320785</v>
      </c>
      <c r="I237" s="56">
        <f t="shared" si="91"/>
        <v>8.89477596688766</v>
      </c>
      <c r="J237" s="44">
        <f>SUM('[2]DCS Data'!$M238:$P238)</f>
        <v>3223.60640905912</v>
      </c>
      <c r="K237" s="31">
        <f t="shared" si="92"/>
        <v>9.30758673907415</v>
      </c>
      <c r="L237" s="31">
        <f t="shared" si="93"/>
        <v>0.412810772186488</v>
      </c>
      <c r="M237" s="45">
        <f>I237/[1]AUG!$Q25</f>
        <v>0.454726599561328</v>
      </c>
      <c r="N237" s="46">
        <f>K237/[1]AUG!$Q25</f>
        <v>0.475830676763211</v>
      </c>
    </row>
    <row r="238" spans="1:14">
      <c r="A238" s="19">
        <f t="shared" si="80"/>
        <v>8</v>
      </c>
      <c r="B238" s="27">
        <f t="shared" si="81"/>
        <v>44063</v>
      </c>
      <c r="C238" s="28">
        <f>[3]CA!D234</f>
        <v>0.3848</v>
      </c>
      <c r="D238" s="54">
        <f>[3]CA!E234</f>
        <v>18.4967284210526</v>
      </c>
      <c r="E238" s="23">
        <f>'[2]DCS Data'!$L239</f>
        <v>260.251342773438</v>
      </c>
      <c r="F238" s="30">
        <f t="shared" si="88"/>
        <v>0.506315789473684</v>
      </c>
      <c r="G238" s="31">
        <f t="shared" si="89"/>
        <v>1.50751612903226</v>
      </c>
      <c r="H238" s="31">
        <f t="shared" si="90"/>
        <v>77.4041904260361</v>
      </c>
      <c r="I238" s="56">
        <f t="shared" si="91"/>
        <v>10.8934123270951</v>
      </c>
      <c r="J238" s="44">
        <f>SUM('[2]DCS Data'!$M239:$P239)</f>
        <v>3952.26405388328</v>
      </c>
      <c r="K238" s="31">
        <f t="shared" si="92"/>
        <v>11.419344334585</v>
      </c>
      <c r="L238" s="31">
        <f t="shared" si="93"/>
        <v>0.52593200748996</v>
      </c>
      <c r="M238" s="45">
        <f>I238/[1]AUG!$Q26</f>
        <v>0.474859212386859</v>
      </c>
      <c r="N238" s="46">
        <f>K238/[1]AUG!$Q26</f>
        <v>0.497785330608285</v>
      </c>
    </row>
    <row r="239" spans="1:14">
      <c r="A239" s="19">
        <f t="shared" si="80"/>
        <v>8</v>
      </c>
      <c r="B239" s="27">
        <f t="shared" si="81"/>
        <v>44064</v>
      </c>
      <c r="C239" s="28">
        <f>[3]CA!D235</f>
        <v>0</v>
      </c>
      <c r="D239" s="54">
        <f>[3]CA!E235</f>
        <v>0</v>
      </c>
      <c r="E239" s="23">
        <f>'[2]DCS Data'!$L240</f>
        <v>224.218780517578</v>
      </c>
      <c r="F239" s="30">
        <f t="shared" si="88"/>
        <v>0.506315789473684</v>
      </c>
      <c r="G239" s="31">
        <f t="shared" si="89"/>
        <v>1.50751612903226</v>
      </c>
      <c r="H239" s="31">
        <f t="shared" si="90"/>
        <v>66.6873530769255</v>
      </c>
      <c r="I239" s="56">
        <f t="shared" si="91"/>
        <v>10.7168373491105</v>
      </c>
      <c r="J239" s="44">
        <f>SUM('[2]DCS Data'!$M240:$P240)</f>
        <v>3905.28710041699</v>
      </c>
      <c r="K239" s="31">
        <f t="shared" si="92"/>
        <v>11.2836130170142</v>
      </c>
      <c r="L239" s="31">
        <f t="shared" si="93"/>
        <v>0.566775667903681</v>
      </c>
      <c r="M239" s="45">
        <f>I239/[1]AUG!$Q27</f>
        <v>0.458954594223754</v>
      </c>
      <c r="N239" s="46">
        <f>K239/[1]AUG!$Q27</f>
        <v>0.483227081358237</v>
      </c>
    </row>
    <row r="240" spans="1:14">
      <c r="A240" s="19">
        <f t="shared" si="80"/>
        <v>8</v>
      </c>
      <c r="B240" s="27">
        <f t="shared" si="81"/>
        <v>44065</v>
      </c>
      <c r="C240" s="28">
        <f>[3]CA!D236</f>
        <v>0.3855</v>
      </c>
      <c r="D240" s="54">
        <f>[3]CA!E236</f>
        <v>18.5395065789474</v>
      </c>
      <c r="E240" s="23">
        <f>'[2]DCS Data'!$L241</f>
        <v>250.22346496582</v>
      </c>
      <c r="F240" s="30">
        <f t="shared" si="88"/>
        <v>0.507236842105263</v>
      </c>
      <c r="G240" s="31">
        <f t="shared" si="89"/>
        <v>1.50841935483871</v>
      </c>
      <c r="H240" s="31">
        <f t="shared" si="90"/>
        <v>74.6017431520207</v>
      </c>
      <c r="I240" s="56">
        <f t="shared" si="91"/>
        <v>10.6251165038522</v>
      </c>
      <c r="J240" s="44">
        <f>SUM('[2]DCS Data'!$M241:$P241)</f>
        <v>3849.31835028059</v>
      </c>
      <c r="K240" s="31">
        <f t="shared" si="92"/>
        <v>11.1488094875059</v>
      </c>
      <c r="L240" s="31">
        <f t="shared" si="93"/>
        <v>0.523692983653724</v>
      </c>
      <c r="M240" s="45">
        <f>I240/[1]AUG!$Q28</f>
        <v>0.452339064866798</v>
      </c>
      <c r="N240" s="46">
        <f>K240/[1]AUG!$Q28</f>
        <v>0.474634048118731</v>
      </c>
    </row>
    <row r="241" spans="1:14">
      <c r="A241" s="19">
        <f t="shared" si="80"/>
        <v>8</v>
      </c>
      <c r="B241" s="27">
        <f t="shared" si="81"/>
        <v>44066</v>
      </c>
      <c r="C241" s="28">
        <f>[3]CA!D237</f>
        <v>0</v>
      </c>
      <c r="D241" s="54">
        <f>[3]CA!E237</f>
        <v>0</v>
      </c>
      <c r="E241" s="23">
        <f>'[2]DCS Data'!$L242</f>
        <v>216.026321411133</v>
      </c>
      <c r="F241" s="30">
        <f t="shared" si="88"/>
        <v>0.507236842105263</v>
      </c>
      <c r="G241" s="31">
        <f t="shared" si="89"/>
        <v>1.50841935483871</v>
      </c>
      <c r="H241" s="31">
        <f t="shared" si="90"/>
        <v>64.4061904673512</v>
      </c>
      <c r="I241" s="56">
        <f t="shared" si="91"/>
        <v>10.1955526846695</v>
      </c>
      <c r="J241" s="44">
        <f>SUM('[2]DCS Data'!$M242:$P242)</f>
        <v>3745.24331958759</v>
      </c>
      <c r="K241" s="31">
        <f t="shared" si="92"/>
        <v>10.8473761987996</v>
      </c>
      <c r="L241" s="31">
        <f t="shared" si="93"/>
        <v>0.651823514130102</v>
      </c>
      <c r="M241" s="45">
        <f>I241/[1]AUG!$Q29</f>
        <v>0.446708604171167</v>
      </c>
      <c r="N241" s="46">
        <f>K241/[1]AUG!$Q29</f>
        <v>0.475267641740639</v>
      </c>
    </row>
    <row r="242" spans="1:14">
      <c r="A242" s="19">
        <f t="shared" si="80"/>
        <v>8</v>
      </c>
      <c r="B242" s="27">
        <f t="shared" si="81"/>
        <v>44067</v>
      </c>
      <c r="C242" s="28">
        <f>[3]CA!D238</f>
        <v>0.3855</v>
      </c>
      <c r="D242" s="54">
        <f>[3]CA!E238</f>
        <v>18.7053730263158</v>
      </c>
      <c r="E242" s="23">
        <f>'[2]DCS Data'!$L243</f>
        <v>244.508758544922</v>
      </c>
      <c r="F242" s="30">
        <f t="shared" si="88"/>
        <v>0.507236842105263</v>
      </c>
      <c r="G242" s="31">
        <f t="shared" si="89"/>
        <v>1.50841935483871</v>
      </c>
      <c r="H242" s="31">
        <f t="shared" si="90"/>
        <v>72.8979578549091</v>
      </c>
      <c r="I242" s="56">
        <f t="shared" si="91"/>
        <v>10.2136056387578</v>
      </c>
      <c r="J242" s="44">
        <f>SUM('[2]DCS Data'!$M243:$P243)</f>
        <v>3587.93020233239</v>
      </c>
      <c r="K242" s="31">
        <f t="shared" si="92"/>
        <v>10.3917490423614</v>
      </c>
      <c r="L242" s="31">
        <f t="shared" si="93"/>
        <v>0.178143403603551</v>
      </c>
      <c r="M242" s="45">
        <f>I242/[1]AUG!$Q30</f>
        <v>0.48509602256953</v>
      </c>
      <c r="N242" s="46">
        <f>K242/[1]AUG!$Q30</f>
        <v>0.493556957874018</v>
      </c>
    </row>
    <row r="243" spans="1:14">
      <c r="A243" s="19">
        <f t="shared" si="80"/>
        <v>8</v>
      </c>
      <c r="B243" s="27">
        <f t="shared" si="81"/>
        <v>44068</v>
      </c>
      <c r="C243" s="28">
        <f>[3]CA!D239</f>
        <v>0</v>
      </c>
      <c r="D243" s="54">
        <f>[3]CA!E239</f>
        <v>0</v>
      </c>
      <c r="E243" s="23">
        <f>'[2]DCS Data'!$L244</f>
        <v>212.99186706543</v>
      </c>
      <c r="F243" s="30">
        <f t="shared" si="88"/>
        <v>0.507236842105263</v>
      </c>
      <c r="G243" s="31">
        <f t="shared" si="89"/>
        <v>1.50841935483871</v>
      </c>
      <c r="H243" s="31">
        <f t="shared" si="90"/>
        <v>63.5014968018886</v>
      </c>
      <c r="I243" s="56">
        <f t="shared" si="91"/>
        <v>9.39646105302056</v>
      </c>
      <c r="J243" s="44">
        <f>SUM('[2]DCS Data'!$M244:$P244)</f>
        <v>3429.05753922718</v>
      </c>
      <c r="K243" s="31">
        <f t="shared" si="92"/>
        <v>9.93160496162989</v>
      </c>
      <c r="L243" s="31">
        <f t="shared" si="93"/>
        <v>0.535143908609335</v>
      </c>
      <c r="M243" s="45">
        <f>I243/[1]AUG!$Q31</f>
        <v>0.464269773486959</v>
      </c>
      <c r="N243" s="46">
        <f>K243/[1]AUG!$Q31</f>
        <v>0.490710700537161</v>
      </c>
    </row>
    <row r="244" spans="1:14">
      <c r="A244" s="19">
        <f t="shared" si="80"/>
        <v>8</v>
      </c>
      <c r="B244" s="27">
        <f t="shared" si="81"/>
        <v>44069</v>
      </c>
      <c r="C244" s="28">
        <f>[3]CA!D240</f>
        <v>0.3871</v>
      </c>
      <c r="D244" s="54">
        <f>[3]CA!E240</f>
        <v>18.561445</v>
      </c>
      <c r="E244" s="23">
        <f>'[2]DCS Data'!$L245</f>
        <v>241.871948242187</v>
      </c>
      <c r="F244" s="30">
        <f t="shared" si="88"/>
        <v>0.509342105263158</v>
      </c>
      <c r="G244" s="31">
        <f t="shared" si="89"/>
        <v>1.51048387096774</v>
      </c>
      <c r="H244" s="31">
        <f t="shared" si="90"/>
        <v>72.5102210894774</v>
      </c>
      <c r="I244" s="56">
        <f t="shared" si="91"/>
        <v>9.55272071241114</v>
      </c>
      <c r="J244" s="44">
        <f>SUM('[2]DCS Data'!$M245:$P245)</f>
        <v>3558.91646369597</v>
      </c>
      <c r="K244" s="31">
        <f t="shared" si="92"/>
        <v>10.3646643689955</v>
      </c>
      <c r="L244" s="31">
        <f t="shared" si="93"/>
        <v>0.811943656584395</v>
      </c>
      <c r="M244" s="45">
        <f>I244/[1]AUG!$Q32</f>
        <v>0.450775122443907</v>
      </c>
      <c r="N244" s="46">
        <f>K244/[1]AUG!$Q32</f>
        <v>0.489089233390212</v>
      </c>
    </row>
    <row r="245" spans="1:14">
      <c r="A245" s="19">
        <f t="shared" si="80"/>
        <v>8</v>
      </c>
      <c r="B245" s="27">
        <f t="shared" si="81"/>
        <v>44070</v>
      </c>
      <c r="C245" s="28">
        <f>[3]CA!D241</f>
        <v>0</v>
      </c>
      <c r="D245" s="54">
        <f>[3]CA!E241</f>
        <v>0</v>
      </c>
      <c r="E245" s="23">
        <f>'[2]DCS Data'!$L246</f>
        <v>208.634033203125</v>
      </c>
      <c r="F245" s="30">
        <f t="shared" si="88"/>
        <v>0.509342105263158</v>
      </c>
      <c r="G245" s="31">
        <f t="shared" si="89"/>
        <v>1.51048387096774</v>
      </c>
      <c r="H245" s="31">
        <f t="shared" si="90"/>
        <v>62.5459049066746</v>
      </c>
      <c r="I245" s="56">
        <f t="shared" si="91"/>
        <v>9.96431618280288</v>
      </c>
      <c r="J245" s="44">
        <f>SUM('[2]DCS Data'!$M246:$P246)</f>
        <v>3596.80051806981</v>
      </c>
      <c r="K245" s="31">
        <f t="shared" si="92"/>
        <v>10.4749944406696</v>
      </c>
      <c r="L245" s="31">
        <f t="shared" si="93"/>
        <v>0.510678257866736</v>
      </c>
      <c r="M245" s="45">
        <f>I245/[1]AUG!$Q33</f>
        <v>0.457197882898863</v>
      </c>
      <c r="N245" s="46">
        <f>K245/[1]AUG!$Q33</f>
        <v>0.480629598036738</v>
      </c>
    </row>
    <row r="246" spans="1:14">
      <c r="A246" s="19">
        <f t="shared" si="80"/>
        <v>8</v>
      </c>
      <c r="B246" s="27">
        <f t="shared" si="81"/>
        <v>44071</v>
      </c>
      <c r="C246" s="28">
        <f>[3]CA!D242</f>
        <v>0.3897</v>
      </c>
      <c r="D246" s="54">
        <f>[3]CA!E242</f>
        <v>18.7184190789474</v>
      </c>
      <c r="E246" s="23">
        <f>'[2]DCS Data'!$L247</f>
        <v>241.389465332031</v>
      </c>
      <c r="F246" s="30">
        <f t="shared" si="88"/>
        <v>0.512763157894737</v>
      </c>
      <c r="G246" s="31">
        <f t="shared" si="89"/>
        <v>1.51383870967742</v>
      </c>
      <c r="H246" s="31">
        <f t="shared" si="90"/>
        <v>73.0134361715439</v>
      </c>
      <c r="I246" s="56">
        <f t="shared" si="91"/>
        <v>8.25088781407801</v>
      </c>
      <c r="J246" s="44">
        <f>SUM('[2]DCS Data'!$M247:$P247)</f>
        <v>3152.26710263597</v>
      </c>
      <c r="K246" s="31">
        <f t="shared" si="92"/>
        <v>9.26256368839743</v>
      </c>
      <c r="L246" s="31">
        <f t="shared" si="93"/>
        <v>1.01167587431942</v>
      </c>
      <c r="M246" s="45">
        <f>I246/[1]AUG!$Q34</f>
        <v>0.442296564105516</v>
      </c>
      <c r="N246" s="46">
        <f>K246/[1]AUG!$Q34</f>
        <v>0.496528396277133</v>
      </c>
    </row>
    <row r="247" spans="1:14">
      <c r="A247" s="19">
        <f t="shared" si="80"/>
        <v>8</v>
      </c>
      <c r="B247" s="27">
        <f t="shared" si="81"/>
        <v>44072</v>
      </c>
      <c r="C247" s="28">
        <f>[3]CA!D243</f>
        <v>0</v>
      </c>
      <c r="D247" s="54">
        <f>[3]CA!E243</f>
        <v>0</v>
      </c>
      <c r="E247" s="23">
        <f>'[2]DCS Data'!$L248</f>
        <v>214.743469238281</v>
      </c>
      <c r="F247" s="30">
        <f t="shared" si="88"/>
        <v>0.512763157894737</v>
      </c>
      <c r="G247" s="31">
        <f t="shared" si="89"/>
        <v>1.51383870967742</v>
      </c>
      <c r="H247" s="31">
        <f t="shared" si="90"/>
        <v>64.9537814871849</v>
      </c>
      <c r="I247" s="56">
        <f t="shared" si="91"/>
        <v>8.059654684359</v>
      </c>
      <c r="J247" s="44">
        <f>SUM('[2]DCS Data'!$M248:$P248)</f>
        <v>2905.14370298445</v>
      </c>
      <c r="K247" s="31">
        <f t="shared" si="92"/>
        <v>8.53642083513114</v>
      </c>
      <c r="L247" s="31">
        <f t="shared" si="93"/>
        <v>0.476766150772137</v>
      </c>
      <c r="M247" s="45">
        <f>I247/[1]AUG!$Q35</f>
        <v>0.470854251385261</v>
      </c>
      <c r="N247" s="46">
        <f>K247/[1]AUG!$Q35</f>
        <v>0.498707475598862</v>
      </c>
    </row>
    <row r="248" spans="1:14">
      <c r="A248" s="19">
        <f t="shared" si="80"/>
        <v>8</v>
      </c>
      <c r="B248" s="27">
        <f t="shared" si="81"/>
        <v>44073</v>
      </c>
      <c r="C248" s="28">
        <f>[3]CA!D244</f>
        <v>0.3897</v>
      </c>
      <c r="D248" s="54">
        <f>[3]CA!E244</f>
        <v>18.7138042105263</v>
      </c>
      <c r="E248" s="23">
        <f>'[2]DCS Data'!$L249</f>
        <v>248.687927246094</v>
      </c>
      <c r="F248" s="30">
        <f t="shared" si="88"/>
        <v>0.512763157894737</v>
      </c>
      <c r="G248" s="31">
        <f t="shared" si="89"/>
        <v>1.51383870967742</v>
      </c>
      <c r="H248" s="31">
        <f t="shared" si="90"/>
        <v>75.2210129702243</v>
      </c>
      <c r="I248" s="56">
        <f t="shared" si="91"/>
        <v>8.44657272748695</v>
      </c>
      <c r="J248" s="44">
        <f>SUM('[2]DCS Data'!$M249:$P249)</f>
        <v>3050.01372569771</v>
      </c>
      <c r="K248" s="31">
        <f t="shared" si="92"/>
        <v>8.96210424590529</v>
      </c>
      <c r="L248" s="31">
        <f t="shared" si="93"/>
        <v>0.515531518418346</v>
      </c>
      <c r="M248" s="45">
        <f>I248/[1]AUG!$Q36</f>
        <v>0.459976566179791</v>
      </c>
      <c r="N248" s="46">
        <f>K248/[1]AUG!$Q36</f>
        <v>0.488050960996501</v>
      </c>
    </row>
    <row r="249" spans="1:14">
      <c r="A249" s="19">
        <f t="shared" si="80"/>
        <v>8</v>
      </c>
      <c r="B249" s="32">
        <f t="shared" si="81"/>
        <v>44074</v>
      </c>
      <c r="C249" s="33">
        <f>[3]CA!D245</f>
        <v>0</v>
      </c>
      <c r="D249" s="65">
        <f>[3]CA!E245</f>
        <v>0</v>
      </c>
      <c r="E249" s="35">
        <f>'[2]DCS Data'!$L250</f>
        <v>221.234008789062</v>
      </c>
      <c r="F249" s="36">
        <f t="shared" si="88"/>
        <v>0.512763157894737</v>
      </c>
      <c r="G249" s="37">
        <f t="shared" si="89"/>
        <v>1.51383870967742</v>
      </c>
      <c r="H249" s="37">
        <f t="shared" si="90"/>
        <v>66.9169847883646</v>
      </c>
      <c r="I249" s="66">
        <f t="shared" si="91"/>
        <v>8.30402818185966</v>
      </c>
      <c r="J249" s="47">
        <f>SUM('[2]DCS Data'!$M250:$P250)</f>
        <v>2986.03699669938</v>
      </c>
      <c r="K249" s="37">
        <f t="shared" si="92"/>
        <v>8.77411620186332</v>
      </c>
      <c r="L249" s="37">
        <f t="shared" si="93"/>
        <v>0.470088020003654</v>
      </c>
      <c r="M249" s="48">
        <f>I249/[1]AUG!$Q37</f>
        <v>0.474885258934868</v>
      </c>
      <c r="N249" s="49">
        <f>K249/[1]AUG!$Q37</f>
        <v>0.501768341002109</v>
      </c>
    </row>
    <row r="250" spans="1:14">
      <c r="A250" s="19">
        <f t="shared" si="80"/>
        <v>9</v>
      </c>
      <c r="B250" s="27">
        <f t="shared" si="81"/>
        <v>44075</v>
      </c>
      <c r="C250" s="28">
        <f>[3]CA!D246</f>
        <v>0.3822</v>
      </c>
      <c r="D250" s="54">
        <f>[3]CA!E246</f>
        <v>18.3445942105263</v>
      </c>
      <c r="E250" s="23">
        <f>'[2]DCS Data'!$L251</f>
        <v>255.789138793945</v>
      </c>
      <c r="F250" s="30">
        <f t="shared" ref="F250" si="94">IF(D250=0,F249,C250/76%)</f>
        <v>0.502894736842105</v>
      </c>
      <c r="G250" s="31">
        <f t="shared" ref="G250" si="95">IF(D250=0,G249,F250*0.76/0.775+1.011)</f>
        <v>1.50416129032258</v>
      </c>
      <c r="H250" s="31">
        <f t="shared" ref="H250" si="96">IFERROR(E250*0.389662*G250*F250,0)</f>
        <v>75.3948451071202</v>
      </c>
      <c r="I250" s="56">
        <f t="shared" ref="I250" si="97">IFERROR(H249-H250+D250,0)</f>
        <v>9.86673389177074</v>
      </c>
      <c r="J250" s="44">
        <f>SUM('[2]DCS Data'!$M251:$P251)</f>
        <v>2986.18087786435</v>
      </c>
      <c r="K250" s="31">
        <f t="shared" ref="K250" si="98">J250*0.0037854*G250*F250</f>
        <v>8.55065504462806</v>
      </c>
      <c r="L250" s="31">
        <f t="shared" ref="L250" si="99">K250-I250</f>
        <v>-1.31607884714268</v>
      </c>
      <c r="M250" s="45">
        <f>I250/[1]SEP!$Q7</f>
        <v>0.596061043465364</v>
      </c>
      <c r="N250" s="46">
        <f>K250/[1]SEP!$Q7</f>
        <v>0.516555166493772</v>
      </c>
    </row>
    <row r="251" spans="1:15">
      <c r="A251" s="19">
        <f t="shared" si="80"/>
        <v>9</v>
      </c>
      <c r="B251" s="52">
        <f t="shared" si="81"/>
        <v>44076</v>
      </c>
      <c r="C251" s="28">
        <f>[3]CA!D247</f>
        <v>0</v>
      </c>
      <c r="D251" s="54">
        <f>[3]CA!E247</f>
        <v>0</v>
      </c>
      <c r="E251" s="23">
        <f>'[2]DCS Data'!$L252</f>
        <v>227.94807434082</v>
      </c>
      <c r="F251" s="30">
        <f t="shared" ref="F251:F277" si="100">IF(D251=0,F250,C251/76%)</f>
        <v>0.502894736842105</v>
      </c>
      <c r="G251" s="31">
        <f t="shared" ref="G251:G277" si="101">IF(D251=0,G250,F251*0.76/0.775+1.011)</f>
        <v>1.50416129032258</v>
      </c>
      <c r="H251" s="31">
        <f t="shared" ref="H251:H277" si="102">IFERROR(E251*0.389662*G251*F251,0)</f>
        <v>67.1885829024077</v>
      </c>
      <c r="I251" s="56">
        <f t="shared" ref="I251:I277" si="103">IFERROR(H250-H251+D251,0)</f>
        <v>8.20626220471247</v>
      </c>
      <c r="J251" s="44">
        <f>SUM('[2]DCS Data'!$M252:$P252)</f>
        <v>3031.9872705136</v>
      </c>
      <c r="K251" s="31">
        <f t="shared" ref="K251:K277" si="104">J251*0.0037854*G251*F251</f>
        <v>8.68181744851521</v>
      </c>
      <c r="L251" s="31">
        <f t="shared" ref="L251:L277" si="105">K251-I251</f>
        <v>0.475555243802736</v>
      </c>
      <c r="M251" s="45">
        <f>I251/[1]SEP!$Q8</f>
        <v>0.454878570711687</v>
      </c>
      <c r="N251" s="46">
        <f>K251/[1]SEP!$Q8</f>
        <v>0.481238914093259</v>
      </c>
      <c r="O251" s="55"/>
    </row>
    <row r="252" spans="1:14">
      <c r="A252" s="19">
        <f t="shared" si="80"/>
        <v>9</v>
      </c>
      <c r="B252" s="27">
        <f t="shared" si="81"/>
        <v>44077</v>
      </c>
      <c r="C252" s="28">
        <f>[3]CA!D248</f>
        <v>0.3839</v>
      </c>
      <c r="D252" s="54">
        <f>[3]CA!E248</f>
        <v>18.4170973684211</v>
      </c>
      <c r="E252" s="23">
        <f>'[2]DCS Data'!$L253</f>
        <v>262.879058837891</v>
      </c>
      <c r="F252" s="30">
        <f t="shared" si="100"/>
        <v>0.505131578947368</v>
      </c>
      <c r="G252" s="31">
        <f t="shared" si="101"/>
        <v>1.50635483870968</v>
      </c>
      <c r="H252" s="31">
        <f t="shared" si="102"/>
        <v>77.9427730689068</v>
      </c>
      <c r="I252" s="56">
        <f t="shared" si="103"/>
        <v>7.66290720192201</v>
      </c>
      <c r="J252" s="44">
        <f>SUM('[2]DCS Data'!$M253:$P253)</f>
        <v>2978.37966010705</v>
      </c>
      <c r="K252" s="31">
        <f t="shared" si="104"/>
        <v>8.57874268940568</v>
      </c>
      <c r="L252" s="31">
        <f t="shared" si="105"/>
        <v>0.915835487483669</v>
      </c>
      <c r="M252" s="45">
        <f>I252/[1]SEP!$Q9</f>
        <v>0.441079527060242</v>
      </c>
      <c r="N252" s="46">
        <f>K252/[1]SEP!$Q9</f>
        <v>0.493795327087543</v>
      </c>
    </row>
    <row r="253" spans="1:14">
      <c r="A253" s="19">
        <f t="shared" si="80"/>
        <v>9</v>
      </c>
      <c r="B253" s="27">
        <f t="shared" si="81"/>
        <v>44078</v>
      </c>
      <c r="C253" s="28">
        <f>[3]CA!D249</f>
        <v>0</v>
      </c>
      <c r="D253" s="54">
        <f>[3]CA!E249</f>
        <v>0</v>
      </c>
      <c r="E253" s="23">
        <f>'[2]DCS Data'!$L254</f>
        <v>235.365325927734</v>
      </c>
      <c r="F253" s="30">
        <f t="shared" si="100"/>
        <v>0.505131578947368</v>
      </c>
      <c r="G253" s="31">
        <f t="shared" si="101"/>
        <v>1.50635483870968</v>
      </c>
      <c r="H253" s="31">
        <f t="shared" si="102"/>
        <v>69.785042095679</v>
      </c>
      <c r="I253" s="56">
        <f t="shared" si="103"/>
        <v>8.15773097322774</v>
      </c>
      <c r="J253" s="44">
        <f>SUM('[2]DCS Data'!$M254:$P254)</f>
        <v>2971.59083541204</v>
      </c>
      <c r="K253" s="31">
        <f t="shared" si="104"/>
        <v>8.5591885737897</v>
      </c>
      <c r="L253" s="31">
        <f t="shared" si="105"/>
        <v>0.401457600561958</v>
      </c>
      <c r="M253" s="45">
        <f>I253/[1]SEP!$Q10</f>
        <v>0.47941598137712</v>
      </c>
      <c r="N253" s="46">
        <f>K253/[1]SEP!$Q10</f>
        <v>0.503008962095209</v>
      </c>
    </row>
    <row r="254" spans="1:14">
      <c r="A254" s="19">
        <f t="shared" si="80"/>
        <v>9</v>
      </c>
      <c r="B254" s="27">
        <f t="shared" si="81"/>
        <v>44079</v>
      </c>
      <c r="C254" s="28">
        <f>[3]CA!D250</f>
        <v>0.3857</v>
      </c>
      <c r="D254" s="54">
        <f>[3]CA!E250</f>
        <v>18.549125</v>
      </c>
      <c r="E254" s="23">
        <f>'[2]DCS Data'!$L255</f>
        <v>261.713836669922</v>
      </c>
      <c r="F254" s="30">
        <f t="shared" si="100"/>
        <v>0.5075</v>
      </c>
      <c r="G254" s="31">
        <f t="shared" si="101"/>
        <v>1.50867741935484</v>
      </c>
      <c r="H254" s="31">
        <f t="shared" si="102"/>
        <v>78.0813253196474</v>
      </c>
      <c r="I254" s="56">
        <f t="shared" si="103"/>
        <v>10.2528417760316</v>
      </c>
      <c r="J254" s="44">
        <f>SUM('[2]DCS Data'!$M255:$P255)</f>
        <v>3898.86074144163</v>
      </c>
      <c r="K254" s="31">
        <f t="shared" si="104"/>
        <v>11.3000909260063</v>
      </c>
      <c r="L254" s="31">
        <f t="shared" si="105"/>
        <v>1.04724914997469</v>
      </c>
      <c r="M254" s="45">
        <f>I254/[1]SEP!$Q11</f>
        <v>0.438888596292247</v>
      </c>
      <c r="N254" s="46">
        <f>K254/[1]SEP!$Q11</f>
        <v>0.483717700207136</v>
      </c>
    </row>
    <row r="255" spans="1:14">
      <c r="A255" s="19">
        <f t="shared" si="80"/>
        <v>9</v>
      </c>
      <c r="B255" s="27">
        <f t="shared" si="81"/>
        <v>44080</v>
      </c>
      <c r="C255" s="28">
        <f>[3]CA!D251</f>
        <v>0</v>
      </c>
      <c r="D255" s="54">
        <f>[3]CA!E251</f>
        <v>0</v>
      </c>
      <c r="E255" s="23">
        <f>'[2]DCS Data'!$L256</f>
        <v>225.887481689453</v>
      </c>
      <c r="F255" s="30">
        <f t="shared" si="100"/>
        <v>0.5075</v>
      </c>
      <c r="G255" s="31">
        <f t="shared" si="101"/>
        <v>1.50867741935484</v>
      </c>
      <c r="H255" s="31">
        <f t="shared" si="102"/>
        <v>67.3926689083502</v>
      </c>
      <c r="I255" s="56">
        <f t="shared" si="103"/>
        <v>10.6886564112972</v>
      </c>
      <c r="J255" s="44">
        <f>SUM('[2]DCS Data'!$M256:$P256)</f>
        <v>3904.68766080138</v>
      </c>
      <c r="K255" s="31">
        <f t="shared" si="104"/>
        <v>11.3169791205201</v>
      </c>
      <c r="L255" s="31">
        <f t="shared" si="105"/>
        <v>0.628322709222896</v>
      </c>
      <c r="M255" s="45">
        <f>I255/[1]SEP!$Q12</f>
        <v>0.45043002195207</v>
      </c>
      <c r="N255" s="46">
        <f>K255/[1]SEP!$Q12</f>
        <v>0.476908131156621</v>
      </c>
    </row>
    <row r="256" spans="1:14">
      <c r="A256" s="19">
        <f t="shared" si="80"/>
        <v>9</v>
      </c>
      <c r="B256" s="27">
        <f t="shared" si="81"/>
        <v>44081</v>
      </c>
      <c r="C256" s="28">
        <f>[3]CA!D252</f>
        <v>0.3857</v>
      </c>
      <c r="D256" s="54">
        <f>[3]CA!E252</f>
        <v>18.581605</v>
      </c>
      <c r="E256" s="23">
        <f>'[2]DCS Data'!$L257</f>
        <v>252.586166381836</v>
      </c>
      <c r="F256" s="30">
        <f t="shared" si="100"/>
        <v>0.5075</v>
      </c>
      <c r="G256" s="31">
        <f t="shared" si="101"/>
        <v>1.50867741935484</v>
      </c>
      <c r="H256" s="31">
        <f t="shared" si="102"/>
        <v>75.3581196907705</v>
      </c>
      <c r="I256" s="56">
        <f t="shared" si="103"/>
        <v>10.6161542175798</v>
      </c>
      <c r="J256" s="44">
        <f>SUM('[2]DCS Data'!$M257:$P257)</f>
        <v>3859.92241656034</v>
      </c>
      <c r="K256" s="31">
        <f t="shared" si="104"/>
        <v>11.1872357509065</v>
      </c>
      <c r="L256" s="31">
        <f t="shared" si="105"/>
        <v>0.571081533326785</v>
      </c>
      <c r="M256" s="45">
        <f>I256/[1]SEP!$Q13</f>
        <v>0.46988535279437</v>
      </c>
      <c r="N256" s="46">
        <f>K256/[1]SEP!$Q13</f>
        <v>0.495162194319265</v>
      </c>
    </row>
    <row r="257" spans="1:14">
      <c r="A257" s="19">
        <f t="shared" si="80"/>
        <v>9</v>
      </c>
      <c r="B257" s="27">
        <f t="shared" si="81"/>
        <v>44082</v>
      </c>
      <c r="C257" s="28">
        <f>[3]CA!D253</f>
        <v>0</v>
      </c>
      <c r="D257" s="54">
        <f>[3]CA!E253</f>
        <v>0</v>
      </c>
      <c r="E257" s="23">
        <f>'[2]DCS Data'!$L258</f>
        <v>219.321151733398</v>
      </c>
      <c r="F257" s="30">
        <f t="shared" si="100"/>
        <v>0.5075</v>
      </c>
      <c r="G257" s="31">
        <f t="shared" si="101"/>
        <v>1.50867741935484</v>
      </c>
      <c r="H257" s="31">
        <f t="shared" si="102"/>
        <v>65.4336294017708</v>
      </c>
      <c r="I257" s="56">
        <f t="shared" si="103"/>
        <v>9.92449028899968</v>
      </c>
      <c r="J257" s="44">
        <f>SUM('[2]DCS Data'!$M258:$P258)</f>
        <v>3649.35760238891</v>
      </c>
      <c r="K257" s="31">
        <f t="shared" si="104"/>
        <v>10.5769545165286</v>
      </c>
      <c r="L257" s="31">
        <f t="shared" si="105"/>
        <v>0.652464227528908</v>
      </c>
      <c r="M257" s="45">
        <f>I257/[1]SEP!$Q14</f>
        <v>0.480546084503246</v>
      </c>
      <c r="N257" s="46">
        <f>K257/[1]SEP!$Q14</f>
        <v>0.512138551288667</v>
      </c>
    </row>
    <row r="258" spans="1:14">
      <c r="A258" s="19">
        <f t="shared" si="80"/>
        <v>9</v>
      </c>
      <c r="B258" s="27">
        <f t="shared" si="81"/>
        <v>44083</v>
      </c>
      <c r="C258" s="28">
        <f>[3]CA!D254</f>
        <v>0.3872</v>
      </c>
      <c r="D258" s="54">
        <f>[3]CA!E254</f>
        <v>18.6446989473684</v>
      </c>
      <c r="E258" s="23">
        <f>'[2]DCS Data'!$L259</f>
        <v>248.009872436523</v>
      </c>
      <c r="F258" s="30">
        <f t="shared" si="100"/>
        <v>0.509473684210526</v>
      </c>
      <c r="G258" s="31">
        <f t="shared" si="101"/>
        <v>1.51061290322581</v>
      </c>
      <c r="H258" s="31">
        <f t="shared" si="102"/>
        <v>74.3758548854576</v>
      </c>
      <c r="I258" s="56">
        <f t="shared" si="103"/>
        <v>9.70247346368163</v>
      </c>
      <c r="J258" s="44">
        <f>SUM('[2]DCS Data'!$M259:$P259)</f>
        <v>3669.83401881807</v>
      </c>
      <c r="K258" s="31">
        <f t="shared" si="104"/>
        <v>10.6913647502811</v>
      </c>
      <c r="L258" s="31">
        <f t="shared" si="105"/>
        <v>0.98889128659949</v>
      </c>
      <c r="M258" s="45">
        <f>I258/[1]SEP!$Q15</f>
        <v>0.446714837713273</v>
      </c>
      <c r="N258" s="46">
        <f>K258/[1]SEP!$Q15</f>
        <v>0.492244713395276</v>
      </c>
    </row>
    <row r="259" spans="1:14">
      <c r="A259" s="19">
        <f t="shared" si="80"/>
        <v>9</v>
      </c>
      <c r="B259" s="27">
        <f t="shared" si="81"/>
        <v>44084</v>
      </c>
      <c r="C259" s="28">
        <f>[3]CA!D255</f>
        <v>0</v>
      </c>
      <c r="D259" s="54">
        <f>[3]CA!E255</f>
        <v>0</v>
      </c>
      <c r="E259" s="23">
        <f>'[2]DCS Data'!$L260</f>
        <v>214.230911254883</v>
      </c>
      <c r="F259" s="30">
        <f t="shared" si="100"/>
        <v>0.509473684210526</v>
      </c>
      <c r="G259" s="31">
        <f t="shared" si="101"/>
        <v>1.51061290322581</v>
      </c>
      <c r="H259" s="31">
        <f t="shared" si="102"/>
        <v>64.2458584851319</v>
      </c>
      <c r="I259" s="56">
        <f t="shared" si="103"/>
        <v>10.1299964003257</v>
      </c>
      <c r="J259" s="44">
        <f>SUM('[2]DCS Data'!$M260:$P260)</f>
        <v>3662.18346236051</v>
      </c>
      <c r="K259" s="31">
        <f t="shared" si="104"/>
        <v>10.6690763063867</v>
      </c>
      <c r="L259" s="31">
        <f t="shared" si="105"/>
        <v>0.539079906061007</v>
      </c>
      <c r="M259" s="45">
        <f>I259/[1]SEP!$Q16</f>
        <v>0.474095267598837</v>
      </c>
      <c r="N259" s="46">
        <f>K259/[1]SEP!$Q16</f>
        <v>0.49932481578633</v>
      </c>
    </row>
    <row r="260" spans="1:14">
      <c r="A260" s="19">
        <f t="shared" si="80"/>
        <v>9</v>
      </c>
      <c r="B260" s="27">
        <f t="shared" si="81"/>
        <v>44085</v>
      </c>
      <c r="C260" s="28">
        <f>[3]CA!D256</f>
        <v>0.3848</v>
      </c>
      <c r="D260" s="54">
        <f>[3]CA!E256</f>
        <v>18.5291326315789</v>
      </c>
      <c r="E260" s="23">
        <f>'[2]DCS Data'!$L261</f>
        <v>244.11589050293</v>
      </c>
      <c r="F260" s="30">
        <f t="shared" si="100"/>
        <v>0.506315789473684</v>
      </c>
      <c r="G260" s="31">
        <f t="shared" si="101"/>
        <v>1.50751612903226</v>
      </c>
      <c r="H260" s="31">
        <f t="shared" si="102"/>
        <v>72.6051695762421</v>
      </c>
      <c r="I260" s="56">
        <f t="shared" si="103"/>
        <v>10.1698215404688</v>
      </c>
      <c r="J260" s="44">
        <f>SUM('[2]DCS Data'!$M261:$P261)</f>
        <v>3525.81584067905</v>
      </c>
      <c r="K260" s="31">
        <f t="shared" si="104"/>
        <v>10.1872001961733</v>
      </c>
      <c r="L260" s="31">
        <f t="shared" si="105"/>
        <v>0.0173786557045386</v>
      </c>
      <c r="M260" s="45">
        <f>I260/[1]SEP!$Q17</f>
        <v>0.494095433286131</v>
      </c>
      <c r="N260" s="46">
        <f>K260/[1]SEP!$Q17</f>
        <v>0.494939766137607</v>
      </c>
    </row>
    <row r="261" spans="1:14">
      <c r="A261" s="19">
        <f t="shared" si="80"/>
        <v>9</v>
      </c>
      <c r="B261" s="27">
        <f t="shared" si="81"/>
        <v>44086</v>
      </c>
      <c r="C261" s="28">
        <f>[3]CA!D257</f>
        <v>0</v>
      </c>
      <c r="D261" s="54">
        <f>[3]CA!E257</f>
        <v>0</v>
      </c>
      <c r="E261" s="23">
        <f>'[2]DCS Data'!$L262</f>
        <v>213.687515258789</v>
      </c>
      <c r="F261" s="30">
        <f t="shared" si="100"/>
        <v>0.506315789473684</v>
      </c>
      <c r="G261" s="31">
        <f t="shared" si="101"/>
        <v>1.50751612903226</v>
      </c>
      <c r="H261" s="31">
        <f t="shared" si="102"/>
        <v>63.5551346113783</v>
      </c>
      <c r="I261" s="56">
        <f t="shared" si="103"/>
        <v>9.05003496486371</v>
      </c>
      <c r="J261" s="44">
        <f>SUM('[2]DCS Data'!$M262:$P262)</f>
        <v>3296.15578633868</v>
      </c>
      <c r="K261" s="31">
        <f t="shared" si="104"/>
        <v>9.52363946119778</v>
      </c>
      <c r="L261" s="31">
        <f t="shared" si="105"/>
        <v>0.473604496334071</v>
      </c>
      <c r="M261" s="45">
        <f>I261/[1]SEP!$Q18</f>
        <v>0.473739586650774</v>
      </c>
      <c r="N261" s="46">
        <f>K261/[1]SEP!$Q18</f>
        <v>0.498531225489777</v>
      </c>
    </row>
    <row r="262" spans="1:14">
      <c r="A262" s="19">
        <f t="shared" si="80"/>
        <v>9</v>
      </c>
      <c r="B262" s="27">
        <f t="shared" si="81"/>
        <v>44087</v>
      </c>
      <c r="C262" s="28">
        <f>[3]CA!D258</f>
        <v>0</v>
      </c>
      <c r="D262" s="54">
        <f>[3]CA!E258</f>
        <v>0</v>
      </c>
      <c r="E262" s="23">
        <f>'[2]DCS Data'!$L263</f>
        <v>184.681228637695</v>
      </c>
      <c r="F262" s="30">
        <f t="shared" si="100"/>
        <v>0.506315789473684</v>
      </c>
      <c r="G262" s="31">
        <f t="shared" si="101"/>
        <v>1.50751612903226</v>
      </c>
      <c r="H262" s="31">
        <f t="shared" si="102"/>
        <v>54.9280585346724</v>
      </c>
      <c r="I262" s="56">
        <f t="shared" si="103"/>
        <v>8.62707607670594</v>
      </c>
      <c r="J262" s="44">
        <f>SUM('[2]DCS Data'!$M263:$P263)</f>
        <v>3209.69010483162</v>
      </c>
      <c r="K262" s="31">
        <f t="shared" si="104"/>
        <v>9.27381268424355</v>
      </c>
      <c r="L262" s="31">
        <f t="shared" si="105"/>
        <v>0.646736607537607</v>
      </c>
      <c r="M262" s="45">
        <f>I262/[1]SEP!$Q19</f>
        <v>0.461577946591784</v>
      </c>
      <c r="N262" s="46">
        <f>K262/[1]SEP!$Q19</f>
        <v>0.496180557330199</v>
      </c>
    </row>
    <row r="263" spans="1:14">
      <c r="A263" s="19">
        <f t="shared" si="80"/>
        <v>9</v>
      </c>
      <c r="B263" s="27">
        <f t="shared" si="81"/>
        <v>44088</v>
      </c>
      <c r="C263" s="28">
        <f>[3]CA!D259</f>
        <v>0.3855</v>
      </c>
      <c r="D263" s="54">
        <f>[3]CA!E259</f>
        <v>18.5765348684211</v>
      </c>
      <c r="E263" s="23">
        <f>'[2]DCS Data'!$L264</f>
        <v>216.025253295898</v>
      </c>
      <c r="F263" s="30">
        <f t="shared" si="100"/>
        <v>0.507236842105263</v>
      </c>
      <c r="G263" s="31">
        <f t="shared" si="101"/>
        <v>1.50841935483871</v>
      </c>
      <c r="H263" s="31">
        <f t="shared" si="102"/>
        <v>64.4058720189659</v>
      </c>
      <c r="I263" s="56">
        <f t="shared" si="103"/>
        <v>9.09872138412756</v>
      </c>
      <c r="J263" s="44">
        <f>SUM('[2]DCS Data'!$M264:$P264)</f>
        <v>3343.72150994355</v>
      </c>
      <c r="K263" s="31">
        <f t="shared" si="104"/>
        <v>9.68444558266244</v>
      </c>
      <c r="L263" s="31">
        <f t="shared" si="105"/>
        <v>0.585724198534887</v>
      </c>
      <c r="M263" s="45">
        <f>I263/[1]SEP!$Q20</f>
        <v>0.451181699487472</v>
      </c>
      <c r="N263" s="46">
        <f>K263/[1]SEP!$Q20</f>
        <v>0.480226224335427</v>
      </c>
    </row>
    <row r="264" spans="1:14">
      <c r="A264" s="19">
        <f t="shared" ref="A264:A327" si="106">MONTH(B264)</f>
        <v>9</v>
      </c>
      <c r="B264" s="27">
        <f t="shared" si="81"/>
        <v>44089</v>
      </c>
      <c r="C264" s="28">
        <f>[3]CA!D260</f>
        <v>0.384</v>
      </c>
      <c r="D264" s="54">
        <f>[3]CA!E260</f>
        <v>17.9267368421053</v>
      </c>
      <c r="E264" s="23">
        <f>'[2]DCS Data'!$L265</f>
        <v>250.249664306641</v>
      </c>
      <c r="F264" s="30">
        <f t="shared" si="100"/>
        <v>0.505263157894737</v>
      </c>
      <c r="G264" s="31">
        <f t="shared" si="101"/>
        <v>1.50648387096774</v>
      </c>
      <c r="H264" s="31">
        <f t="shared" si="102"/>
        <v>74.223884136372</v>
      </c>
      <c r="I264" s="56">
        <f t="shared" si="103"/>
        <v>8.10872472469917</v>
      </c>
      <c r="J264" s="44">
        <f>SUM('[2]DCS Data'!$M265:$P265)</f>
        <v>3000.79581608776</v>
      </c>
      <c r="K264" s="31">
        <f t="shared" si="104"/>
        <v>8.64630082931763</v>
      </c>
      <c r="L264" s="31">
        <f t="shared" si="105"/>
        <v>0.537576104618463</v>
      </c>
      <c r="M264" s="45">
        <f>I264/[1]SEP!$Q21</f>
        <v>0.475457815249441</v>
      </c>
      <c r="N264" s="46">
        <f>K264/[1]SEP!$Q21</f>
        <v>0.506978771862219</v>
      </c>
    </row>
    <row r="265" spans="1:14">
      <c r="A265" s="19">
        <f t="shared" si="106"/>
        <v>9</v>
      </c>
      <c r="B265" s="27">
        <f t="shared" ref="B265:B328" si="107">ROUND(B264+1,0)</f>
        <v>44090</v>
      </c>
      <c r="C265" s="28">
        <f>[3]CA!D261</f>
        <v>0</v>
      </c>
      <c r="D265" s="54">
        <f>[3]CA!E261</f>
        <v>0</v>
      </c>
      <c r="E265" s="23">
        <f>'[2]DCS Data'!$L266</f>
        <v>222.630767822266</v>
      </c>
      <c r="F265" s="30">
        <f t="shared" si="100"/>
        <v>0.505263157894737</v>
      </c>
      <c r="G265" s="31">
        <f t="shared" si="101"/>
        <v>1.50648387096774</v>
      </c>
      <c r="H265" s="31">
        <f t="shared" si="102"/>
        <v>66.0321377925336</v>
      </c>
      <c r="I265" s="56">
        <f t="shared" si="103"/>
        <v>8.19174634383836</v>
      </c>
      <c r="J265" s="44">
        <f>SUM('[2]DCS Data'!$M266:$P266)</f>
        <v>3050.3894234277</v>
      </c>
      <c r="K265" s="31">
        <f t="shared" si="104"/>
        <v>8.78919667247138</v>
      </c>
      <c r="L265" s="31">
        <f t="shared" si="105"/>
        <v>0.597450328633014</v>
      </c>
      <c r="M265" s="45">
        <f>I265/[1]SEP!$Q22</f>
        <v>0.461109883725383</v>
      </c>
      <c r="N265" s="46">
        <f>K265/[1]SEP!$Q22</f>
        <v>0.494740106147355</v>
      </c>
    </row>
    <row r="266" spans="1:14">
      <c r="A266" s="19">
        <f t="shared" si="106"/>
        <v>9</v>
      </c>
      <c r="B266" s="27">
        <f t="shared" si="107"/>
        <v>44091</v>
      </c>
      <c r="C266" s="28">
        <f>[3]CA!D262</f>
        <v>0.3828</v>
      </c>
      <c r="D266" s="54">
        <f>[3]CA!E262</f>
        <v>18.3915252631579</v>
      </c>
      <c r="E266" s="23">
        <f>'[2]DCS Data'!$L267</f>
        <v>254.177703857422</v>
      </c>
      <c r="F266" s="30">
        <f t="shared" si="100"/>
        <v>0.503684210526316</v>
      </c>
      <c r="G266" s="31">
        <f t="shared" si="101"/>
        <v>1.50493548387097</v>
      </c>
      <c r="H266" s="31">
        <f t="shared" si="102"/>
        <v>75.0761038686347</v>
      </c>
      <c r="I266" s="56">
        <f t="shared" si="103"/>
        <v>9.34755918705681</v>
      </c>
      <c r="J266" s="44">
        <f>SUM('[2]DCS Data'!$M267:$P267)</f>
        <v>3299.7402353328</v>
      </c>
      <c r="K266" s="31">
        <f t="shared" si="104"/>
        <v>9.46820711002965</v>
      </c>
      <c r="L266" s="31">
        <f t="shared" si="105"/>
        <v>0.120647922972839</v>
      </c>
      <c r="M266" s="45">
        <f>I266/[1]SEP!$Q23</f>
        <v>0.487660207274263</v>
      </c>
      <c r="N266" s="46">
        <f>K266/[1]SEP!$Q23</f>
        <v>0.493954384176145</v>
      </c>
    </row>
    <row r="267" spans="1:14">
      <c r="A267" s="19">
        <f t="shared" si="106"/>
        <v>9</v>
      </c>
      <c r="B267" s="27">
        <f t="shared" si="107"/>
        <v>44092</v>
      </c>
      <c r="C267" s="28">
        <f>[3]CA!D263</f>
        <v>0</v>
      </c>
      <c r="D267" s="54">
        <f>[3]CA!E263</f>
        <v>0</v>
      </c>
      <c r="E267" s="23">
        <f>'[2]DCS Data'!$L268</f>
        <v>220.507461547852</v>
      </c>
      <c r="F267" s="30">
        <f t="shared" si="100"/>
        <v>0.503684210526316</v>
      </c>
      <c r="G267" s="31">
        <f t="shared" si="101"/>
        <v>1.50493548387097</v>
      </c>
      <c r="H267" s="31">
        <f t="shared" si="102"/>
        <v>65.1309726846133</v>
      </c>
      <c r="I267" s="56">
        <f t="shared" si="103"/>
        <v>9.94513118402139</v>
      </c>
      <c r="J267" s="44">
        <f>SUM('[2]DCS Data'!$M268:$P268)</f>
        <v>3719.21768065967</v>
      </c>
      <c r="K267" s="31">
        <f t="shared" si="104"/>
        <v>10.6718471080552</v>
      </c>
      <c r="L267" s="31">
        <f t="shared" si="105"/>
        <v>0.726715924033838</v>
      </c>
      <c r="M267" s="45">
        <f>I267/[1]SEP!$Q24</f>
        <v>0.44695284718426</v>
      </c>
      <c r="N267" s="46">
        <f>K267/[1]SEP!$Q24</f>
        <v>0.479612823742731</v>
      </c>
    </row>
    <row r="268" spans="1:14">
      <c r="A268" s="19">
        <f t="shared" si="106"/>
        <v>9</v>
      </c>
      <c r="B268" s="27">
        <f t="shared" si="107"/>
        <v>44093</v>
      </c>
      <c r="C268" s="28">
        <f>[3]CA!D264</f>
        <v>0.3836</v>
      </c>
      <c r="D268" s="54">
        <f>[3]CA!E264</f>
        <v>18.38403</v>
      </c>
      <c r="E268" s="23">
        <f>'[2]DCS Data'!$L269</f>
        <v>248.401412963867</v>
      </c>
      <c r="F268" s="30">
        <f t="shared" si="100"/>
        <v>0.504736842105263</v>
      </c>
      <c r="G268" s="31">
        <f t="shared" si="101"/>
        <v>1.50596774193548</v>
      </c>
      <c r="H268" s="31">
        <f t="shared" si="102"/>
        <v>73.5737331278232</v>
      </c>
      <c r="I268" s="56">
        <f t="shared" si="103"/>
        <v>9.94126955679016</v>
      </c>
      <c r="J268" s="44">
        <f>SUM('[2]DCS Data'!$M269:$P269)</f>
        <v>3687.80708993085</v>
      </c>
      <c r="K268" s="31">
        <f t="shared" si="104"/>
        <v>10.6111058848818</v>
      </c>
      <c r="L268" s="31">
        <f t="shared" si="105"/>
        <v>0.66983632809159</v>
      </c>
      <c r="M268" s="45">
        <f>I268/[1]SEP!$Q25</f>
        <v>0.440007553222571</v>
      </c>
      <c r="N268" s="46">
        <f>K268/[1]SEP!$Q25</f>
        <v>0.46965497824203</v>
      </c>
    </row>
    <row r="269" spans="1:14">
      <c r="A269" s="19">
        <f t="shared" si="106"/>
        <v>9</v>
      </c>
      <c r="B269" s="27">
        <f t="shared" si="107"/>
        <v>44094</v>
      </c>
      <c r="C269" s="28">
        <f>[3]CA!D265</f>
        <v>0</v>
      </c>
      <c r="D269" s="54">
        <f>[3]CA!E265</f>
        <v>0</v>
      </c>
      <c r="E269" s="23">
        <f>'[2]DCS Data'!$L270</f>
        <v>219.7109375</v>
      </c>
      <c r="F269" s="30">
        <f t="shared" si="100"/>
        <v>0.504736842105263</v>
      </c>
      <c r="G269" s="31">
        <f t="shared" si="101"/>
        <v>1.50596774193548</v>
      </c>
      <c r="H269" s="31">
        <f t="shared" si="102"/>
        <v>65.0759336994601</v>
      </c>
      <c r="I269" s="56">
        <f t="shared" si="103"/>
        <v>8.49779942836305</v>
      </c>
      <c r="J269" s="44">
        <f>SUM('[2]DCS Data'!$M270:$P270)</f>
        <v>3129.68137221138</v>
      </c>
      <c r="K269" s="31">
        <f t="shared" si="104"/>
        <v>9.00518373565459</v>
      </c>
      <c r="L269" s="31">
        <f t="shared" si="105"/>
        <v>0.507384307291534</v>
      </c>
      <c r="M269" s="45">
        <f>I269/[1]SEP!$Q26</f>
        <v>0.462695747035825</v>
      </c>
      <c r="N269" s="46">
        <f>K269/[1]SEP!$Q26</f>
        <v>0.490322259414188</v>
      </c>
    </row>
    <row r="270" spans="1:14">
      <c r="A270" s="19">
        <f t="shared" si="106"/>
        <v>9</v>
      </c>
      <c r="B270" s="27">
        <f t="shared" si="107"/>
        <v>44095</v>
      </c>
      <c r="C270" s="28">
        <f>[3]CA!D266</f>
        <v>0.3836</v>
      </c>
      <c r="D270" s="54">
        <f>[3]CA!E266</f>
        <v>18.4163331578947</v>
      </c>
      <c r="E270" s="23">
        <f>'[2]DCS Data'!$L271</f>
        <v>254.443588256836</v>
      </c>
      <c r="F270" s="30">
        <f t="shared" si="100"/>
        <v>0.504736842105263</v>
      </c>
      <c r="G270" s="31">
        <f t="shared" si="101"/>
        <v>1.50596774193548</v>
      </c>
      <c r="H270" s="31">
        <f t="shared" si="102"/>
        <v>75.3633581835433</v>
      </c>
      <c r="I270" s="56">
        <f t="shared" si="103"/>
        <v>8.1289086738116</v>
      </c>
      <c r="J270" s="44">
        <f>SUM('[2]DCS Data'!$M271:$P271)</f>
        <v>3001.58518845625</v>
      </c>
      <c r="K270" s="31">
        <f t="shared" si="104"/>
        <v>8.63660638436467</v>
      </c>
      <c r="L270" s="31">
        <f t="shared" si="105"/>
        <v>0.507697710553069</v>
      </c>
      <c r="M270" s="45">
        <f>I270/[1]SEP!$Q27</f>
        <v>0.45950499062619</v>
      </c>
      <c r="N270" s="46">
        <f>K270/[1]SEP!$Q27</f>
        <v>0.488203754641118</v>
      </c>
    </row>
    <row r="271" spans="1:14">
      <c r="A271" s="19">
        <f t="shared" si="106"/>
        <v>9</v>
      </c>
      <c r="B271" s="27">
        <f t="shared" si="107"/>
        <v>44096</v>
      </c>
      <c r="C271" s="28">
        <f>[3]CA!D267</f>
        <v>0</v>
      </c>
      <c r="D271" s="54">
        <f>[3]CA!E267</f>
        <v>0</v>
      </c>
      <c r="E271" s="23">
        <f>'[2]DCS Data'!$L272</f>
        <v>223.925598144531</v>
      </c>
      <c r="F271" s="30">
        <f t="shared" si="100"/>
        <v>0.504736842105263</v>
      </c>
      <c r="G271" s="31">
        <f t="shared" si="101"/>
        <v>1.50596774193548</v>
      </c>
      <c r="H271" s="31">
        <f t="shared" si="102"/>
        <v>66.3242692615859</v>
      </c>
      <c r="I271" s="56">
        <f t="shared" si="103"/>
        <v>9.03908892195737</v>
      </c>
      <c r="J271" s="44">
        <f>SUM('[2]DCS Data'!$M272:$P272)</f>
        <v>3317.48425925708</v>
      </c>
      <c r="K271" s="31">
        <f t="shared" si="104"/>
        <v>9.54555807502001</v>
      </c>
      <c r="L271" s="31">
        <f t="shared" si="105"/>
        <v>0.506469153062639</v>
      </c>
      <c r="M271" s="45">
        <f>I271/[1]SEP!$Q28</f>
        <v>0.46395090482523</v>
      </c>
      <c r="N271" s="46">
        <f>K271/[1]SEP!$Q28</f>
        <v>0.489946536006452</v>
      </c>
    </row>
    <row r="272" spans="1:14">
      <c r="A272" s="19">
        <f t="shared" si="106"/>
        <v>9</v>
      </c>
      <c r="B272" s="27">
        <f t="shared" si="107"/>
        <v>44097</v>
      </c>
      <c r="C272" s="28">
        <f>[3]CA!D268</f>
        <v>0.383</v>
      </c>
      <c r="D272" s="54">
        <f>[3]CA!E268</f>
        <v>18.4102052631579</v>
      </c>
      <c r="E272" s="23">
        <f>'[2]DCS Data'!$L273</f>
        <v>257.665832519531</v>
      </c>
      <c r="F272" s="30">
        <f t="shared" si="100"/>
        <v>0.503947368421053</v>
      </c>
      <c r="G272" s="31">
        <f t="shared" si="101"/>
        <v>1.5051935483871</v>
      </c>
      <c r="H272" s="31">
        <f t="shared" si="102"/>
        <v>76.1592078817812</v>
      </c>
      <c r="I272" s="56">
        <f t="shared" si="103"/>
        <v>8.57526664296262</v>
      </c>
      <c r="J272" s="44">
        <f>SUM('[2]DCS Data'!$M273:$P273)</f>
        <v>3098.2619578946</v>
      </c>
      <c r="K272" s="31">
        <f t="shared" si="104"/>
        <v>8.89625949161632</v>
      </c>
      <c r="L272" s="31">
        <f t="shared" si="105"/>
        <v>0.320992848653706</v>
      </c>
      <c r="M272" s="45">
        <f>I272/[1]SEP!$Q29</f>
        <v>0.474489266096894</v>
      </c>
      <c r="N272" s="46">
        <f>K272/[1]SEP!$Q29</f>
        <v>0.492250540179845</v>
      </c>
    </row>
    <row r="273" spans="1:14">
      <c r="A273" s="19">
        <f t="shared" si="106"/>
        <v>9</v>
      </c>
      <c r="B273" s="27">
        <f t="shared" si="107"/>
        <v>44098</v>
      </c>
      <c r="C273" s="28">
        <f>[3]CA!D269</f>
        <v>0</v>
      </c>
      <c r="D273" s="54">
        <f>[3]CA!E269</f>
        <v>0</v>
      </c>
      <c r="E273" s="23">
        <f>'[2]DCS Data'!$L274</f>
        <v>231.379913330078</v>
      </c>
      <c r="F273" s="30">
        <f t="shared" si="100"/>
        <v>0.503947368421053</v>
      </c>
      <c r="G273" s="31">
        <f t="shared" si="101"/>
        <v>1.5051935483871</v>
      </c>
      <c r="H273" s="31">
        <f t="shared" si="102"/>
        <v>68.3897851207656</v>
      </c>
      <c r="I273" s="56">
        <f t="shared" si="103"/>
        <v>7.76942276101552</v>
      </c>
      <c r="J273" s="44">
        <f>SUM('[2]DCS Data'!$M274:$P274)</f>
        <v>2856.88149904189</v>
      </c>
      <c r="K273" s="31">
        <f t="shared" si="104"/>
        <v>8.20316664558131</v>
      </c>
      <c r="L273" s="31">
        <f t="shared" si="105"/>
        <v>0.433743884565786</v>
      </c>
      <c r="M273" s="45">
        <f>I273/[1]SEP!$Q30</f>
        <v>0.4658374062501</v>
      </c>
      <c r="N273" s="46">
        <f>K273/[1]SEP!$Q30</f>
        <v>0.491843730320508</v>
      </c>
    </row>
    <row r="274" spans="1:14">
      <c r="A274" s="19">
        <f t="shared" si="106"/>
        <v>9</v>
      </c>
      <c r="B274" s="27">
        <f t="shared" si="107"/>
        <v>44099</v>
      </c>
      <c r="C274" s="28">
        <f>[3]CA!D270</f>
        <v>0.3829</v>
      </c>
      <c r="D274" s="54">
        <f>[3]CA!E270</f>
        <v>18.3555206578947</v>
      </c>
      <c r="E274" s="23">
        <f>'[2]DCS Data'!$L275</f>
        <v>265.74169921875</v>
      </c>
      <c r="F274" s="30">
        <f t="shared" si="100"/>
        <v>0.503815789473684</v>
      </c>
      <c r="G274" s="31">
        <f t="shared" si="101"/>
        <v>1.50506451612903</v>
      </c>
      <c r="H274" s="31">
        <f t="shared" si="102"/>
        <v>78.5189808226574</v>
      </c>
      <c r="I274" s="56">
        <f t="shared" si="103"/>
        <v>8.22632495600295</v>
      </c>
      <c r="J274" s="44">
        <f>SUM('[2]DCS Data'!$M275:$P275)</f>
        <v>3040.11130923516</v>
      </c>
      <c r="K274" s="31">
        <f t="shared" si="104"/>
        <v>8.72626009883169</v>
      </c>
      <c r="L274" s="31">
        <f t="shared" si="105"/>
        <v>0.499935142828743</v>
      </c>
      <c r="M274" s="45">
        <f>I274/[1]SEP!$Q31</f>
        <v>0.468939786033178</v>
      </c>
      <c r="N274" s="46">
        <f>K274/[1]SEP!$Q31</f>
        <v>0.497438475321825</v>
      </c>
    </row>
    <row r="275" spans="1:14">
      <c r="A275" s="19">
        <f t="shared" si="106"/>
        <v>9</v>
      </c>
      <c r="B275" s="27">
        <f t="shared" si="107"/>
        <v>44100</v>
      </c>
      <c r="C275" s="28">
        <f>[3]CA!D271</f>
        <v>0</v>
      </c>
      <c r="D275" s="54">
        <f>[3]CA!E271</f>
        <v>0</v>
      </c>
      <c r="E275" s="23">
        <f>'[2]DCS Data'!$L276</f>
        <v>238.753677368164</v>
      </c>
      <c r="F275" s="30">
        <f t="shared" si="100"/>
        <v>0.503815789473684</v>
      </c>
      <c r="G275" s="31">
        <f t="shared" si="101"/>
        <v>1.50506451612903</v>
      </c>
      <c r="H275" s="31">
        <f t="shared" si="102"/>
        <v>70.5448014734719</v>
      </c>
      <c r="I275" s="56">
        <f t="shared" si="103"/>
        <v>7.97417934918548</v>
      </c>
      <c r="J275" s="44">
        <f>SUM('[2]DCS Data'!$M276:$P276)</f>
        <v>2911.8302169467</v>
      </c>
      <c r="K275" s="31">
        <f t="shared" si="104"/>
        <v>8.35804523325399</v>
      </c>
      <c r="L275" s="31">
        <f t="shared" si="105"/>
        <v>0.383865884068511</v>
      </c>
      <c r="M275" s="45">
        <f>I275/[1]SEP!$Q32</f>
        <v>0.45793114700987</v>
      </c>
      <c r="N275" s="46">
        <f>K275/[1]SEP!$Q32</f>
        <v>0.479975314427224</v>
      </c>
    </row>
    <row r="276" spans="1:14">
      <c r="A276" s="19">
        <f t="shared" si="106"/>
        <v>9</v>
      </c>
      <c r="B276" s="27">
        <f t="shared" si="107"/>
        <v>44101</v>
      </c>
      <c r="C276" s="28">
        <f>[3]CA!D272</f>
        <v>0.3849</v>
      </c>
      <c r="D276" s="54">
        <f>[3]CA!E272</f>
        <v>18.4787451315789</v>
      </c>
      <c r="E276" s="23">
        <f>'[2]DCS Data'!$L277</f>
        <v>274.4453125</v>
      </c>
      <c r="F276" s="30">
        <f t="shared" si="100"/>
        <v>0.506447368421053</v>
      </c>
      <c r="G276" s="31">
        <f t="shared" si="101"/>
        <v>1.50764516129032</v>
      </c>
      <c r="H276" s="31">
        <f t="shared" si="102"/>
        <v>81.6539746754089</v>
      </c>
      <c r="I276" s="56">
        <f t="shared" si="103"/>
        <v>7.36957192964196</v>
      </c>
      <c r="J276" s="44">
        <f>SUM('[2]DCS Data'!$M277:$P277)</f>
        <v>2975.0573694917</v>
      </c>
      <c r="K276" s="31">
        <f t="shared" si="104"/>
        <v>8.59885408988824</v>
      </c>
      <c r="L276" s="31">
        <f t="shared" si="105"/>
        <v>1.22928216024628</v>
      </c>
      <c r="M276" s="45">
        <f>I276/[1]SEP!$Q33</f>
        <v>0.4647722689041</v>
      </c>
      <c r="N276" s="46">
        <f>K276/[1]SEP!$Q33</f>
        <v>0.54229865228099</v>
      </c>
    </row>
    <row r="277" spans="1:14">
      <c r="A277" s="19">
        <f t="shared" si="106"/>
        <v>9</v>
      </c>
      <c r="B277" s="27">
        <f t="shared" si="107"/>
        <v>44102</v>
      </c>
      <c r="C277" s="28">
        <f>[3]CA!D273</f>
        <v>0</v>
      </c>
      <c r="D277" s="54">
        <f>[3]CA!E273</f>
        <v>0</v>
      </c>
      <c r="E277" s="23">
        <f>'[2]DCS Data'!$L278</f>
        <v>243.597183227539</v>
      </c>
      <c r="F277" s="30">
        <f t="shared" si="100"/>
        <v>0.506447368421053</v>
      </c>
      <c r="G277" s="31">
        <f t="shared" si="101"/>
        <v>1.50764516129032</v>
      </c>
      <c r="H277" s="31">
        <f t="shared" si="102"/>
        <v>72.4759262567563</v>
      </c>
      <c r="I277" s="56">
        <f t="shared" si="103"/>
        <v>9.17804841865268</v>
      </c>
      <c r="J277" s="44">
        <f>SUM('[2]DCS Data'!$M278:$P278)</f>
        <v>3282.70252487685</v>
      </c>
      <c r="K277" s="31">
        <f t="shared" si="104"/>
        <v>9.48804561598977</v>
      </c>
      <c r="L277" s="31">
        <f t="shared" si="105"/>
        <v>0.309997197337086</v>
      </c>
      <c r="M277" s="45">
        <f>I277/[1]SEP!$Q34</f>
        <v>0.468663051980929</v>
      </c>
      <c r="N277" s="46">
        <f>K277/[1]SEP!$Q34</f>
        <v>0.484492586320089</v>
      </c>
    </row>
    <row r="278" spans="1:14">
      <c r="A278" s="19">
        <f t="shared" si="106"/>
        <v>9</v>
      </c>
      <c r="B278" s="27">
        <f t="shared" si="107"/>
        <v>44103</v>
      </c>
      <c r="C278" s="28">
        <f>[3]CA!D274</f>
        <v>0.3841</v>
      </c>
      <c r="D278" s="54">
        <f>[3]CA!E274</f>
        <v>18.4539834210526</v>
      </c>
      <c r="E278" s="23">
        <f>'[2]DCS Data'!$L279</f>
        <v>272.850677490234</v>
      </c>
      <c r="F278" s="30">
        <f t="shared" ref="F278:F279" si="108">IF(D278=0,F277,C278/76%)</f>
        <v>0.505394736842105</v>
      </c>
      <c r="G278" s="31">
        <f t="shared" ref="G278:G279" si="109">IF(D278=0,G277,F278*0.76/0.775+1.011)</f>
        <v>1.50661290322581</v>
      </c>
      <c r="H278" s="31">
        <f t="shared" ref="H278:H279" si="110">IFERROR(E278*0.389662*G278*F278,0)</f>
        <v>80.9553377868425</v>
      </c>
      <c r="I278" s="56">
        <f t="shared" ref="I278:I279" si="111">IFERROR(H277-H278+D278,0)</f>
        <v>9.97457189096633</v>
      </c>
      <c r="J278" s="44">
        <f>SUM('[2]DCS Data'!$M279:$P279)</f>
        <v>3674.21732158498</v>
      </c>
      <c r="K278" s="31">
        <f t="shared" ref="K278:K279" si="112">J278*0.0037854*G278*F278</f>
        <v>10.5903183527322</v>
      </c>
      <c r="L278" s="31">
        <f t="shared" ref="L278:L279" si="113">K278-I278</f>
        <v>0.615746461765911</v>
      </c>
      <c r="M278" s="45">
        <f>I278/[1]SEP!$Q35</f>
        <v>0.472151861618076</v>
      </c>
      <c r="N278" s="46">
        <f>K278/[1]SEP!$Q35</f>
        <v>0.501298559981223</v>
      </c>
    </row>
    <row r="279" spans="1:14">
      <c r="A279" s="19">
        <f t="shared" si="106"/>
        <v>9</v>
      </c>
      <c r="B279" s="32">
        <f t="shared" si="107"/>
        <v>44104</v>
      </c>
      <c r="C279" s="28">
        <f>[3]CA!D275</f>
        <v>0</v>
      </c>
      <c r="D279" s="54">
        <f>[3]CA!E275</f>
        <v>0</v>
      </c>
      <c r="E279" s="23">
        <f>'[2]DCS Data'!$L280</f>
        <v>235.654266357422</v>
      </c>
      <c r="F279" s="30">
        <f t="shared" si="108"/>
        <v>0.505394736842105</v>
      </c>
      <c r="G279" s="31">
        <f t="shared" si="109"/>
        <v>1.50661290322581</v>
      </c>
      <c r="H279" s="31">
        <f t="shared" si="110"/>
        <v>69.919088746109</v>
      </c>
      <c r="I279" s="56">
        <f t="shared" si="111"/>
        <v>11.0362490407336</v>
      </c>
      <c r="J279" s="44">
        <f>SUM('[2]DCS Data'!$M280:$P280)</f>
        <v>3971.03896493969</v>
      </c>
      <c r="K279" s="31">
        <f t="shared" si="112"/>
        <v>11.4458572122985</v>
      </c>
      <c r="L279" s="31">
        <f t="shared" si="113"/>
        <v>0.409608171564948</v>
      </c>
      <c r="M279" s="45">
        <f>I279/[1]SEP!$Q36</f>
        <v>0.460788765882163</v>
      </c>
      <c r="N279" s="46">
        <f>K279/[1]SEP!$Q36</f>
        <v>0.477890848589252</v>
      </c>
    </row>
    <row r="280" spans="1:14">
      <c r="A280" s="19">
        <f t="shared" si="106"/>
        <v>10</v>
      </c>
      <c r="B280" s="78">
        <f t="shared" si="107"/>
        <v>44105</v>
      </c>
      <c r="C280" s="28">
        <f>[3]CA!D276</f>
        <v>0.3846</v>
      </c>
      <c r="D280" s="54">
        <f>[3]CA!E276</f>
        <v>18.4506789473684</v>
      </c>
      <c r="E280" s="23">
        <f>'[2]DCS Data'!$L281</f>
        <v>264.745849609375</v>
      </c>
      <c r="F280" s="30">
        <f t="shared" ref="F280" si="114">IF(D280=0,F279,C280/76%)</f>
        <v>0.506052631578947</v>
      </c>
      <c r="G280" s="31">
        <f t="shared" ref="G280" si="115">IF(D280=0,G279,F280*0.76/0.775+1.011)</f>
        <v>1.50725806451613</v>
      </c>
      <c r="H280" s="31">
        <f t="shared" ref="H280" si="116">IFERROR(E280*0.389662*G280*F280,0)</f>
        <v>78.6865527928301</v>
      </c>
      <c r="I280" s="56">
        <f t="shared" ref="I280" si="117">IFERROR(H279-H280+D280,0)</f>
        <v>9.68321490064725</v>
      </c>
      <c r="J280" s="44">
        <f>SUM('[2]DCS Data'!$M281:$P281)</f>
        <v>3569.29534945034</v>
      </c>
      <c r="K280" s="31">
        <f t="shared" ref="K280" si="118">J280*0.0037854*G280*F280</f>
        <v>10.3057017038502</v>
      </c>
      <c r="L280" s="31">
        <f t="shared" ref="L280" si="119">K280-I280</f>
        <v>0.622486803202989</v>
      </c>
      <c r="M280" s="45">
        <f>I280/[1]OCT!$Q7</f>
        <v>0.457192773299815</v>
      </c>
      <c r="N280" s="46">
        <f>K280/[1]OCT!$Q7</f>
        <v>0.486583473683825</v>
      </c>
    </row>
    <row r="281" spans="1:14">
      <c r="A281" s="19">
        <f t="shared" si="106"/>
        <v>10</v>
      </c>
      <c r="B281" s="27">
        <f t="shared" si="107"/>
        <v>44106</v>
      </c>
      <c r="C281" s="28">
        <f>[3]CA!D277</f>
        <v>0</v>
      </c>
      <c r="D281" s="54">
        <f>[3]CA!E277</f>
        <v>0</v>
      </c>
      <c r="E281" s="23">
        <f>'[2]DCS Data'!$L282</f>
        <v>234.666198730469</v>
      </c>
      <c r="F281" s="30">
        <f t="shared" ref="F281:F311" si="120">IF(D281=0,F280,C281/76%)</f>
        <v>0.506052631578947</v>
      </c>
      <c r="G281" s="31">
        <f t="shared" ref="G281:G311" si="121">IF(D281=0,G280,F281*0.76/0.775+1.011)</f>
        <v>1.50725806451613</v>
      </c>
      <c r="H281" s="31">
        <f t="shared" ref="H281:H311" si="122">IFERROR(E281*0.389662*G281*F281,0)</f>
        <v>69.7464162793958</v>
      </c>
      <c r="I281" s="56">
        <f t="shared" ref="I281:I311" si="123">IFERROR(H280-H281+D281,0)</f>
        <v>8.94013651343431</v>
      </c>
      <c r="J281" s="44">
        <f>SUM('[2]DCS Data'!$M282:$P282)</f>
        <v>3244.15342795754</v>
      </c>
      <c r="K281" s="31">
        <f t="shared" ref="K281:K311" si="124">J281*0.0037854*G281*F281</f>
        <v>9.36691257987439</v>
      </c>
      <c r="L281" s="31">
        <f t="shared" ref="L281:L311" si="125">K281-I281</f>
        <v>0.426776066440082</v>
      </c>
      <c r="M281" s="45">
        <f>I281/[1]OCT!$Q8</f>
        <v>0.475336108262822</v>
      </c>
      <c r="N281" s="46">
        <f>K281/[1]OCT!$Q8</f>
        <v>0.498027268986878</v>
      </c>
    </row>
    <row r="282" spans="1:14">
      <c r="A282" s="19">
        <f t="shared" si="106"/>
        <v>10</v>
      </c>
      <c r="B282" s="27">
        <f t="shared" si="107"/>
        <v>44107</v>
      </c>
      <c r="C282" s="28">
        <f>[3]CA!D278</f>
        <v>0.3845</v>
      </c>
      <c r="D282" s="54">
        <f>[3]CA!E278</f>
        <v>18.5146868421053</v>
      </c>
      <c r="E282" s="23">
        <f>'[2]DCS Data'!$L283</f>
        <v>266.642944335938</v>
      </c>
      <c r="F282" s="30">
        <f t="shared" si="120"/>
        <v>0.505921052631579</v>
      </c>
      <c r="G282" s="31">
        <f t="shared" si="121"/>
        <v>1.50712903225806</v>
      </c>
      <c r="H282" s="31">
        <f t="shared" si="122"/>
        <v>79.2230100521082</v>
      </c>
      <c r="I282" s="56">
        <f t="shared" si="123"/>
        <v>9.03809306939289</v>
      </c>
      <c r="J282" s="44">
        <f>SUM('[2]DCS Data'!$M283:$P283)</f>
        <v>3319.55767774591</v>
      </c>
      <c r="K282" s="31">
        <f t="shared" si="124"/>
        <v>9.58131645600379</v>
      </c>
      <c r="L282" s="31">
        <f t="shared" si="125"/>
        <v>0.543223386610899</v>
      </c>
      <c r="M282" s="45">
        <f>I282/[1]OCT!$Q9</f>
        <v>0.4576150572317</v>
      </c>
      <c r="N282" s="46">
        <f>K282/[1]OCT!$Q9</f>
        <v>0.485119443305725</v>
      </c>
    </row>
    <row r="283" spans="1:14">
      <c r="A283" s="19">
        <f t="shared" si="106"/>
        <v>10</v>
      </c>
      <c r="B283" s="27">
        <f t="shared" si="107"/>
        <v>44108</v>
      </c>
      <c r="C283" s="28">
        <f>[3]CA!D279</f>
        <v>0</v>
      </c>
      <c r="D283" s="54">
        <f>[3]CA!E279</f>
        <v>0</v>
      </c>
      <c r="E283" s="23">
        <f>'[2]DCS Data'!$L284</f>
        <v>237.512435913086</v>
      </c>
      <c r="F283" s="30">
        <f t="shared" si="120"/>
        <v>0.505921052631579</v>
      </c>
      <c r="G283" s="31">
        <f t="shared" si="121"/>
        <v>1.50712903225806</v>
      </c>
      <c r="H283" s="31">
        <f t="shared" si="122"/>
        <v>70.5679655042238</v>
      </c>
      <c r="I283" s="56">
        <f t="shared" si="123"/>
        <v>8.65504454788437</v>
      </c>
      <c r="J283" s="44">
        <f>SUM('[2]DCS Data'!$M284:$P284)</f>
        <v>3171.98728852287</v>
      </c>
      <c r="K283" s="31">
        <f t="shared" si="124"/>
        <v>9.15538061275564</v>
      </c>
      <c r="L283" s="31">
        <f t="shared" si="125"/>
        <v>0.500336064871265</v>
      </c>
      <c r="M283" s="45">
        <f>I283/[1]OCT!$Q10</f>
        <v>0.477938396074088</v>
      </c>
      <c r="N283" s="46">
        <f>K283/[1]OCT!$Q10</f>
        <v>0.505567348764001</v>
      </c>
    </row>
    <row r="284" spans="1:14">
      <c r="A284" s="19">
        <f t="shared" si="106"/>
        <v>10</v>
      </c>
      <c r="B284" s="27">
        <f t="shared" si="107"/>
        <v>44109</v>
      </c>
      <c r="C284" s="28">
        <f>[3]CA!D280</f>
        <v>0.3836</v>
      </c>
      <c r="D284" s="54">
        <f>[3]CA!E280</f>
        <v>18.4117905263158</v>
      </c>
      <c r="E284" s="23">
        <f>'[2]DCS Data'!$L285</f>
        <v>263.000701904297</v>
      </c>
      <c r="F284" s="30">
        <f t="shared" si="120"/>
        <v>0.504736842105263</v>
      </c>
      <c r="G284" s="31">
        <f t="shared" si="121"/>
        <v>1.50596774193548</v>
      </c>
      <c r="H284" s="31">
        <f t="shared" si="122"/>
        <v>77.8978799816714</v>
      </c>
      <c r="I284" s="56">
        <f t="shared" si="123"/>
        <v>11.0818760488683</v>
      </c>
      <c r="J284" s="44">
        <f>SUM('[2]DCS Data'!$M285:$P285)</f>
        <v>3964.68900908752</v>
      </c>
      <c r="K284" s="31">
        <f t="shared" si="124"/>
        <v>11.4077916360976</v>
      </c>
      <c r="L284" s="31">
        <f t="shared" si="125"/>
        <v>0.325915587229346</v>
      </c>
      <c r="M284" s="45">
        <f>I284/[1]OCT!$Q11</f>
        <v>0.465843771421681</v>
      </c>
      <c r="N284" s="46">
        <f>K284/[1]OCT!$Q11</f>
        <v>0.479544136382498</v>
      </c>
    </row>
    <row r="285" spans="1:14">
      <c r="A285" s="19">
        <f t="shared" si="106"/>
        <v>10</v>
      </c>
      <c r="B285" s="27">
        <f t="shared" si="107"/>
        <v>44110</v>
      </c>
      <c r="C285" s="28">
        <f>[3]CA!D281</f>
        <v>0</v>
      </c>
      <c r="D285" s="54">
        <f>[3]CA!E281</f>
        <v>0</v>
      </c>
      <c r="E285" s="23">
        <f>'[2]DCS Data'!$L286</f>
        <v>218.299774169922</v>
      </c>
      <c r="F285" s="30">
        <f t="shared" si="120"/>
        <v>0.504736842105263</v>
      </c>
      <c r="G285" s="31">
        <f t="shared" si="121"/>
        <v>1.50596774193548</v>
      </c>
      <c r="H285" s="31">
        <f t="shared" si="122"/>
        <v>64.6579628312266</v>
      </c>
      <c r="I285" s="56">
        <f t="shared" si="123"/>
        <v>13.2399171504448</v>
      </c>
      <c r="J285" s="44">
        <f>SUM('[2]DCS Data'!$M286:$P286)</f>
        <v>4802.71508122016</v>
      </c>
      <c r="K285" s="31">
        <f t="shared" si="124"/>
        <v>13.8190846264416</v>
      </c>
      <c r="L285" s="31">
        <f t="shared" si="125"/>
        <v>0.579167475996806</v>
      </c>
      <c r="M285" s="45">
        <f>I285/[1]OCT!$Q12</f>
        <v>0.460392964010886</v>
      </c>
      <c r="N285" s="46">
        <f>K285/[1]OCT!$Q12</f>
        <v>0.480532412611885</v>
      </c>
    </row>
    <row r="286" spans="1:14">
      <c r="A286" s="19">
        <f t="shared" si="106"/>
        <v>10</v>
      </c>
      <c r="B286" s="27">
        <f t="shared" si="107"/>
        <v>44111</v>
      </c>
      <c r="C286" s="28">
        <f>[3]CA!D282</f>
        <v>0.3837</v>
      </c>
      <c r="D286" s="54">
        <f>[3]CA!E282</f>
        <v>18.4529407894737</v>
      </c>
      <c r="E286" s="23">
        <f>'[2]DCS Data'!$L287</f>
        <v>232.892562866211</v>
      </c>
      <c r="F286" s="30">
        <f t="shared" si="120"/>
        <v>0.504868421052632</v>
      </c>
      <c r="G286" s="31">
        <f t="shared" si="121"/>
        <v>1.50609677419355</v>
      </c>
      <c r="H286" s="31">
        <f t="shared" si="122"/>
        <v>69.0040785124738</v>
      </c>
      <c r="I286" s="56">
        <f t="shared" si="123"/>
        <v>14.1068251082264</v>
      </c>
      <c r="J286" s="44">
        <f>SUM('[2]DCS Data'!$M287:$P287)</f>
        <v>5064.1316381051</v>
      </c>
      <c r="K286" s="31">
        <f t="shared" si="124"/>
        <v>14.5763185018182</v>
      </c>
      <c r="L286" s="31">
        <f t="shared" si="125"/>
        <v>0.469493393591756</v>
      </c>
      <c r="M286" s="45">
        <f>I286/[1]OCT!$Q13</f>
        <v>0.467208789176797</v>
      </c>
      <c r="N286" s="46">
        <f>K286/[1]OCT!$Q13</f>
        <v>0.482758102240769</v>
      </c>
    </row>
    <row r="287" spans="1:14">
      <c r="A287" s="19">
        <f t="shared" si="106"/>
        <v>10</v>
      </c>
      <c r="B287" s="27">
        <f t="shared" si="107"/>
        <v>44112</v>
      </c>
      <c r="C287" s="28">
        <f>[3]CA!D283</f>
        <v>0</v>
      </c>
      <c r="D287" s="54">
        <f>[3]CA!E283</f>
        <v>0</v>
      </c>
      <c r="E287" s="23">
        <f>'[2]DCS Data'!$L288</f>
        <v>183.602920532227</v>
      </c>
      <c r="F287" s="30">
        <f t="shared" si="120"/>
        <v>0.504868421052632</v>
      </c>
      <c r="G287" s="31">
        <f t="shared" si="121"/>
        <v>1.50609677419355</v>
      </c>
      <c r="H287" s="31">
        <f t="shared" si="122"/>
        <v>54.3999782028393</v>
      </c>
      <c r="I287" s="56">
        <f t="shared" si="123"/>
        <v>14.6041003096345</v>
      </c>
      <c r="J287" s="44">
        <f>SUM('[2]DCS Data'!$M288:$P288)</f>
        <v>5314.08488450932</v>
      </c>
      <c r="K287" s="31">
        <f t="shared" si="124"/>
        <v>15.2957702046011</v>
      </c>
      <c r="L287" s="31">
        <f t="shared" si="125"/>
        <v>0.691669894966525</v>
      </c>
      <c r="M287" s="45">
        <f>I287/[1]OCT!$Q14</f>
        <v>0.438059766796484</v>
      </c>
      <c r="N287" s="46">
        <f>K287/[1]OCT!$Q14</f>
        <v>0.458806868395704</v>
      </c>
    </row>
    <row r="288" spans="1:14">
      <c r="A288" s="19">
        <f t="shared" si="106"/>
        <v>10</v>
      </c>
      <c r="B288" s="27">
        <f t="shared" si="107"/>
        <v>44113</v>
      </c>
      <c r="C288" s="28">
        <f>[3]CA!D284</f>
        <v>0.385</v>
      </c>
      <c r="D288" s="54">
        <f>[3]CA!E284</f>
        <v>18.4698684210526</v>
      </c>
      <c r="E288" s="23">
        <f>'[2]DCS Data'!$L289</f>
        <v>190.322296142578</v>
      </c>
      <c r="F288" s="30">
        <f t="shared" si="120"/>
        <v>0.506578947368421</v>
      </c>
      <c r="G288" s="31">
        <f t="shared" si="121"/>
        <v>1.50777419354839</v>
      </c>
      <c r="H288" s="31">
        <f t="shared" si="122"/>
        <v>56.6449459774125</v>
      </c>
      <c r="I288" s="56">
        <f t="shared" si="123"/>
        <v>16.2249006464794</v>
      </c>
      <c r="J288" s="44">
        <f>SUM('[2]DCS Data'!$M289:$P289)</f>
        <v>5900.69937894763</v>
      </c>
      <c r="K288" s="31">
        <f t="shared" si="124"/>
        <v>17.0607732211673</v>
      </c>
      <c r="L288" s="31">
        <f t="shared" si="125"/>
        <v>0.835872574687922</v>
      </c>
      <c r="M288" s="45">
        <f>I288/[1]OCT!$Q15</f>
        <v>0.454497173678296</v>
      </c>
      <c r="N288" s="46">
        <f>K288/[1]OCT!$Q15</f>
        <v>0.477911907058084</v>
      </c>
    </row>
    <row r="289" spans="1:14">
      <c r="A289" s="19">
        <f t="shared" si="106"/>
        <v>10</v>
      </c>
      <c r="B289" s="27">
        <f t="shared" si="107"/>
        <v>44114</v>
      </c>
      <c r="C289" s="28">
        <f>[3]CA!D285</f>
        <v>0.3856</v>
      </c>
      <c r="D289" s="54">
        <f>[3]CA!E285</f>
        <v>18.5214842105263</v>
      </c>
      <c r="E289" s="23">
        <f>'[2]DCS Data'!$L290</f>
        <v>216.632095336914</v>
      </c>
      <c r="F289" s="30">
        <f t="shared" si="120"/>
        <v>0.507368421052632</v>
      </c>
      <c r="G289" s="31">
        <f t="shared" si="121"/>
        <v>1.50854838709677</v>
      </c>
      <c r="H289" s="31">
        <f t="shared" si="122"/>
        <v>64.6090765033429</v>
      </c>
      <c r="I289" s="56">
        <f t="shared" si="123"/>
        <v>10.5573536845959</v>
      </c>
      <c r="J289" s="44">
        <f>SUM('[2]DCS Data'!$M290:$P290)</f>
        <v>3845.31299865036</v>
      </c>
      <c r="K289" s="31">
        <f t="shared" si="124"/>
        <v>11.1410507263995</v>
      </c>
      <c r="L289" s="31">
        <f t="shared" si="125"/>
        <v>0.5836970418036</v>
      </c>
      <c r="M289" s="45">
        <f>I289/[1]OCT!$Q16</f>
        <v>0.461790995838753</v>
      </c>
      <c r="N289" s="46">
        <f>K289/[1]OCT!$Q16</f>
        <v>0.487322587017318</v>
      </c>
    </row>
    <row r="290" spans="1:14">
      <c r="A290" s="19">
        <f t="shared" si="106"/>
        <v>10</v>
      </c>
      <c r="B290" s="27">
        <f t="shared" si="107"/>
        <v>44115</v>
      </c>
      <c r="C290" s="28">
        <f>[3]CA!D286</f>
        <v>0</v>
      </c>
      <c r="D290" s="54">
        <f>[3]CA!E286</f>
        <v>0</v>
      </c>
      <c r="E290" s="23">
        <f>'[2]DCS Data'!$L291</f>
        <v>180.843078613281</v>
      </c>
      <c r="F290" s="30">
        <f t="shared" si="120"/>
        <v>0.507368421052632</v>
      </c>
      <c r="G290" s="31">
        <f t="shared" si="121"/>
        <v>1.50854838709677</v>
      </c>
      <c r="H290" s="31">
        <f t="shared" si="122"/>
        <v>53.935241142611</v>
      </c>
      <c r="I290" s="56">
        <f t="shared" si="123"/>
        <v>10.673835360732</v>
      </c>
      <c r="J290" s="44">
        <f>SUM('[2]DCS Data'!$M291:$P291)</f>
        <v>3833.41248596689</v>
      </c>
      <c r="K290" s="31">
        <f t="shared" si="124"/>
        <v>11.1065712924696</v>
      </c>
      <c r="L290" s="31">
        <f t="shared" si="125"/>
        <v>0.432735931737614</v>
      </c>
      <c r="M290" s="45">
        <f>I290/[1]OCT!$Q17</f>
        <v>0.463348627634218</v>
      </c>
      <c r="N290" s="46">
        <f>K290/[1]OCT!$Q17</f>
        <v>0.482133590426158</v>
      </c>
    </row>
    <row r="291" spans="1:14">
      <c r="A291" s="19">
        <f t="shared" si="106"/>
        <v>10</v>
      </c>
      <c r="B291" s="27">
        <f t="shared" si="107"/>
        <v>44116</v>
      </c>
      <c r="C291" s="28">
        <f>[3]CA!D287</f>
        <v>0.3856</v>
      </c>
      <c r="D291" s="54">
        <f>[3]CA!E287</f>
        <v>18.5676547368421</v>
      </c>
      <c r="E291" s="23">
        <f>'[2]DCS Data'!$L292</f>
        <v>207.285461425781</v>
      </c>
      <c r="F291" s="30">
        <f t="shared" si="120"/>
        <v>0.507368421052632</v>
      </c>
      <c r="G291" s="31">
        <f t="shared" si="121"/>
        <v>1.50854838709677</v>
      </c>
      <c r="H291" s="31">
        <f t="shared" si="122"/>
        <v>61.8215053243173</v>
      </c>
      <c r="I291" s="56">
        <f t="shared" si="123"/>
        <v>10.6813905551358</v>
      </c>
      <c r="J291" s="44">
        <f>SUM('[2]DCS Data'!$M292:$P292)</f>
        <v>3811.32496927794</v>
      </c>
      <c r="K291" s="31">
        <f t="shared" si="124"/>
        <v>11.0425769846101</v>
      </c>
      <c r="L291" s="31">
        <f t="shared" si="125"/>
        <v>0.36118642947431</v>
      </c>
      <c r="M291" s="45">
        <f>I291/[1]OCT!$Q18</f>
        <v>0.458407948198242</v>
      </c>
      <c r="N291" s="46">
        <f>K291/[1]OCT!$Q18</f>
        <v>0.47390880730434</v>
      </c>
    </row>
    <row r="292" spans="1:14">
      <c r="A292" s="19">
        <f t="shared" si="106"/>
        <v>10</v>
      </c>
      <c r="B292" s="27">
        <f t="shared" si="107"/>
        <v>44117</v>
      </c>
      <c r="C292" s="28">
        <f>[3]CA!D288</f>
        <v>0.3859</v>
      </c>
      <c r="D292" s="54">
        <f>[3]CA!E288</f>
        <v>18.5221844736842</v>
      </c>
      <c r="E292" s="23">
        <f>'[2]DCS Data'!$L293</f>
        <v>242.265014648437</v>
      </c>
      <c r="F292" s="30">
        <f t="shared" si="120"/>
        <v>0.507763157894737</v>
      </c>
      <c r="G292" s="31">
        <f t="shared" si="121"/>
        <v>1.50893548387097</v>
      </c>
      <c r="H292" s="31">
        <f t="shared" si="122"/>
        <v>72.3286926884168</v>
      </c>
      <c r="I292" s="56">
        <f t="shared" si="123"/>
        <v>8.01499710958469</v>
      </c>
      <c r="J292" s="44">
        <f>SUM('[2]DCS Data'!$M293:$P293)</f>
        <v>2864.69336450719</v>
      </c>
      <c r="K292" s="31">
        <f t="shared" si="124"/>
        <v>8.30848380437896</v>
      </c>
      <c r="L292" s="31">
        <f t="shared" si="125"/>
        <v>0.293486694794272</v>
      </c>
      <c r="M292" s="45">
        <f>I292/[1]OCT!$Q19</f>
        <v>0.473647550203996</v>
      </c>
      <c r="N292" s="46">
        <f>K292/[1]OCT!$Q19</f>
        <v>0.490991193889224</v>
      </c>
    </row>
    <row r="293" spans="1:14">
      <c r="A293" s="19">
        <f t="shared" si="106"/>
        <v>10</v>
      </c>
      <c r="B293" s="27">
        <f t="shared" si="107"/>
        <v>44118</v>
      </c>
      <c r="C293" s="28">
        <f>[3]CA!D289</f>
        <v>0.3859</v>
      </c>
      <c r="D293" s="54">
        <f>[3]CA!E289</f>
        <v>18.5313242105263</v>
      </c>
      <c r="E293" s="23">
        <f>'[2]DCS Data'!$L294</f>
        <v>262.908386230469</v>
      </c>
      <c r="F293" s="30">
        <f t="shared" si="120"/>
        <v>0.507763157894737</v>
      </c>
      <c r="G293" s="31">
        <f t="shared" si="121"/>
        <v>1.50893548387097</v>
      </c>
      <c r="H293" s="31">
        <f t="shared" si="122"/>
        <v>78.4918115414475</v>
      </c>
      <c r="I293" s="56">
        <f t="shared" si="123"/>
        <v>12.3682053574957</v>
      </c>
      <c r="J293" s="44">
        <f>SUM('[2]DCS Data'!$M294:$P294)</f>
        <v>4455.53216959003</v>
      </c>
      <c r="K293" s="31">
        <f t="shared" si="124"/>
        <v>12.9224011650184</v>
      </c>
      <c r="L293" s="31">
        <f t="shared" si="125"/>
        <v>0.554195807522779</v>
      </c>
      <c r="M293" s="45">
        <f>I293/[1]OCT!$Q20</f>
        <v>0.458333739986868</v>
      </c>
      <c r="N293" s="46">
        <f>K293/[1]OCT!$Q20</f>
        <v>0.478870804969624</v>
      </c>
    </row>
    <row r="294" spans="1:14">
      <c r="A294" s="19">
        <f t="shared" si="106"/>
        <v>10</v>
      </c>
      <c r="B294" s="27">
        <f t="shared" si="107"/>
        <v>44119</v>
      </c>
      <c r="C294" s="28">
        <f>[3]CA!D290</f>
        <v>0</v>
      </c>
      <c r="D294" s="54">
        <f>[3]CA!E290</f>
        <v>0</v>
      </c>
      <c r="E294" s="23">
        <f>'[2]DCS Data'!$L295</f>
        <v>221.300476074219</v>
      </c>
      <c r="F294" s="30">
        <f t="shared" si="120"/>
        <v>0.507763157894737</v>
      </c>
      <c r="G294" s="31">
        <f t="shared" si="121"/>
        <v>1.50893548387097</v>
      </c>
      <c r="H294" s="31">
        <f t="shared" si="122"/>
        <v>66.0696888033963</v>
      </c>
      <c r="I294" s="56">
        <f t="shared" si="123"/>
        <v>12.4221227380512</v>
      </c>
      <c r="J294" s="44">
        <f>SUM('[2]DCS Data'!$M295:$P295)</f>
        <v>4457.14712533698</v>
      </c>
      <c r="K294" s="31">
        <f t="shared" si="124"/>
        <v>12.9270850288604</v>
      </c>
      <c r="L294" s="31">
        <f t="shared" si="125"/>
        <v>0.504962290809196</v>
      </c>
      <c r="M294" s="45">
        <f>I294/[1]OCT!$Q21</f>
        <v>0.495813422165129</v>
      </c>
      <c r="N294" s="46">
        <f>K294/[1]OCT!$Q21</f>
        <v>0.515968357577538</v>
      </c>
    </row>
    <row r="295" spans="1:14">
      <c r="A295" s="19">
        <f t="shared" si="106"/>
        <v>10</v>
      </c>
      <c r="B295" s="27">
        <f t="shared" si="107"/>
        <v>44120</v>
      </c>
      <c r="C295" s="28">
        <f>[3]CA!D291</f>
        <v>0.3852</v>
      </c>
      <c r="D295" s="54">
        <f>[3]CA!E291</f>
        <v>18.4840247368421</v>
      </c>
      <c r="E295" s="23">
        <f>'[2]DCS Data'!$L296</f>
        <v>240.964508056641</v>
      </c>
      <c r="F295" s="30">
        <f t="shared" si="120"/>
        <v>0.506842105263158</v>
      </c>
      <c r="G295" s="31">
        <f t="shared" si="121"/>
        <v>1.50803225806452</v>
      </c>
      <c r="H295" s="31">
        <f t="shared" si="122"/>
        <v>71.7669438631496</v>
      </c>
      <c r="I295" s="56">
        <f t="shared" si="123"/>
        <v>12.7867696770887</v>
      </c>
      <c r="J295" s="44">
        <f>SUM('[2]DCS Data'!$M296:$P296)</f>
        <v>4529.82232132105</v>
      </c>
      <c r="K295" s="31">
        <f t="shared" si="124"/>
        <v>13.1061840666051</v>
      </c>
      <c r="L295" s="31">
        <f t="shared" si="125"/>
        <v>0.319414389516378</v>
      </c>
      <c r="M295" s="45">
        <f>I295/[1]OCT!$Q22</f>
        <v>0.441882093510001</v>
      </c>
      <c r="N295" s="46">
        <f>K295/[1]OCT!$Q22</f>
        <v>0.452920338719783</v>
      </c>
    </row>
    <row r="296" spans="1:14">
      <c r="A296" s="19">
        <f t="shared" si="106"/>
        <v>10</v>
      </c>
      <c r="B296" s="27">
        <f t="shared" si="107"/>
        <v>44121</v>
      </c>
      <c r="C296" s="28">
        <f>[3]CA!D292</f>
        <v>0</v>
      </c>
      <c r="D296" s="54">
        <f>[3]CA!E292</f>
        <v>0</v>
      </c>
      <c r="E296" s="23">
        <f>'[2]DCS Data'!$L297</f>
        <v>210.329711914062</v>
      </c>
      <c r="F296" s="30">
        <f t="shared" si="120"/>
        <v>0.506842105263158</v>
      </c>
      <c r="G296" s="31">
        <f t="shared" si="121"/>
        <v>1.50803225806452</v>
      </c>
      <c r="H296" s="31">
        <f t="shared" si="122"/>
        <v>62.6429209406259</v>
      </c>
      <c r="I296" s="56">
        <f t="shared" si="123"/>
        <v>9.12402292252371</v>
      </c>
      <c r="J296" s="44">
        <f>SUM('[2]DCS Data'!$M297:$P297)</f>
        <v>3346.88362001625</v>
      </c>
      <c r="K296" s="31">
        <f t="shared" si="124"/>
        <v>9.68357468834364</v>
      </c>
      <c r="L296" s="31">
        <f t="shared" si="125"/>
        <v>0.559551765819936</v>
      </c>
      <c r="M296" s="45">
        <f>I296/[1]OCT!$Q23</f>
        <v>0.447778987830386</v>
      </c>
      <c r="N296" s="46">
        <f>K296/[1]OCT!$Q23</f>
        <v>0.475240067823843</v>
      </c>
    </row>
    <row r="297" spans="1:14">
      <c r="A297" s="19">
        <f t="shared" si="106"/>
        <v>10</v>
      </c>
      <c r="B297" s="27">
        <f t="shared" si="107"/>
        <v>44122</v>
      </c>
      <c r="C297" s="28">
        <f>[3]CA!D293</f>
        <v>0.3875</v>
      </c>
      <c r="D297" s="54">
        <f>[3]CA!E293</f>
        <v>18.6545559210526</v>
      </c>
      <c r="E297" s="23">
        <f>'[2]DCS Data'!$L298</f>
        <v>239.358810424805</v>
      </c>
      <c r="F297" s="30">
        <f t="shared" si="120"/>
        <v>0.509868421052632</v>
      </c>
      <c r="G297" s="31">
        <f t="shared" si="121"/>
        <v>1.511</v>
      </c>
      <c r="H297" s="31">
        <f t="shared" si="122"/>
        <v>71.8555060001811</v>
      </c>
      <c r="I297" s="56">
        <f t="shared" si="123"/>
        <v>9.44197086149747</v>
      </c>
      <c r="J297" s="44">
        <f>SUM('[2]DCS Data'!$M298:$P298)</f>
        <v>3528.7661895987</v>
      </c>
      <c r="K297" s="31">
        <f t="shared" si="124"/>
        <v>10.2909919942287</v>
      </c>
      <c r="L297" s="31">
        <f t="shared" si="125"/>
        <v>0.849021132731202</v>
      </c>
      <c r="M297" s="45">
        <f>I297/[1]OCT!$Q24</f>
        <v>0.488543074714776</v>
      </c>
      <c r="N297" s="46">
        <f>K297/[1]OCT!$Q24</f>
        <v>0.532472822091325</v>
      </c>
    </row>
    <row r="298" spans="1:14">
      <c r="A298" s="19">
        <f t="shared" si="106"/>
        <v>10</v>
      </c>
      <c r="B298" s="27">
        <f t="shared" si="107"/>
        <v>44123</v>
      </c>
      <c r="C298" s="28">
        <f>[3]CA!D294</f>
        <v>0</v>
      </c>
      <c r="D298" s="54">
        <f>[3]CA!E294</f>
        <v>0</v>
      </c>
      <c r="E298" s="23">
        <f>'[2]DCS Data'!$L299</f>
        <v>213.481338500977</v>
      </c>
      <c r="F298" s="30">
        <f t="shared" si="120"/>
        <v>0.509868421052632</v>
      </c>
      <c r="G298" s="31">
        <f t="shared" si="121"/>
        <v>1.511</v>
      </c>
      <c r="H298" s="31">
        <f t="shared" si="122"/>
        <v>64.0870898896895</v>
      </c>
      <c r="I298" s="56">
        <f t="shared" si="123"/>
        <v>7.76841611049157</v>
      </c>
      <c r="J298" s="44">
        <f>SUM('[2]DCS Data'!$M299:$P299)</f>
        <v>2796.9122069011</v>
      </c>
      <c r="K298" s="31">
        <f t="shared" si="124"/>
        <v>8.1566756150123</v>
      </c>
      <c r="L298" s="31">
        <f t="shared" si="125"/>
        <v>0.388259504520732</v>
      </c>
      <c r="M298" s="45">
        <f>I298/[1]OCT!$Q25</f>
        <v>0.457878713703533</v>
      </c>
      <c r="N298" s="46">
        <f>K298/[1]OCT!$Q25</f>
        <v>0.480763142135866</v>
      </c>
    </row>
    <row r="299" spans="1:14">
      <c r="A299" s="19">
        <f t="shared" si="106"/>
        <v>10</v>
      </c>
      <c r="B299" s="27">
        <f t="shared" si="107"/>
        <v>44124</v>
      </c>
      <c r="C299" s="28">
        <f>[3]CA!D295</f>
        <v>0.3846</v>
      </c>
      <c r="D299" s="54">
        <f>[3]CA!E295</f>
        <v>18.4643423684211</v>
      </c>
      <c r="E299" s="23">
        <f>'[2]DCS Data'!$L300</f>
        <v>248.862335205078</v>
      </c>
      <c r="F299" s="30">
        <f t="shared" si="120"/>
        <v>0.506052631578947</v>
      </c>
      <c r="G299" s="31">
        <f t="shared" si="121"/>
        <v>1.50725806451613</v>
      </c>
      <c r="H299" s="31">
        <f t="shared" si="122"/>
        <v>73.9657271536239</v>
      </c>
      <c r="I299" s="56">
        <f t="shared" si="123"/>
        <v>8.5857051044867</v>
      </c>
      <c r="J299" s="44">
        <f>SUM('[2]DCS Data'!$M300:$P300)</f>
        <v>2814.68459708409</v>
      </c>
      <c r="K299" s="31">
        <f t="shared" si="124"/>
        <v>8.12689817121397</v>
      </c>
      <c r="L299" s="31">
        <f t="shared" si="125"/>
        <v>-0.458806933272733</v>
      </c>
      <c r="M299" s="45">
        <f>I299/[1]OCT!$Q26</f>
        <v>0.534797289595813</v>
      </c>
      <c r="N299" s="46">
        <f>K299/[1]OCT!$Q26</f>
        <v>0.506218541388657</v>
      </c>
    </row>
    <row r="300" spans="1:14">
      <c r="A300" s="19">
        <f t="shared" si="106"/>
        <v>10</v>
      </c>
      <c r="B300" s="27">
        <f t="shared" si="107"/>
        <v>44125</v>
      </c>
      <c r="C300" s="28">
        <f>[3]CA!D296</f>
        <v>0</v>
      </c>
      <c r="D300" s="54">
        <f>[3]CA!E296</f>
        <v>0</v>
      </c>
      <c r="E300" s="23">
        <f>'[2]DCS Data'!$L301</f>
        <v>223.960571289062</v>
      </c>
      <c r="F300" s="30">
        <f t="shared" si="120"/>
        <v>0.506052631578947</v>
      </c>
      <c r="G300" s="31">
        <f t="shared" si="121"/>
        <v>1.50725806451613</v>
      </c>
      <c r="H300" s="31">
        <f t="shared" si="122"/>
        <v>66.5645385650086</v>
      </c>
      <c r="I300" s="56">
        <f t="shared" si="123"/>
        <v>7.40118858861526</v>
      </c>
      <c r="J300" s="44">
        <f>SUM('[2]DCS Data'!$M301:$P301)</f>
        <v>2708.61142545376</v>
      </c>
      <c r="K300" s="31">
        <f t="shared" si="124"/>
        <v>7.82063086672436</v>
      </c>
      <c r="L300" s="31">
        <f t="shared" si="125"/>
        <v>0.4194422781091</v>
      </c>
      <c r="M300" s="45">
        <f>I300/[1]OCT!$Q27</f>
        <v>0.478679004660261</v>
      </c>
      <c r="N300" s="46">
        <f>K300/[1]OCT!$Q27</f>
        <v>0.505806838222905</v>
      </c>
    </row>
    <row r="301" spans="1:14">
      <c r="A301" s="19">
        <f t="shared" si="106"/>
        <v>10</v>
      </c>
      <c r="B301" s="27">
        <f t="shared" si="107"/>
        <v>44126</v>
      </c>
      <c r="C301" s="28">
        <f>[3]CA!D297</f>
        <v>0.3841</v>
      </c>
      <c r="D301" s="54">
        <f>[3]CA!E297</f>
        <v>18.4221435526316</v>
      </c>
      <c r="E301" s="23">
        <f>'[2]DCS Data'!$L302</f>
        <v>261.051788330078</v>
      </c>
      <c r="F301" s="30">
        <f t="shared" si="120"/>
        <v>0.505394736842105</v>
      </c>
      <c r="G301" s="31">
        <f t="shared" si="121"/>
        <v>1.50661290322581</v>
      </c>
      <c r="H301" s="31">
        <f t="shared" si="122"/>
        <v>77.4545839450122</v>
      </c>
      <c r="I301" s="56">
        <f t="shared" si="123"/>
        <v>7.53209817262804</v>
      </c>
      <c r="J301" s="44">
        <f>SUM('[2]DCS Data'!$M302:$P302)</f>
        <v>2660.9747358048</v>
      </c>
      <c r="K301" s="31">
        <f t="shared" si="124"/>
        <v>7.6698156680057</v>
      </c>
      <c r="L301" s="31">
        <f t="shared" si="125"/>
        <v>0.137717495377662</v>
      </c>
      <c r="M301" s="45">
        <f>I301/[1]OCT!$Q28</f>
        <v>0.492083465967892</v>
      </c>
      <c r="N301" s="46">
        <f>K301/[1]OCT!$Q28</f>
        <v>0.501080760067978</v>
      </c>
    </row>
    <row r="302" spans="1:14">
      <c r="A302" s="19">
        <f t="shared" si="106"/>
        <v>10</v>
      </c>
      <c r="B302" s="27">
        <f t="shared" si="107"/>
        <v>44127</v>
      </c>
      <c r="C302" s="28">
        <f>[3]CA!D298</f>
        <v>0</v>
      </c>
      <c r="D302" s="54">
        <f>[3]CA!E298</f>
        <v>0</v>
      </c>
      <c r="E302" s="23">
        <f>'[2]DCS Data'!$L303</f>
        <v>236.547637939453</v>
      </c>
      <c r="F302" s="30">
        <f t="shared" si="120"/>
        <v>0.505394736842105</v>
      </c>
      <c r="G302" s="31">
        <f t="shared" si="121"/>
        <v>1.50661290322581</v>
      </c>
      <c r="H302" s="31">
        <f t="shared" si="122"/>
        <v>70.1841538683867</v>
      </c>
      <c r="I302" s="56">
        <f t="shared" si="123"/>
        <v>7.27043007662547</v>
      </c>
      <c r="J302" s="44">
        <f>SUM('[2]DCS Data'!$M303:$P303)</f>
        <v>2651.10279041403</v>
      </c>
      <c r="K302" s="31">
        <f t="shared" si="124"/>
        <v>7.64136143264109</v>
      </c>
      <c r="L302" s="31">
        <f t="shared" si="125"/>
        <v>0.37093135601562</v>
      </c>
      <c r="M302" s="45">
        <f>I302/[1]OCT!$Q29</f>
        <v>0.459050440723165</v>
      </c>
      <c r="N302" s="46">
        <f>K302/[1]OCT!$Q29</f>
        <v>0.482470816225359</v>
      </c>
    </row>
    <row r="303" spans="1:14">
      <c r="A303" s="19">
        <f t="shared" si="106"/>
        <v>10</v>
      </c>
      <c r="B303" s="27">
        <f t="shared" si="107"/>
        <v>44128</v>
      </c>
      <c r="C303" s="28">
        <f>[3]CA!D299</f>
        <v>0.3859</v>
      </c>
      <c r="D303" s="54">
        <f>[3]CA!E299</f>
        <v>18.6186594736842</v>
      </c>
      <c r="E303" s="23">
        <f>'[2]DCS Data'!$L304</f>
        <v>270.537109375</v>
      </c>
      <c r="F303" s="30">
        <f t="shared" si="120"/>
        <v>0.507763157894737</v>
      </c>
      <c r="G303" s="31">
        <f t="shared" si="121"/>
        <v>1.50893548387097</v>
      </c>
      <c r="H303" s="31">
        <f t="shared" si="122"/>
        <v>80.7693817169287</v>
      </c>
      <c r="I303" s="56">
        <f t="shared" si="123"/>
        <v>8.03343162514216</v>
      </c>
      <c r="J303" s="44">
        <f>SUM('[2]DCS Data'!$M304:$P304)</f>
        <v>3038.32935434224</v>
      </c>
      <c r="K303" s="31">
        <f t="shared" si="124"/>
        <v>8.81208109240844</v>
      </c>
      <c r="L303" s="31">
        <f t="shared" si="125"/>
        <v>0.778649467266277</v>
      </c>
      <c r="M303" s="45">
        <f>I303/[1]OCT!$Q30</f>
        <v>0.442738121037084</v>
      </c>
      <c r="N303" s="46">
        <f>K303/[1]OCT!$Q30</f>
        <v>0.485651015323142</v>
      </c>
    </row>
    <row r="304" spans="1:14">
      <c r="A304" s="19">
        <f t="shared" si="106"/>
        <v>10</v>
      </c>
      <c r="B304" s="27">
        <f t="shared" si="107"/>
        <v>44129</v>
      </c>
      <c r="C304" s="28">
        <f>[3]CA!D300</f>
        <v>0</v>
      </c>
      <c r="D304" s="54">
        <f>[3]CA!E300</f>
        <v>0</v>
      </c>
      <c r="E304" s="23">
        <f>'[2]DCS Data'!$L305</f>
        <v>233.96940612793</v>
      </c>
      <c r="F304" s="30">
        <f t="shared" si="120"/>
        <v>0.507763157894737</v>
      </c>
      <c r="G304" s="31">
        <f t="shared" si="121"/>
        <v>1.50893548387097</v>
      </c>
      <c r="H304" s="31">
        <f t="shared" si="122"/>
        <v>69.8520225831029</v>
      </c>
      <c r="I304" s="56">
        <f t="shared" si="123"/>
        <v>10.9173591338258</v>
      </c>
      <c r="J304" s="44">
        <f>SUM('[2]DCS Data'!$M305:$P305)</f>
        <v>3880.07083209045</v>
      </c>
      <c r="K304" s="31">
        <f t="shared" si="124"/>
        <v>11.2533879079978</v>
      </c>
      <c r="L304" s="31">
        <f t="shared" si="125"/>
        <v>0.336028774171989</v>
      </c>
      <c r="M304" s="45">
        <f>I304/[1]OCT!$Q31</f>
        <v>0.463149895176237</v>
      </c>
      <c r="N304" s="46">
        <f>K304/[1]OCT!$Q31</f>
        <v>0.477405329079822</v>
      </c>
    </row>
    <row r="305" spans="1:14">
      <c r="A305" s="19">
        <f t="shared" si="106"/>
        <v>10</v>
      </c>
      <c r="B305" s="27">
        <f t="shared" si="107"/>
        <v>44130</v>
      </c>
      <c r="C305" s="28">
        <f>[3]CA!D301</f>
        <v>0.3859</v>
      </c>
      <c r="D305" s="54">
        <f>[3]CA!E301</f>
        <v>18.5541735526316</v>
      </c>
      <c r="E305" s="23">
        <f>'[2]DCS Data'!$L306</f>
        <v>259.038818359375</v>
      </c>
      <c r="F305" s="30">
        <f t="shared" si="120"/>
        <v>0.507763157894737</v>
      </c>
      <c r="G305" s="31">
        <f t="shared" si="121"/>
        <v>1.50893548387097</v>
      </c>
      <c r="H305" s="31">
        <f t="shared" si="122"/>
        <v>77.3365445055056</v>
      </c>
      <c r="I305" s="56">
        <f t="shared" si="123"/>
        <v>11.0696516302289</v>
      </c>
      <c r="J305" s="44">
        <f>SUM('[2]DCS Data'!$M306:$P306)</f>
        <v>3963.90429467354</v>
      </c>
      <c r="K305" s="31">
        <f t="shared" si="124"/>
        <v>11.4965304986731</v>
      </c>
      <c r="L305" s="31">
        <f t="shared" si="125"/>
        <v>0.426878868444218</v>
      </c>
      <c r="M305" s="45">
        <f>I305/[1]OCT!$Q32</f>
        <v>0.466048562418197</v>
      </c>
      <c r="N305" s="46">
        <f>K305/[1]OCT!$Q32</f>
        <v>0.484020788610199</v>
      </c>
    </row>
    <row r="306" spans="1:14">
      <c r="A306" s="19">
        <f t="shared" si="106"/>
        <v>10</v>
      </c>
      <c r="B306" s="27">
        <f t="shared" si="107"/>
        <v>44131</v>
      </c>
      <c r="C306" s="28">
        <f>[3]CA!D302</f>
        <v>0</v>
      </c>
      <c r="D306" s="54">
        <f>[3]CA!E302</f>
        <v>0</v>
      </c>
      <c r="E306" s="23">
        <f>'[2]DCS Data'!$L307</f>
        <v>223.035781860352</v>
      </c>
      <c r="F306" s="30">
        <f t="shared" si="120"/>
        <v>0.507763157894737</v>
      </c>
      <c r="G306" s="31">
        <f t="shared" si="121"/>
        <v>1.50893548387097</v>
      </c>
      <c r="H306" s="31">
        <f t="shared" si="122"/>
        <v>66.5877677307551</v>
      </c>
      <c r="I306" s="56">
        <f t="shared" si="123"/>
        <v>10.7487767747505</v>
      </c>
      <c r="J306" s="44">
        <f>SUM('[2]DCS Data'!$M307:$P307)</f>
        <v>3880.92537189685</v>
      </c>
      <c r="K306" s="31">
        <f t="shared" si="124"/>
        <v>11.2558663338669</v>
      </c>
      <c r="L306" s="31">
        <f t="shared" si="125"/>
        <v>0.5070895591164</v>
      </c>
      <c r="M306" s="45">
        <f>I306/[1]OCT!$Q33</f>
        <v>0.470505582259323</v>
      </c>
      <c r="N306" s="46">
        <f>K306/[1]OCT!$Q33</f>
        <v>0.492702384115897</v>
      </c>
    </row>
    <row r="307" spans="1:14">
      <c r="A307" s="19">
        <f t="shared" si="106"/>
        <v>10</v>
      </c>
      <c r="B307" s="27">
        <f t="shared" si="107"/>
        <v>44132</v>
      </c>
      <c r="C307" s="28">
        <f>[3]CA!D303</f>
        <v>0.3838</v>
      </c>
      <c r="D307" s="54">
        <f>[3]CA!E303</f>
        <v>18.453205</v>
      </c>
      <c r="E307" s="23">
        <f>'[2]DCS Data'!$L308</f>
        <v>246.078979492187</v>
      </c>
      <c r="F307" s="30">
        <f t="shared" si="120"/>
        <v>0.505</v>
      </c>
      <c r="G307" s="31">
        <f t="shared" si="121"/>
        <v>1.50622580645161</v>
      </c>
      <c r="H307" s="31">
        <f t="shared" si="122"/>
        <v>72.9363514783673</v>
      </c>
      <c r="I307" s="56">
        <f t="shared" si="123"/>
        <v>12.1046212523878</v>
      </c>
      <c r="J307" s="44">
        <f>SUM('[2]DCS Data'!$M308:$P308)</f>
        <v>4174.09506522538</v>
      </c>
      <c r="K307" s="31">
        <f t="shared" si="124"/>
        <v>12.0186468981567</v>
      </c>
      <c r="L307" s="31">
        <f t="shared" si="125"/>
        <v>-0.08597435423105</v>
      </c>
      <c r="M307" s="45">
        <f>I307/[1]OCT!$Q34</f>
        <v>0.495663531360017</v>
      </c>
      <c r="N307" s="46">
        <f>K307/[1]OCT!$Q34</f>
        <v>0.49214302864159</v>
      </c>
    </row>
    <row r="308" spans="1:14">
      <c r="A308" s="19">
        <f t="shared" si="106"/>
        <v>10</v>
      </c>
      <c r="B308" s="27">
        <f t="shared" si="107"/>
        <v>44133</v>
      </c>
      <c r="C308" s="28">
        <f>[3]CA!D304</f>
        <v>0</v>
      </c>
      <c r="D308" s="54">
        <f>[3]CA!E304</f>
        <v>0</v>
      </c>
      <c r="E308" s="23">
        <f>'[2]DCS Data'!$L309</f>
        <v>205.741851806641</v>
      </c>
      <c r="F308" s="30">
        <f t="shared" si="120"/>
        <v>0.505</v>
      </c>
      <c r="G308" s="31">
        <f t="shared" si="121"/>
        <v>1.50622580645161</v>
      </c>
      <c r="H308" s="31">
        <f t="shared" si="122"/>
        <v>60.9806658339776</v>
      </c>
      <c r="I308" s="56">
        <f t="shared" si="123"/>
        <v>11.9556856443898</v>
      </c>
      <c r="J308" s="44">
        <f>SUM('[2]DCS Data'!$M309:$P309)</f>
        <v>4360.97121289418</v>
      </c>
      <c r="K308" s="31">
        <f t="shared" si="124"/>
        <v>12.5567272239334</v>
      </c>
      <c r="L308" s="31">
        <f t="shared" si="125"/>
        <v>0.601041579543619</v>
      </c>
      <c r="M308" s="45">
        <f>I308/[1]OCT!$Q35</f>
        <v>0.463583449187756</v>
      </c>
      <c r="N308" s="46">
        <f>K308/[1]OCT!$Q35</f>
        <v>0.48688892382449</v>
      </c>
    </row>
    <row r="309" spans="1:14">
      <c r="A309" s="19">
        <f t="shared" si="106"/>
        <v>10</v>
      </c>
      <c r="B309" s="27">
        <f t="shared" si="107"/>
        <v>44134</v>
      </c>
      <c r="C309" s="28">
        <f>[3]CA!D305</f>
        <v>0.385</v>
      </c>
      <c r="D309" s="54">
        <f>[3]CA!E305</f>
        <v>18.8832368421053</v>
      </c>
      <c r="E309" s="23">
        <f>'[2]DCS Data'!$L310</f>
        <v>233.369979858398</v>
      </c>
      <c r="F309" s="30">
        <f t="shared" si="120"/>
        <v>0.506578947368421</v>
      </c>
      <c r="G309" s="31">
        <f t="shared" si="121"/>
        <v>1.50777419354839</v>
      </c>
      <c r="H309" s="31">
        <f t="shared" si="122"/>
        <v>69.4570744981227</v>
      </c>
      <c r="I309" s="56">
        <f t="shared" si="123"/>
        <v>10.4068281779601</v>
      </c>
      <c r="J309" s="44">
        <f>SUM('[2]DCS Data'!$M310:$P310)</f>
        <v>3840.08548344961</v>
      </c>
      <c r="K309" s="31">
        <f t="shared" si="124"/>
        <v>11.1028919413812</v>
      </c>
      <c r="L309" s="31">
        <f t="shared" si="125"/>
        <v>0.696063763421078</v>
      </c>
      <c r="M309" s="45">
        <f>I309/[1]OCT!$Q36</f>
        <v>0.460416396279849</v>
      </c>
      <c r="N309" s="46">
        <f>K309/[1]OCT!$Q36</f>
        <v>0.491211482357473</v>
      </c>
    </row>
    <row r="310" spans="1:14">
      <c r="A310" s="19">
        <f t="shared" si="106"/>
        <v>10</v>
      </c>
      <c r="B310" s="32">
        <f t="shared" si="107"/>
        <v>44135</v>
      </c>
      <c r="C310" s="28">
        <f>[3]CA!D306</f>
        <v>0.385</v>
      </c>
      <c r="D310" s="54">
        <f>[3]CA!E306</f>
        <v>18.5063421052632</v>
      </c>
      <c r="E310" s="23">
        <f>'[2]DCS Data'!$L311</f>
        <v>269.091705322266</v>
      </c>
      <c r="F310" s="30">
        <f t="shared" si="120"/>
        <v>0.506578947368421</v>
      </c>
      <c r="G310" s="31">
        <f t="shared" si="121"/>
        <v>1.50777419354839</v>
      </c>
      <c r="H310" s="31">
        <f t="shared" si="122"/>
        <v>80.0888042015352</v>
      </c>
      <c r="I310" s="56">
        <f t="shared" si="123"/>
        <v>7.87461240185067</v>
      </c>
      <c r="J310" s="44">
        <f>SUM('[2]DCS Data'!$M311:$P311)</f>
        <v>2870.13542470113</v>
      </c>
      <c r="K310" s="31">
        <f t="shared" si="124"/>
        <v>8.29846200427817</v>
      </c>
      <c r="L310" s="31">
        <f t="shared" si="125"/>
        <v>0.423849602427506</v>
      </c>
      <c r="M310" s="45">
        <f>I310/[1]OCT!$Q37</f>
        <v>0.442826804856629</v>
      </c>
      <c r="N310" s="46">
        <f>K310/[1]OCT!$Q37</f>
        <v>0.466661878331307</v>
      </c>
    </row>
    <row r="311" spans="1:14">
      <c r="A311" s="19">
        <f t="shared" si="106"/>
        <v>11</v>
      </c>
      <c r="B311" s="78">
        <f t="shared" si="107"/>
        <v>44136</v>
      </c>
      <c r="C311" s="28">
        <v>0.3822</v>
      </c>
      <c r="D311" s="54">
        <v>18.3445942105263</v>
      </c>
      <c r="E311" s="23">
        <v>255.789138793945</v>
      </c>
      <c r="F311" s="30">
        <v>0.502894736842105</v>
      </c>
      <c r="G311" s="31">
        <v>1.50416129032258</v>
      </c>
      <c r="H311" s="31">
        <v>75.3948451071202</v>
      </c>
      <c r="I311" s="56">
        <v>9.86673389177074</v>
      </c>
      <c r="J311" s="44">
        <v>2986.18087786435</v>
      </c>
      <c r="K311" s="31">
        <v>8.55065504462806</v>
      </c>
      <c r="L311" s="31">
        <v>-1.31607884714268</v>
      </c>
      <c r="M311" s="45">
        <v>0.596061043465364</v>
      </c>
      <c r="N311" s="46">
        <v>0.516555166493772</v>
      </c>
    </row>
    <row r="312" spans="1:14">
      <c r="A312" s="19">
        <f t="shared" si="106"/>
        <v>11</v>
      </c>
      <c r="B312" s="27">
        <f t="shared" si="107"/>
        <v>44137</v>
      </c>
      <c r="C312" s="79">
        <v>0</v>
      </c>
      <c r="D312" s="80">
        <v>0</v>
      </c>
      <c r="E312" s="23">
        <v>227.94807434082</v>
      </c>
      <c r="F312" s="81">
        <v>0.502894736842105</v>
      </c>
      <c r="G312" s="82">
        <v>1.50416129032258</v>
      </c>
      <c r="H312" s="83">
        <v>67.1885829024077</v>
      </c>
      <c r="I312" s="82">
        <v>8.20626220471247</v>
      </c>
      <c r="J312" s="84">
        <v>3031.9872705136</v>
      </c>
      <c r="K312" s="82">
        <v>8.68181744851521</v>
      </c>
      <c r="L312" s="83">
        <v>0.475555243802736</v>
      </c>
      <c r="M312" s="45">
        <v>0.454878570711687</v>
      </c>
      <c r="N312" s="85">
        <v>0.481238914093259</v>
      </c>
    </row>
    <row r="313" spans="1:14">
      <c r="A313" s="19">
        <f t="shared" si="106"/>
        <v>11</v>
      </c>
      <c r="B313" s="27">
        <f t="shared" si="107"/>
        <v>44138</v>
      </c>
      <c r="C313" s="79">
        <v>0.3839</v>
      </c>
      <c r="D313" s="80">
        <v>18.4170973684211</v>
      </c>
      <c r="E313" s="23">
        <v>262.879058837891</v>
      </c>
      <c r="F313" s="81">
        <v>0.505131578947368</v>
      </c>
      <c r="G313" s="82">
        <v>1.50635483870968</v>
      </c>
      <c r="H313" s="83">
        <v>77.9427730689068</v>
      </c>
      <c r="I313" s="82">
        <v>7.66290720192201</v>
      </c>
      <c r="J313" s="84">
        <v>2978.37966010705</v>
      </c>
      <c r="K313" s="82">
        <v>8.57874268940568</v>
      </c>
      <c r="L313" s="83">
        <v>0.915835487483669</v>
      </c>
      <c r="M313" s="45">
        <v>0.441079527060242</v>
      </c>
      <c r="N313" s="85">
        <v>0.493795327087543</v>
      </c>
    </row>
    <row r="314" spans="1:14">
      <c r="A314" s="19">
        <f t="shared" si="106"/>
        <v>11</v>
      </c>
      <c r="B314" s="27">
        <f t="shared" si="107"/>
        <v>44139</v>
      </c>
      <c r="C314" s="79">
        <v>0</v>
      </c>
      <c r="D314" s="80">
        <v>0</v>
      </c>
      <c r="E314" s="23">
        <v>235.365325927734</v>
      </c>
      <c r="F314" s="81">
        <v>0.505131578947368</v>
      </c>
      <c r="G314" s="82">
        <v>1.50635483870968</v>
      </c>
      <c r="H314" s="83">
        <v>69.785042095679</v>
      </c>
      <c r="I314" s="82">
        <v>8.15773097322774</v>
      </c>
      <c r="J314" s="84">
        <v>2971.59083541204</v>
      </c>
      <c r="K314" s="82">
        <v>8.5591885737897</v>
      </c>
      <c r="L314" s="83">
        <v>0.401457600561958</v>
      </c>
      <c r="M314" s="45">
        <v>0.47941598137712</v>
      </c>
      <c r="N314" s="85">
        <v>0.503008962095209</v>
      </c>
    </row>
    <row r="315" spans="1:14">
      <c r="A315" s="19">
        <f t="shared" si="106"/>
        <v>11</v>
      </c>
      <c r="B315" s="27">
        <f t="shared" si="107"/>
        <v>44140</v>
      </c>
      <c r="C315" s="79">
        <v>0.3857</v>
      </c>
      <c r="D315" s="80">
        <v>18.549125</v>
      </c>
      <c r="E315" s="23">
        <v>261.713836669922</v>
      </c>
      <c r="F315" s="81">
        <v>0.5075</v>
      </c>
      <c r="G315" s="82">
        <v>1.50867741935484</v>
      </c>
      <c r="H315" s="83">
        <v>78.0813253196474</v>
      </c>
      <c r="I315" s="82">
        <v>10.2528417760316</v>
      </c>
      <c r="J315" s="84">
        <v>3898.86074144163</v>
      </c>
      <c r="K315" s="82">
        <v>11.3000909260063</v>
      </c>
      <c r="L315" s="83">
        <v>1.04724914997469</v>
      </c>
      <c r="M315" s="45">
        <v>0.438888596292247</v>
      </c>
      <c r="N315" s="85">
        <v>0.483717700207136</v>
      </c>
    </row>
    <row r="316" spans="1:14">
      <c r="A316" s="19">
        <f t="shared" si="106"/>
        <v>11</v>
      </c>
      <c r="B316" s="27">
        <f t="shared" si="107"/>
        <v>44141</v>
      </c>
      <c r="C316" s="79">
        <v>0</v>
      </c>
      <c r="D316" s="80">
        <v>0</v>
      </c>
      <c r="E316" s="23">
        <v>225.887481689453</v>
      </c>
      <c r="F316" s="81">
        <v>0.5075</v>
      </c>
      <c r="G316" s="82">
        <v>1.50867741935484</v>
      </c>
      <c r="H316" s="83">
        <v>67.3926689083502</v>
      </c>
      <c r="I316" s="82">
        <v>10.6886564112972</v>
      </c>
      <c r="J316" s="84">
        <v>3904.68766080138</v>
      </c>
      <c r="K316" s="82">
        <v>11.3169791205201</v>
      </c>
      <c r="L316" s="83">
        <v>0.628322709222896</v>
      </c>
      <c r="M316" s="45">
        <v>0.45043002195207</v>
      </c>
      <c r="N316" s="85">
        <v>0.476908131156621</v>
      </c>
    </row>
    <row r="317" spans="1:14">
      <c r="A317" s="19">
        <f t="shared" si="106"/>
        <v>11</v>
      </c>
      <c r="B317" s="27">
        <f t="shared" si="107"/>
        <v>44142</v>
      </c>
      <c r="C317" s="79">
        <v>0.3857</v>
      </c>
      <c r="D317" s="80">
        <v>18.581605</v>
      </c>
      <c r="E317" s="23">
        <v>252.586166381836</v>
      </c>
      <c r="F317" s="81">
        <v>0.5075</v>
      </c>
      <c r="G317" s="82">
        <v>1.50867741935484</v>
      </c>
      <c r="H317" s="83">
        <v>75.3581196907705</v>
      </c>
      <c r="I317" s="82">
        <v>10.6161542175798</v>
      </c>
      <c r="J317" s="84">
        <v>3859.92241656034</v>
      </c>
      <c r="K317" s="82">
        <v>11.1872357509065</v>
      </c>
      <c r="L317" s="83">
        <v>0.571081533326785</v>
      </c>
      <c r="M317" s="45">
        <v>0.46988535279437</v>
      </c>
      <c r="N317" s="85">
        <v>0.495162194319265</v>
      </c>
    </row>
    <row r="318" spans="1:14">
      <c r="A318" s="19">
        <f t="shared" si="106"/>
        <v>11</v>
      </c>
      <c r="B318" s="27">
        <f t="shared" si="107"/>
        <v>44143</v>
      </c>
      <c r="C318" s="79">
        <v>0</v>
      </c>
      <c r="D318" s="80">
        <v>0</v>
      </c>
      <c r="E318" s="23">
        <v>219.321151733398</v>
      </c>
      <c r="F318" s="81">
        <v>0.5075</v>
      </c>
      <c r="G318" s="82">
        <v>1.50867741935484</v>
      </c>
      <c r="H318" s="83">
        <v>65.4336294017708</v>
      </c>
      <c r="I318" s="82">
        <v>9.92449028899968</v>
      </c>
      <c r="J318" s="84">
        <v>3649.35760238891</v>
      </c>
      <c r="K318" s="82">
        <v>10.5769545165286</v>
      </c>
      <c r="L318" s="83">
        <v>0.652464227528908</v>
      </c>
      <c r="M318" s="45">
        <v>0.480546084503246</v>
      </c>
      <c r="N318" s="85">
        <v>0.512138551288667</v>
      </c>
    </row>
    <row r="319" spans="1:14">
      <c r="A319" s="19">
        <f t="shared" si="106"/>
        <v>11</v>
      </c>
      <c r="B319" s="27">
        <f t="shared" si="107"/>
        <v>44144</v>
      </c>
      <c r="C319" s="79">
        <v>0.3872</v>
      </c>
      <c r="D319" s="80">
        <v>18.6446989473684</v>
      </c>
      <c r="E319" s="23">
        <v>248.009872436523</v>
      </c>
      <c r="F319" s="81">
        <v>0.509473684210526</v>
      </c>
      <c r="G319" s="82">
        <v>1.51061290322581</v>
      </c>
      <c r="H319" s="83">
        <v>74.3758548854576</v>
      </c>
      <c r="I319" s="82">
        <v>9.70247346368163</v>
      </c>
      <c r="J319" s="84">
        <v>3669.83401881807</v>
      </c>
      <c r="K319" s="82">
        <v>10.6913647502811</v>
      </c>
      <c r="L319" s="83">
        <v>0.98889128659949</v>
      </c>
      <c r="M319" s="45">
        <v>0.446714837713273</v>
      </c>
      <c r="N319" s="85">
        <v>0.492244713395276</v>
      </c>
    </row>
    <row r="320" spans="1:14">
      <c r="A320" s="19">
        <f t="shared" si="106"/>
        <v>11</v>
      </c>
      <c r="B320" s="27">
        <f t="shared" si="107"/>
        <v>44145</v>
      </c>
      <c r="C320" s="79">
        <v>0</v>
      </c>
      <c r="D320" s="80">
        <v>0</v>
      </c>
      <c r="E320" s="23">
        <v>214.230911254883</v>
      </c>
      <c r="F320" s="81">
        <v>0.509473684210526</v>
      </c>
      <c r="G320" s="82">
        <v>1.51061290322581</v>
      </c>
      <c r="H320" s="83">
        <v>64.2458584851319</v>
      </c>
      <c r="I320" s="82">
        <v>10.1299964003257</v>
      </c>
      <c r="J320" s="84">
        <v>3662.18346236051</v>
      </c>
      <c r="K320" s="82">
        <v>10.6690763063867</v>
      </c>
      <c r="L320" s="83">
        <v>0.539079906061007</v>
      </c>
      <c r="M320" s="45">
        <v>0.474095267598837</v>
      </c>
      <c r="N320" s="85">
        <v>0.49932481578633</v>
      </c>
    </row>
    <row r="321" spans="1:14">
      <c r="A321" s="19">
        <f t="shared" si="106"/>
        <v>11</v>
      </c>
      <c r="B321" s="27">
        <f t="shared" si="107"/>
        <v>44146</v>
      </c>
      <c r="C321" s="79">
        <v>0.3848</v>
      </c>
      <c r="D321" s="80">
        <v>18.5291326315789</v>
      </c>
      <c r="E321" s="23">
        <v>244.11589050293</v>
      </c>
      <c r="F321" s="81">
        <v>0.506315789473684</v>
      </c>
      <c r="G321" s="82">
        <v>1.50751612903226</v>
      </c>
      <c r="H321" s="83">
        <v>72.6051695762421</v>
      </c>
      <c r="I321" s="82">
        <v>10.1698215404688</v>
      </c>
      <c r="J321" s="84">
        <v>3525.81584067905</v>
      </c>
      <c r="K321" s="82">
        <v>10.1872001961733</v>
      </c>
      <c r="L321" s="83">
        <v>0.0173786557045386</v>
      </c>
      <c r="M321" s="45">
        <v>0.494095433286131</v>
      </c>
      <c r="N321" s="85">
        <v>0.494939766137607</v>
      </c>
    </row>
    <row r="322" spans="1:14">
      <c r="A322" s="19">
        <f t="shared" si="106"/>
        <v>11</v>
      </c>
      <c r="B322" s="27">
        <f t="shared" si="107"/>
        <v>44147</v>
      </c>
      <c r="C322" s="79">
        <v>0</v>
      </c>
      <c r="D322" s="80">
        <v>0</v>
      </c>
      <c r="E322" s="23">
        <v>213.687515258789</v>
      </c>
      <c r="F322" s="81">
        <v>0.506315789473684</v>
      </c>
      <c r="G322" s="82">
        <v>1.50751612903226</v>
      </c>
      <c r="H322" s="83">
        <v>63.5551346113783</v>
      </c>
      <c r="I322" s="82">
        <v>9.05003496486371</v>
      </c>
      <c r="J322" s="84">
        <v>3296.15578633868</v>
      </c>
      <c r="K322" s="82">
        <v>9.52363946119778</v>
      </c>
      <c r="L322" s="83">
        <v>0.473604496334071</v>
      </c>
      <c r="M322" s="45">
        <v>0.473739586650774</v>
      </c>
      <c r="N322" s="85">
        <v>0.498531225489777</v>
      </c>
    </row>
    <row r="323" spans="1:14">
      <c r="A323" s="19">
        <f t="shared" si="106"/>
        <v>11</v>
      </c>
      <c r="B323" s="27">
        <f t="shared" si="107"/>
        <v>44148</v>
      </c>
      <c r="C323" s="79">
        <v>0</v>
      </c>
      <c r="D323" s="80">
        <v>0</v>
      </c>
      <c r="E323" s="23">
        <v>184.681228637695</v>
      </c>
      <c r="F323" s="81">
        <v>0.506315789473684</v>
      </c>
      <c r="G323" s="82">
        <v>1.50751612903226</v>
      </c>
      <c r="H323" s="83">
        <v>54.9280585346724</v>
      </c>
      <c r="I323" s="82">
        <v>8.62707607670594</v>
      </c>
      <c r="J323" s="84">
        <v>3209.69010483162</v>
      </c>
      <c r="K323" s="82">
        <v>9.27381268424355</v>
      </c>
      <c r="L323" s="83">
        <v>0.646736607537607</v>
      </c>
      <c r="M323" s="45">
        <v>0.461577946591784</v>
      </c>
      <c r="N323" s="85">
        <v>0.496180557330199</v>
      </c>
    </row>
    <row r="324" spans="1:14">
      <c r="A324" s="19">
        <f t="shared" si="106"/>
        <v>11</v>
      </c>
      <c r="B324" s="27">
        <f t="shared" si="107"/>
        <v>44149</v>
      </c>
      <c r="C324" s="79">
        <v>0.3855</v>
      </c>
      <c r="D324" s="80">
        <v>18.5765348684211</v>
      </c>
      <c r="E324" s="23">
        <v>216.025253295898</v>
      </c>
      <c r="F324" s="81">
        <v>0.507236842105263</v>
      </c>
      <c r="G324" s="82">
        <v>1.50841935483871</v>
      </c>
      <c r="H324" s="83">
        <v>64.4058720189659</v>
      </c>
      <c r="I324" s="82">
        <v>9.09872138412756</v>
      </c>
      <c r="J324" s="84">
        <v>3343.72150994355</v>
      </c>
      <c r="K324" s="82">
        <v>9.68444558266244</v>
      </c>
      <c r="L324" s="83">
        <v>0.585724198534887</v>
      </c>
      <c r="M324" s="45">
        <v>0.451181699487472</v>
      </c>
      <c r="N324" s="85">
        <v>0.480226224335427</v>
      </c>
    </row>
    <row r="325" spans="1:14">
      <c r="A325" s="19">
        <f t="shared" si="106"/>
        <v>11</v>
      </c>
      <c r="B325" s="27">
        <f t="shared" si="107"/>
        <v>44150</v>
      </c>
      <c r="C325" s="79">
        <v>0.384</v>
      </c>
      <c r="D325" s="80">
        <v>17.9267368421053</v>
      </c>
      <c r="E325" s="23">
        <v>250.249664306641</v>
      </c>
      <c r="F325" s="81">
        <v>0.505263157894737</v>
      </c>
      <c r="G325" s="82">
        <v>1.50648387096774</v>
      </c>
      <c r="H325" s="83">
        <v>74.223884136372</v>
      </c>
      <c r="I325" s="82">
        <v>8.10872472469917</v>
      </c>
      <c r="J325" s="84">
        <v>3000.79581608776</v>
      </c>
      <c r="K325" s="82">
        <v>8.64630082931763</v>
      </c>
      <c r="L325" s="83">
        <v>0.537576104618463</v>
      </c>
      <c r="M325" s="45">
        <v>0.475457815249441</v>
      </c>
      <c r="N325" s="85">
        <v>0.506978771862219</v>
      </c>
    </row>
    <row r="326" spans="1:14">
      <c r="A326" s="19">
        <f t="shared" si="106"/>
        <v>11</v>
      </c>
      <c r="B326" s="27">
        <f t="shared" si="107"/>
        <v>44151</v>
      </c>
      <c r="C326" s="79">
        <v>0</v>
      </c>
      <c r="D326" s="80">
        <v>0</v>
      </c>
      <c r="E326" s="23">
        <v>222.630767822266</v>
      </c>
      <c r="F326" s="81">
        <v>0.505263157894737</v>
      </c>
      <c r="G326" s="82">
        <v>1.50648387096774</v>
      </c>
      <c r="H326" s="83">
        <v>66.0321377925336</v>
      </c>
      <c r="I326" s="82">
        <v>8.19174634383836</v>
      </c>
      <c r="J326" s="84">
        <v>3050.3894234277</v>
      </c>
      <c r="K326" s="82">
        <v>8.78919667247138</v>
      </c>
      <c r="L326" s="83">
        <v>0.597450328633014</v>
      </c>
      <c r="M326" s="45">
        <v>0.461109883725383</v>
      </c>
      <c r="N326" s="85">
        <v>0.494740106147355</v>
      </c>
    </row>
    <row r="327" spans="1:14">
      <c r="A327" s="19">
        <f t="shared" si="106"/>
        <v>11</v>
      </c>
      <c r="B327" s="27">
        <f t="shared" si="107"/>
        <v>44152</v>
      </c>
      <c r="C327" s="79">
        <v>0.3828</v>
      </c>
      <c r="D327" s="80">
        <v>18.3915252631579</v>
      </c>
      <c r="E327" s="23">
        <v>254.177703857422</v>
      </c>
      <c r="F327" s="81">
        <v>0.503684210526316</v>
      </c>
      <c r="G327" s="82">
        <v>1.50493548387097</v>
      </c>
      <c r="H327" s="83">
        <v>75.0761038686347</v>
      </c>
      <c r="I327" s="82">
        <v>9.34755918705681</v>
      </c>
      <c r="J327" s="84">
        <v>3299.7402353328</v>
      </c>
      <c r="K327" s="82">
        <v>9.46820711002965</v>
      </c>
      <c r="L327" s="83">
        <v>0.120647922972839</v>
      </c>
      <c r="M327" s="45">
        <v>0.487660207274263</v>
      </c>
      <c r="N327" s="85">
        <v>0.493954384176145</v>
      </c>
    </row>
    <row r="328" spans="1:14">
      <c r="A328" s="19">
        <f t="shared" ref="A328:A377" si="126">MONTH(B328)</f>
        <v>11</v>
      </c>
      <c r="B328" s="27">
        <f t="shared" si="107"/>
        <v>44153</v>
      </c>
      <c r="C328" s="79">
        <v>0</v>
      </c>
      <c r="D328" s="80">
        <v>0</v>
      </c>
      <c r="E328" s="23">
        <v>220.507461547852</v>
      </c>
      <c r="F328" s="81">
        <v>0.503684210526316</v>
      </c>
      <c r="G328" s="82">
        <v>1.50493548387097</v>
      </c>
      <c r="H328" s="83">
        <v>65.1309726846133</v>
      </c>
      <c r="I328" s="82">
        <v>9.94513118402139</v>
      </c>
      <c r="J328" s="84">
        <v>3719.21768065967</v>
      </c>
      <c r="K328" s="82">
        <v>10.6718471080552</v>
      </c>
      <c r="L328" s="83">
        <v>0.726715924033838</v>
      </c>
      <c r="M328" s="45">
        <v>0.44695284718426</v>
      </c>
      <c r="N328" s="85">
        <v>0.479612823742731</v>
      </c>
    </row>
    <row r="329" spans="1:14">
      <c r="A329" s="19">
        <f t="shared" si="126"/>
        <v>11</v>
      </c>
      <c r="B329" s="27">
        <f t="shared" ref="B329:B377" si="127">ROUND(B328+1,0)</f>
        <v>44154</v>
      </c>
      <c r="C329" s="79">
        <v>0.3836</v>
      </c>
      <c r="D329" s="80">
        <v>18.38403</v>
      </c>
      <c r="E329" s="23">
        <v>248.401412963867</v>
      </c>
      <c r="F329" s="81">
        <v>0.504736842105263</v>
      </c>
      <c r="G329" s="82">
        <v>1.50596774193548</v>
      </c>
      <c r="H329" s="83">
        <v>73.5737331278232</v>
      </c>
      <c r="I329" s="82">
        <v>9.94126955679016</v>
      </c>
      <c r="J329" s="84">
        <v>3687.80708993085</v>
      </c>
      <c r="K329" s="82">
        <v>10.6111058848818</v>
      </c>
      <c r="L329" s="83">
        <v>0.66983632809159</v>
      </c>
      <c r="M329" s="45">
        <v>0.440007553222571</v>
      </c>
      <c r="N329" s="85">
        <v>0.46965497824203</v>
      </c>
    </row>
    <row r="330" spans="1:14">
      <c r="A330" s="19">
        <f t="shared" si="126"/>
        <v>11</v>
      </c>
      <c r="B330" s="27">
        <f t="shared" si="127"/>
        <v>44155</v>
      </c>
      <c r="C330" s="79">
        <v>0</v>
      </c>
      <c r="D330" s="80">
        <v>0</v>
      </c>
      <c r="E330" s="23">
        <v>219.7109375</v>
      </c>
      <c r="F330" s="81">
        <v>0.504736842105263</v>
      </c>
      <c r="G330" s="82">
        <v>1.50596774193548</v>
      </c>
      <c r="H330" s="83">
        <v>65.0759336994601</v>
      </c>
      <c r="I330" s="82">
        <v>8.49779942836305</v>
      </c>
      <c r="J330" s="84">
        <v>3129.68137221138</v>
      </c>
      <c r="K330" s="82">
        <v>9.00518373565459</v>
      </c>
      <c r="L330" s="83">
        <v>0.507384307291534</v>
      </c>
      <c r="M330" s="45">
        <v>0.462695747035825</v>
      </c>
      <c r="N330" s="85">
        <v>0.490322259414188</v>
      </c>
    </row>
    <row r="331" spans="1:14">
      <c r="A331" s="19">
        <f t="shared" si="126"/>
        <v>11</v>
      </c>
      <c r="B331" s="27">
        <f t="shared" si="127"/>
        <v>44156</v>
      </c>
      <c r="C331" s="79">
        <v>0.3836</v>
      </c>
      <c r="D331" s="80">
        <v>18.4163331578947</v>
      </c>
      <c r="E331" s="23">
        <v>254.443588256836</v>
      </c>
      <c r="F331" s="81">
        <v>0.504736842105263</v>
      </c>
      <c r="G331" s="82">
        <v>1.50596774193548</v>
      </c>
      <c r="H331" s="83">
        <v>75.3633581835433</v>
      </c>
      <c r="I331" s="82">
        <v>8.1289086738116</v>
      </c>
      <c r="J331" s="84">
        <v>3001.58518845625</v>
      </c>
      <c r="K331" s="82">
        <v>8.63660638436467</v>
      </c>
      <c r="L331" s="83">
        <v>0.507697710553069</v>
      </c>
      <c r="M331" s="45">
        <v>0.45950499062619</v>
      </c>
      <c r="N331" s="85">
        <v>0.488203754641118</v>
      </c>
    </row>
    <row r="332" spans="1:14">
      <c r="A332" s="19">
        <f t="shared" si="126"/>
        <v>11</v>
      </c>
      <c r="B332" s="27">
        <f t="shared" si="127"/>
        <v>44157</v>
      </c>
      <c r="C332" s="79">
        <v>0</v>
      </c>
      <c r="D332" s="80">
        <v>0</v>
      </c>
      <c r="E332" s="23">
        <v>223.925598144531</v>
      </c>
      <c r="F332" s="81">
        <v>0.504736842105263</v>
      </c>
      <c r="G332" s="82">
        <v>1.50596774193548</v>
      </c>
      <c r="H332" s="83">
        <v>66.3242692615859</v>
      </c>
      <c r="I332" s="82">
        <v>9.03908892195737</v>
      </c>
      <c r="J332" s="84">
        <v>3317.48425925708</v>
      </c>
      <c r="K332" s="82">
        <v>9.54555807502001</v>
      </c>
      <c r="L332" s="83">
        <v>0.506469153062639</v>
      </c>
      <c r="M332" s="45">
        <v>0.46395090482523</v>
      </c>
      <c r="N332" s="85">
        <v>0.489946536006452</v>
      </c>
    </row>
    <row r="333" spans="1:14">
      <c r="A333" s="19">
        <f t="shared" si="126"/>
        <v>11</v>
      </c>
      <c r="B333" s="27">
        <f t="shared" si="127"/>
        <v>44158</v>
      </c>
      <c r="C333" s="79">
        <v>0.383</v>
      </c>
      <c r="D333" s="80">
        <v>18.4102052631579</v>
      </c>
      <c r="E333" s="23">
        <v>257.665832519531</v>
      </c>
      <c r="F333" s="81">
        <v>0.503947368421053</v>
      </c>
      <c r="G333" s="82">
        <v>1.5051935483871</v>
      </c>
      <c r="H333" s="83">
        <v>76.1592078817812</v>
      </c>
      <c r="I333" s="82">
        <v>8.57526664296262</v>
      </c>
      <c r="J333" s="84">
        <v>3098.2619578946</v>
      </c>
      <c r="K333" s="82">
        <v>8.89625949161632</v>
      </c>
      <c r="L333" s="83">
        <v>0.320992848653706</v>
      </c>
      <c r="M333" s="45">
        <v>0.474489266096894</v>
      </c>
      <c r="N333" s="85">
        <v>0.492250540179845</v>
      </c>
    </row>
    <row r="334" spans="1:14">
      <c r="A334" s="19">
        <f t="shared" si="126"/>
        <v>11</v>
      </c>
      <c r="B334" s="27">
        <f t="shared" si="127"/>
        <v>44159</v>
      </c>
      <c r="C334" s="79">
        <v>0</v>
      </c>
      <c r="D334" s="80">
        <v>0</v>
      </c>
      <c r="E334" s="23">
        <v>231.379913330078</v>
      </c>
      <c r="F334" s="81">
        <v>0.503947368421053</v>
      </c>
      <c r="G334" s="82">
        <v>1.5051935483871</v>
      </c>
      <c r="H334" s="83">
        <v>68.3897851207656</v>
      </c>
      <c r="I334" s="82">
        <v>7.76942276101552</v>
      </c>
      <c r="J334" s="84">
        <v>2856.88149904189</v>
      </c>
      <c r="K334" s="82">
        <v>8.20316664558131</v>
      </c>
      <c r="L334" s="83">
        <v>0.433743884565786</v>
      </c>
      <c r="M334" s="45">
        <v>0.4658374062501</v>
      </c>
      <c r="N334" s="85">
        <v>0.491843730320508</v>
      </c>
    </row>
    <row r="335" spans="1:14">
      <c r="A335" s="19">
        <f t="shared" si="126"/>
        <v>11</v>
      </c>
      <c r="B335" s="27">
        <f t="shared" si="127"/>
        <v>44160</v>
      </c>
      <c r="C335" s="79">
        <v>0.3829</v>
      </c>
      <c r="D335" s="80">
        <v>18.3555206578947</v>
      </c>
      <c r="E335" s="23">
        <v>265.74169921875</v>
      </c>
      <c r="F335" s="81">
        <v>0.503815789473684</v>
      </c>
      <c r="G335" s="82">
        <v>1.50506451612903</v>
      </c>
      <c r="H335" s="83">
        <v>78.5189808226574</v>
      </c>
      <c r="I335" s="82">
        <v>8.22632495600295</v>
      </c>
      <c r="J335" s="84">
        <v>3040.11130923516</v>
      </c>
      <c r="K335" s="82">
        <v>8.72626009883169</v>
      </c>
      <c r="L335" s="83">
        <v>0.499935142828743</v>
      </c>
      <c r="M335" s="45">
        <v>0.468939786033178</v>
      </c>
      <c r="N335" s="85">
        <v>0.497438475321825</v>
      </c>
    </row>
    <row r="336" spans="1:14">
      <c r="A336" s="19">
        <f t="shared" si="126"/>
        <v>11</v>
      </c>
      <c r="B336" s="27">
        <f t="shared" si="127"/>
        <v>44161</v>
      </c>
      <c r="C336" s="79">
        <v>0</v>
      </c>
      <c r="D336" s="80">
        <v>0</v>
      </c>
      <c r="E336" s="23">
        <v>238.753677368164</v>
      </c>
      <c r="F336" s="81">
        <v>0.503815789473684</v>
      </c>
      <c r="G336" s="82">
        <v>1.50506451612903</v>
      </c>
      <c r="H336" s="83">
        <v>70.5448014734719</v>
      </c>
      <c r="I336" s="82">
        <v>7.97417934918548</v>
      </c>
      <c r="J336" s="84">
        <v>2911.8302169467</v>
      </c>
      <c r="K336" s="82">
        <v>8.35804523325399</v>
      </c>
      <c r="L336" s="83">
        <v>0.383865884068511</v>
      </c>
      <c r="M336" s="45">
        <v>0.45793114700987</v>
      </c>
      <c r="N336" s="85">
        <v>0.479975314427224</v>
      </c>
    </row>
    <row r="337" spans="1:14">
      <c r="A337" s="19">
        <f t="shared" si="126"/>
        <v>11</v>
      </c>
      <c r="B337" s="27">
        <f t="shared" si="127"/>
        <v>44162</v>
      </c>
      <c r="C337" s="79">
        <v>0.3849</v>
      </c>
      <c r="D337" s="80">
        <v>18.4787451315789</v>
      </c>
      <c r="E337" s="23">
        <v>274.4453125</v>
      </c>
      <c r="F337" s="81">
        <v>0.506447368421053</v>
      </c>
      <c r="G337" s="82">
        <v>1.50764516129032</v>
      </c>
      <c r="H337" s="83">
        <v>81.6539746754089</v>
      </c>
      <c r="I337" s="82">
        <v>7.36957192964196</v>
      </c>
      <c r="J337" s="84">
        <v>2975.0573694917</v>
      </c>
      <c r="K337" s="82">
        <v>8.59885408988824</v>
      </c>
      <c r="L337" s="83">
        <v>1.22928216024628</v>
      </c>
      <c r="M337" s="45">
        <v>0.4647722689041</v>
      </c>
      <c r="N337" s="85">
        <v>0.54229865228099</v>
      </c>
    </row>
    <row r="338" spans="1:14">
      <c r="A338" s="19">
        <f t="shared" si="126"/>
        <v>11</v>
      </c>
      <c r="B338" s="27">
        <f t="shared" si="127"/>
        <v>44163</v>
      </c>
      <c r="C338" s="79">
        <v>0</v>
      </c>
      <c r="D338" s="80">
        <v>0</v>
      </c>
      <c r="E338" s="23">
        <v>243.597183227539</v>
      </c>
      <c r="F338" s="81">
        <v>0.506447368421053</v>
      </c>
      <c r="G338" s="82">
        <v>1.50764516129032</v>
      </c>
      <c r="H338" s="83">
        <v>72.4759262567563</v>
      </c>
      <c r="I338" s="82">
        <v>9.17804841865268</v>
      </c>
      <c r="J338" s="84">
        <v>3282.70252487685</v>
      </c>
      <c r="K338" s="82">
        <v>9.48804561598977</v>
      </c>
      <c r="L338" s="83">
        <v>0.309997197337086</v>
      </c>
      <c r="M338" s="45">
        <v>0.468663051980929</v>
      </c>
      <c r="N338" s="85">
        <v>0.484492586320089</v>
      </c>
    </row>
    <row r="339" spans="1:17">
      <c r="A339" s="19">
        <f t="shared" si="126"/>
        <v>11</v>
      </c>
      <c r="B339" s="27">
        <f t="shared" si="127"/>
        <v>44164</v>
      </c>
      <c r="C339" s="79">
        <v>0.3841</v>
      </c>
      <c r="D339" s="80">
        <v>18.4539834210526</v>
      </c>
      <c r="E339" s="23">
        <v>272.850677490234</v>
      </c>
      <c r="F339" s="81">
        <v>0.505394736842105</v>
      </c>
      <c r="G339" s="82">
        <v>1.50661290322581</v>
      </c>
      <c r="H339" s="83">
        <v>80.9553377868425</v>
      </c>
      <c r="I339" s="82">
        <v>9.97457189096633</v>
      </c>
      <c r="J339" s="84">
        <v>3674.21732158498</v>
      </c>
      <c r="K339" s="82">
        <v>10.5903183527322</v>
      </c>
      <c r="L339" s="83">
        <v>0.615746461765911</v>
      </c>
      <c r="M339" s="45">
        <v>0.472151861618076</v>
      </c>
      <c r="N339" s="85">
        <v>0.501298559981223</v>
      </c>
      <c r="Q339" s="102"/>
    </row>
    <row r="340" spans="1:14">
      <c r="A340" s="19">
        <f t="shared" si="126"/>
        <v>11</v>
      </c>
      <c r="B340" s="32">
        <f t="shared" si="127"/>
        <v>44165</v>
      </c>
      <c r="C340" s="86">
        <v>0</v>
      </c>
      <c r="D340" s="87">
        <v>0</v>
      </c>
      <c r="E340" s="35">
        <v>235.654266357422</v>
      </c>
      <c r="F340" s="88">
        <v>0.505394736842105</v>
      </c>
      <c r="G340" s="89">
        <v>1.50661290322581</v>
      </c>
      <c r="H340" s="90">
        <v>69.919088746109</v>
      </c>
      <c r="I340" s="89">
        <v>11.0362490407336</v>
      </c>
      <c r="J340" s="94">
        <v>3971.03896493969</v>
      </c>
      <c r="K340" s="89">
        <v>11.4458572122985</v>
      </c>
      <c r="L340" s="90">
        <v>0.409608171564948</v>
      </c>
      <c r="M340" s="48">
        <v>0.460788765882163</v>
      </c>
      <c r="N340" s="95">
        <v>0.477890848589252</v>
      </c>
    </row>
    <row r="341" spans="1:14">
      <c r="A341" s="19">
        <f t="shared" si="126"/>
        <v>12</v>
      </c>
      <c r="B341" s="27">
        <f t="shared" si="127"/>
        <v>44166</v>
      </c>
      <c r="C341" s="79">
        <v>0.3822</v>
      </c>
      <c r="D341" s="80">
        <v>18.3445942105263</v>
      </c>
      <c r="E341" s="23">
        <v>255.789138793945</v>
      </c>
      <c r="F341" s="81">
        <v>0.502894736842105</v>
      </c>
      <c r="G341" s="82">
        <v>1.50416129032258</v>
      </c>
      <c r="H341" s="83">
        <v>75.3948451071202</v>
      </c>
      <c r="I341" s="82">
        <v>9.86673389177074</v>
      </c>
      <c r="J341" s="84">
        <v>2986.18087786435</v>
      </c>
      <c r="K341" s="82">
        <v>8.55065504462806</v>
      </c>
      <c r="L341" s="83">
        <v>-1.31607884714268</v>
      </c>
      <c r="M341" s="45">
        <v>0.596061043465364</v>
      </c>
      <c r="N341" s="85">
        <v>0.516555166493772</v>
      </c>
    </row>
    <row r="342" spans="1:14">
      <c r="A342" s="19">
        <f t="shared" si="126"/>
        <v>12</v>
      </c>
      <c r="B342" s="27">
        <f t="shared" si="127"/>
        <v>44167</v>
      </c>
      <c r="C342" s="79">
        <v>0</v>
      </c>
      <c r="D342" s="80">
        <v>0</v>
      </c>
      <c r="E342" s="23">
        <v>227.94807434082</v>
      </c>
      <c r="F342" s="81">
        <v>0.502894736842105</v>
      </c>
      <c r="G342" s="82">
        <v>1.50416129032258</v>
      </c>
      <c r="H342" s="83">
        <v>67.1885829024077</v>
      </c>
      <c r="I342" s="82">
        <v>8.20626220471247</v>
      </c>
      <c r="J342" s="84">
        <v>3031.9872705136</v>
      </c>
      <c r="K342" s="82">
        <v>8.68181744851521</v>
      </c>
      <c r="L342" s="83">
        <v>0.475555243802736</v>
      </c>
      <c r="M342" s="45">
        <v>0.454878570711687</v>
      </c>
      <c r="N342" s="85">
        <v>0.481238914093259</v>
      </c>
    </row>
    <row r="343" spans="1:14">
      <c r="A343" s="19">
        <f t="shared" si="126"/>
        <v>12</v>
      </c>
      <c r="B343" s="27">
        <f t="shared" si="127"/>
        <v>44168</v>
      </c>
      <c r="C343" s="79">
        <v>0.3839</v>
      </c>
      <c r="D343" s="80">
        <v>18.4170973684211</v>
      </c>
      <c r="E343" s="23">
        <v>262.879058837891</v>
      </c>
      <c r="F343" s="81">
        <v>0.505131578947368</v>
      </c>
      <c r="G343" s="82">
        <v>1.50635483870968</v>
      </c>
      <c r="H343" s="83">
        <v>77.9427730689068</v>
      </c>
      <c r="I343" s="82">
        <v>7.66290720192201</v>
      </c>
      <c r="J343" s="84">
        <v>2978.37966010705</v>
      </c>
      <c r="K343" s="82">
        <v>8.57874268940568</v>
      </c>
      <c r="L343" s="83">
        <v>0.915835487483669</v>
      </c>
      <c r="M343" s="45">
        <v>0.441079527060242</v>
      </c>
      <c r="N343" s="85">
        <v>0.493795327087543</v>
      </c>
    </row>
    <row r="344" spans="1:14">
      <c r="A344" s="19">
        <f t="shared" si="126"/>
        <v>12</v>
      </c>
      <c r="B344" s="27">
        <f t="shared" si="127"/>
        <v>44169</v>
      </c>
      <c r="C344" s="79">
        <v>0</v>
      </c>
      <c r="D344" s="80">
        <v>0</v>
      </c>
      <c r="E344" s="23">
        <v>235.365325927734</v>
      </c>
      <c r="F344" s="81">
        <v>0.505131578947368</v>
      </c>
      <c r="G344" s="82">
        <v>1.50635483870968</v>
      </c>
      <c r="H344" s="83">
        <v>69.785042095679</v>
      </c>
      <c r="I344" s="82">
        <v>8.15773097322774</v>
      </c>
      <c r="J344" s="84">
        <v>2971.59083541204</v>
      </c>
      <c r="K344" s="82">
        <v>8.5591885737897</v>
      </c>
      <c r="L344" s="83">
        <v>0.401457600561958</v>
      </c>
      <c r="M344" s="45">
        <v>0.47941598137712</v>
      </c>
      <c r="N344" s="85">
        <v>0.503008962095209</v>
      </c>
    </row>
    <row r="345" spans="1:14">
      <c r="A345" s="19">
        <f t="shared" si="126"/>
        <v>12</v>
      </c>
      <c r="B345" s="27">
        <f t="shared" si="127"/>
        <v>44170</v>
      </c>
      <c r="C345" s="79">
        <v>0.3857</v>
      </c>
      <c r="D345" s="80">
        <v>18.549125</v>
      </c>
      <c r="E345" s="23">
        <v>261.713836669922</v>
      </c>
      <c r="F345" s="81">
        <v>0.5075</v>
      </c>
      <c r="G345" s="82">
        <v>1.50867741935484</v>
      </c>
      <c r="H345" s="83">
        <v>78.0813253196474</v>
      </c>
      <c r="I345" s="82">
        <v>10.2528417760316</v>
      </c>
      <c r="J345" s="84">
        <v>3898.86074144163</v>
      </c>
      <c r="K345" s="82">
        <v>11.3000909260063</v>
      </c>
      <c r="L345" s="83">
        <v>1.04724914997469</v>
      </c>
      <c r="M345" s="45">
        <v>0.438888596292247</v>
      </c>
      <c r="N345" s="85">
        <v>0.483717700207136</v>
      </c>
    </row>
    <row r="346" spans="1:14">
      <c r="A346" s="19">
        <f t="shared" si="126"/>
        <v>12</v>
      </c>
      <c r="B346" s="27">
        <f t="shared" si="127"/>
        <v>44171</v>
      </c>
      <c r="C346" s="79">
        <v>0</v>
      </c>
      <c r="D346" s="80">
        <v>0</v>
      </c>
      <c r="E346" s="23">
        <v>225.887481689453</v>
      </c>
      <c r="F346" s="81">
        <v>0.5075</v>
      </c>
      <c r="G346" s="82">
        <v>1.50867741935484</v>
      </c>
      <c r="H346" s="83">
        <v>67.3926689083502</v>
      </c>
      <c r="I346" s="82">
        <v>10.6886564112972</v>
      </c>
      <c r="J346" s="84">
        <v>3904.68766080138</v>
      </c>
      <c r="K346" s="82">
        <v>11.3169791205201</v>
      </c>
      <c r="L346" s="83">
        <v>0.628322709222896</v>
      </c>
      <c r="M346" s="45">
        <v>0.45043002195207</v>
      </c>
      <c r="N346" s="85">
        <v>0.476908131156621</v>
      </c>
    </row>
    <row r="347" spans="1:14">
      <c r="A347" s="19">
        <f t="shared" si="126"/>
        <v>12</v>
      </c>
      <c r="B347" s="27">
        <f t="shared" si="127"/>
        <v>44172</v>
      </c>
      <c r="C347" s="79">
        <v>0.3857</v>
      </c>
      <c r="D347" s="80">
        <v>18.581605</v>
      </c>
      <c r="E347" s="23">
        <v>252.586166381836</v>
      </c>
      <c r="F347" s="81">
        <v>0.5075</v>
      </c>
      <c r="G347" s="82">
        <v>1.50867741935484</v>
      </c>
      <c r="H347" s="83">
        <v>75.3581196907705</v>
      </c>
      <c r="I347" s="82">
        <v>10.6161542175798</v>
      </c>
      <c r="J347" s="84">
        <v>3859.92241656034</v>
      </c>
      <c r="K347" s="82">
        <v>11.1872357509065</v>
      </c>
      <c r="L347" s="83">
        <v>0.571081533326785</v>
      </c>
      <c r="M347" s="45">
        <v>0.46988535279437</v>
      </c>
      <c r="N347" s="85">
        <v>0.495162194319265</v>
      </c>
    </row>
    <row r="348" spans="1:14">
      <c r="A348" s="19">
        <f t="shared" si="126"/>
        <v>12</v>
      </c>
      <c r="B348" s="27">
        <f t="shared" si="127"/>
        <v>44173</v>
      </c>
      <c r="C348" s="79">
        <v>0</v>
      </c>
      <c r="D348" s="80">
        <v>0</v>
      </c>
      <c r="E348" s="23">
        <v>219.321151733398</v>
      </c>
      <c r="F348" s="81">
        <v>0.5075</v>
      </c>
      <c r="G348" s="82">
        <v>1.50867741935484</v>
      </c>
      <c r="H348" s="83">
        <v>65.4336294017708</v>
      </c>
      <c r="I348" s="82">
        <v>9.92449028899968</v>
      </c>
      <c r="J348" s="84">
        <v>3649.35760238891</v>
      </c>
      <c r="K348" s="82">
        <v>10.5769545165286</v>
      </c>
      <c r="L348" s="83">
        <v>0.652464227528908</v>
      </c>
      <c r="M348" s="45">
        <v>0.480546084503246</v>
      </c>
      <c r="N348" s="85">
        <v>0.512138551288667</v>
      </c>
    </row>
    <row r="349" spans="1:14">
      <c r="A349" s="19">
        <f t="shared" si="126"/>
        <v>12</v>
      </c>
      <c r="B349" s="27">
        <f t="shared" si="127"/>
        <v>44174</v>
      </c>
      <c r="C349" s="79">
        <v>0.3872</v>
      </c>
      <c r="D349" s="80">
        <v>18.6446989473684</v>
      </c>
      <c r="E349" s="23">
        <v>248.009872436523</v>
      </c>
      <c r="F349" s="81">
        <v>0.509473684210526</v>
      </c>
      <c r="G349" s="82">
        <v>1.51061290322581</v>
      </c>
      <c r="H349" s="83">
        <v>74.3758548854576</v>
      </c>
      <c r="I349" s="82">
        <v>9.70247346368163</v>
      </c>
      <c r="J349" s="84">
        <v>3669.83401881807</v>
      </c>
      <c r="K349" s="82">
        <v>10.6913647502811</v>
      </c>
      <c r="L349" s="83">
        <v>0.98889128659949</v>
      </c>
      <c r="M349" s="45">
        <v>0.446714837713273</v>
      </c>
      <c r="N349" s="85">
        <v>0.492244713395276</v>
      </c>
    </row>
    <row r="350" spans="1:14">
      <c r="A350" s="19">
        <f t="shared" si="126"/>
        <v>12</v>
      </c>
      <c r="B350" s="27">
        <f t="shared" si="127"/>
        <v>44175</v>
      </c>
      <c r="C350" s="79">
        <v>0</v>
      </c>
      <c r="D350" s="80">
        <v>0</v>
      </c>
      <c r="E350" s="23">
        <v>214.230911254883</v>
      </c>
      <c r="F350" s="81">
        <v>0.509473684210526</v>
      </c>
      <c r="G350" s="82">
        <v>1.51061290322581</v>
      </c>
      <c r="H350" s="83">
        <v>64.2458584851319</v>
      </c>
      <c r="I350" s="82">
        <v>10.1299964003257</v>
      </c>
      <c r="J350" s="84">
        <v>3662.18346236051</v>
      </c>
      <c r="K350" s="82">
        <v>10.6690763063867</v>
      </c>
      <c r="L350" s="83">
        <v>0.539079906061007</v>
      </c>
      <c r="M350" s="45">
        <v>0.474095267598837</v>
      </c>
      <c r="N350" s="85">
        <v>0.49932481578633</v>
      </c>
    </row>
    <row r="351" spans="1:14">
      <c r="A351" s="19">
        <f t="shared" si="126"/>
        <v>12</v>
      </c>
      <c r="B351" s="27">
        <f t="shared" si="127"/>
        <v>44176</v>
      </c>
      <c r="C351" s="79">
        <v>0.3848</v>
      </c>
      <c r="D351" s="80">
        <v>18.5291326315789</v>
      </c>
      <c r="E351" s="23">
        <v>244.11589050293</v>
      </c>
      <c r="F351" s="81">
        <v>0.506315789473684</v>
      </c>
      <c r="G351" s="82">
        <v>1.50751612903226</v>
      </c>
      <c r="H351" s="83">
        <v>72.6051695762421</v>
      </c>
      <c r="I351" s="82">
        <v>10.1698215404688</v>
      </c>
      <c r="J351" s="84">
        <v>3525.81584067905</v>
      </c>
      <c r="K351" s="82">
        <v>10.1872001961733</v>
      </c>
      <c r="L351" s="83">
        <v>0.0173786557045386</v>
      </c>
      <c r="M351" s="45">
        <v>0.494095433286131</v>
      </c>
      <c r="N351" s="85">
        <v>0.494939766137607</v>
      </c>
    </row>
    <row r="352" spans="1:14">
      <c r="A352" s="19">
        <f t="shared" si="126"/>
        <v>12</v>
      </c>
      <c r="B352" s="27">
        <f t="shared" si="127"/>
        <v>44177</v>
      </c>
      <c r="C352" s="79">
        <v>0</v>
      </c>
      <c r="D352" s="80">
        <v>0</v>
      </c>
      <c r="E352" s="23">
        <v>213.687515258789</v>
      </c>
      <c r="F352" s="81">
        <v>0.506315789473684</v>
      </c>
      <c r="G352" s="82">
        <v>1.50751612903226</v>
      </c>
      <c r="H352" s="83">
        <v>63.5551346113783</v>
      </c>
      <c r="I352" s="82">
        <v>9.05003496486371</v>
      </c>
      <c r="J352" s="84">
        <v>3296.15578633868</v>
      </c>
      <c r="K352" s="82">
        <v>9.52363946119778</v>
      </c>
      <c r="L352" s="83">
        <v>0.473604496334071</v>
      </c>
      <c r="M352" s="45">
        <v>0.473739586650774</v>
      </c>
      <c r="N352" s="85">
        <v>0.498531225489777</v>
      </c>
    </row>
    <row r="353" spans="1:14">
      <c r="A353" s="19">
        <f t="shared" si="126"/>
        <v>12</v>
      </c>
      <c r="B353" s="27">
        <f t="shared" si="127"/>
        <v>44178</v>
      </c>
      <c r="C353" s="79">
        <v>0</v>
      </c>
      <c r="D353" s="80">
        <v>0</v>
      </c>
      <c r="E353" s="23">
        <v>184.681228637695</v>
      </c>
      <c r="F353" s="81">
        <v>0.506315789473684</v>
      </c>
      <c r="G353" s="82">
        <v>1.50751612903226</v>
      </c>
      <c r="H353" s="83">
        <v>54.9280585346724</v>
      </c>
      <c r="I353" s="82">
        <v>8.62707607670594</v>
      </c>
      <c r="J353" s="84">
        <v>3209.69010483162</v>
      </c>
      <c r="K353" s="82">
        <v>9.27381268424355</v>
      </c>
      <c r="L353" s="83">
        <v>0.646736607537607</v>
      </c>
      <c r="M353" s="45">
        <v>0.461577946591784</v>
      </c>
      <c r="N353" s="85">
        <v>0.496180557330199</v>
      </c>
    </row>
    <row r="354" spans="1:14">
      <c r="A354" s="19">
        <f t="shared" si="126"/>
        <v>12</v>
      </c>
      <c r="B354" s="27">
        <f t="shared" si="127"/>
        <v>44179</v>
      </c>
      <c r="C354" s="79">
        <v>0.3855</v>
      </c>
      <c r="D354" s="80">
        <v>18.5765348684211</v>
      </c>
      <c r="E354" s="23">
        <v>216.025253295898</v>
      </c>
      <c r="F354" s="81">
        <v>0.507236842105263</v>
      </c>
      <c r="G354" s="82">
        <v>1.50841935483871</v>
      </c>
      <c r="H354" s="83">
        <v>64.4058720189659</v>
      </c>
      <c r="I354" s="82">
        <v>9.09872138412756</v>
      </c>
      <c r="J354" s="84">
        <v>3343.72150994355</v>
      </c>
      <c r="K354" s="82">
        <v>9.68444558266244</v>
      </c>
      <c r="L354" s="83">
        <v>0.585724198534887</v>
      </c>
      <c r="M354" s="45">
        <v>0.451181699487472</v>
      </c>
      <c r="N354" s="85">
        <v>0.480226224335427</v>
      </c>
    </row>
    <row r="355" spans="1:14">
      <c r="A355" s="19">
        <f t="shared" si="126"/>
        <v>12</v>
      </c>
      <c r="B355" s="27">
        <f t="shared" si="127"/>
        <v>44180</v>
      </c>
      <c r="C355" s="79">
        <v>0.384</v>
      </c>
      <c r="D355" s="80">
        <v>17.9267368421053</v>
      </c>
      <c r="E355" s="23">
        <v>250.249664306641</v>
      </c>
      <c r="F355" s="81">
        <v>0.505263157894737</v>
      </c>
      <c r="G355" s="82">
        <v>1.50648387096774</v>
      </c>
      <c r="H355" s="83">
        <v>74.223884136372</v>
      </c>
      <c r="I355" s="82">
        <v>8.10872472469917</v>
      </c>
      <c r="J355" s="84">
        <v>3000.79581608776</v>
      </c>
      <c r="K355" s="82">
        <v>8.64630082931763</v>
      </c>
      <c r="L355" s="83">
        <v>0.537576104618463</v>
      </c>
      <c r="M355" s="45">
        <v>0.475457815249441</v>
      </c>
      <c r="N355" s="85">
        <v>0.506978771862219</v>
      </c>
    </row>
    <row r="356" spans="1:14">
      <c r="A356" s="19">
        <f t="shared" si="126"/>
        <v>12</v>
      </c>
      <c r="B356" s="27">
        <f t="shared" si="127"/>
        <v>44181</v>
      </c>
      <c r="C356" s="79">
        <v>0</v>
      </c>
      <c r="D356" s="80">
        <v>0</v>
      </c>
      <c r="E356" s="23">
        <v>222.630767822266</v>
      </c>
      <c r="F356" s="81">
        <v>0.505263157894737</v>
      </c>
      <c r="G356" s="82">
        <v>1.50648387096774</v>
      </c>
      <c r="H356" s="83">
        <v>66.0321377925336</v>
      </c>
      <c r="I356" s="82">
        <v>8.19174634383836</v>
      </c>
      <c r="J356" s="84">
        <v>3050.3894234277</v>
      </c>
      <c r="K356" s="82">
        <v>8.78919667247138</v>
      </c>
      <c r="L356" s="83">
        <v>0.597450328633014</v>
      </c>
      <c r="M356" s="45">
        <v>0.461109883725383</v>
      </c>
      <c r="N356" s="85">
        <v>0.494740106147355</v>
      </c>
    </row>
    <row r="357" spans="1:14">
      <c r="A357" s="19">
        <f t="shared" si="126"/>
        <v>12</v>
      </c>
      <c r="B357" s="27">
        <f t="shared" si="127"/>
        <v>44182</v>
      </c>
      <c r="C357" s="79">
        <v>0.3828</v>
      </c>
      <c r="D357" s="80">
        <v>18.3915252631579</v>
      </c>
      <c r="E357" s="23">
        <v>254.177703857422</v>
      </c>
      <c r="F357" s="81">
        <v>0.503684210526316</v>
      </c>
      <c r="G357" s="82">
        <v>1.50493548387097</v>
      </c>
      <c r="H357" s="83">
        <v>75.0761038686347</v>
      </c>
      <c r="I357" s="82">
        <v>9.34755918705681</v>
      </c>
      <c r="J357" s="84">
        <v>3299.7402353328</v>
      </c>
      <c r="K357" s="82">
        <v>9.46820711002965</v>
      </c>
      <c r="L357" s="83">
        <v>0.120647922972839</v>
      </c>
      <c r="M357" s="45">
        <v>0.487660207274263</v>
      </c>
      <c r="N357" s="85">
        <v>0.493954384176145</v>
      </c>
    </row>
    <row r="358" spans="1:14">
      <c r="A358" s="19">
        <f t="shared" si="126"/>
        <v>12</v>
      </c>
      <c r="B358" s="27">
        <f t="shared" si="127"/>
        <v>44183</v>
      </c>
      <c r="C358" s="79">
        <v>0</v>
      </c>
      <c r="D358" s="80">
        <v>0</v>
      </c>
      <c r="E358" s="23">
        <v>220.507461547852</v>
      </c>
      <c r="F358" s="81">
        <v>0.503684210526316</v>
      </c>
      <c r="G358" s="82">
        <v>1.50493548387097</v>
      </c>
      <c r="H358" s="83">
        <v>65.1309726846133</v>
      </c>
      <c r="I358" s="82">
        <v>9.94513118402139</v>
      </c>
      <c r="J358" s="84">
        <v>3719.21768065967</v>
      </c>
      <c r="K358" s="82">
        <v>10.6718471080552</v>
      </c>
      <c r="L358" s="83">
        <v>0.726715924033838</v>
      </c>
      <c r="M358" s="45">
        <v>0.44695284718426</v>
      </c>
      <c r="N358" s="85">
        <v>0.479612823742731</v>
      </c>
    </row>
    <row r="359" spans="1:14">
      <c r="A359" s="19">
        <f t="shared" si="126"/>
        <v>12</v>
      </c>
      <c r="B359" s="27">
        <f t="shared" si="127"/>
        <v>44184</v>
      </c>
      <c r="C359" s="79">
        <v>0.3836</v>
      </c>
      <c r="D359" s="80">
        <v>18.38403</v>
      </c>
      <c r="E359" s="23">
        <v>248.401412963867</v>
      </c>
      <c r="F359" s="81">
        <v>0.504736842105263</v>
      </c>
      <c r="G359" s="82">
        <v>1.50596774193548</v>
      </c>
      <c r="H359" s="83">
        <v>73.5737331278232</v>
      </c>
      <c r="I359" s="82">
        <v>9.94126955679016</v>
      </c>
      <c r="J359" s="84">
        <v>3687.80708993085</v>
      </c>
      <c r="K359" s="82">
        <v>10.6111058848818</v>
      </c>
      <c r="L359" s="83">
        <v>0.66983632809159</v>
      </c>
      <c r="M359" s="45">
        <v>0.440007553222571</v>
      </c>
      <c r="N359" s="85">
        <v>0.46965497824203</v>
      </c>
    </row>
    <row r="360" spans="1:14">
      <c r="A360" s="19">
        <f t="shared" si="126"/>
        <v>12</v>
      </c>
      <c r="B360" s="27">
        <f t="shared" si="127"/>
        <v>44185</v>
      </c>
      <c r="C360" s="79">
        <v>0</v>
      </c>
      <c r="D360" s="80">
        <v>0</v>
      </c>
      <c r="E360" s="23">
        <v>219.7109375</v>
      </c>
      <c r="F360" s="81">
        <v>0.504736842105263</v>
      </c>
      <c r="G360" s="82">
        <v>1.50596774193548</v>
      </c>
      <c r="H360" s="83">
        <v>65.0759336994601</v>
      </c>
      <c r="I360" s="82">
        <v>8.49779942836305</v>
      </c>
      <c r="J360" s="84">
        <v>3129.68137221138</v>
      </c>
      <c r="K360" s="82">
        <v>9.00518373565459</v>
      </c>
      <c r="L360" s="83">
        <v>0.507384307291534</v>
      </c>
      <c r="M360" s="45">
        <v>0.462695747035825</v>
      </c>
      <c r="N360" s="85">
        <v>0.490322259414188</v>
      </c>
    </row>
    <row r="361" spans="1:14">
      <c r="A361" s="19">
        <f t="shared" si="126"/>
        <v>12</v>
      </c>
      <c r="B361" s="27">
        <f t="shared" si="127"/>
        <v>44186</v>
      </c>
      <c r="C361" s="79">
        <v>0.3836</v>
      </c>
      <c r="D361" s="80">
        <v>18.4163331578947</v>
      </c>
      <c r="E361" s="23">
        <v>254.443588256836</v>
      </c>
      <c r="F361" s="81">
        <v>0.504736842105263</v>
      </c>
      <c r="G361" s="82">
        <v>1.50596774193548</v>
      </c>
      <c r="H361" s="83">
        <v>75.3633581835433</v>
      </c>
      <c r="I361" s="82">
        <v>8.1289086738116</v>
      </c>
      <c r="J361" s="84">
        <v>3001.58518845625</v>
      </c>
      <c r="K361" s="82">
        <v>8.63660638436467</v>
      </c>
      <c r="L361" s="83">
        <v>0.507697710553069</v>
      </c>
      <c r="M361" s="45">
        <v>0.45950499062619</v>
      </c>
      <c r="N361" s="85">
        <v>0.488203754641118</v>
      </c>
    </row>
    <row r="362" spans="1:14">
      <c r="A362" s="19">
        <f t="shared" si="126"/>
        <v>12</v>
      </c>
      <c r="B362" s="27">
        <f t="shared" si="127"/>
        <v>44187</v>
      </c>
      <c r="C362" s="79">
        <v>0</v>
      </c>
      <c r="D362" s="80">
        <v>0</v>
      </c>
      <c r="E362" s="23">
        <v>223.925598144531</v>
      </c>
      <c r="F362" s="81">
        <v>0.504736842105263</v>
      </c>
      <c r="G362" s="82">
        <v>1.50596774193548</v>
      </c>
      <c r="H362" s="83">
        <v>66.3242692615859</v>
      </c>
      <c r="I362" s="82">
        <v>9.03908892195737</v>
      </c>
      <c r="J362" s="84">
        <v>3317.48425925708</v>
      </c>
      <c r="K362" s="82">
        <v>9.54555807502001</v>
      </c>
      <c r="L362" s="83">
        <v>0.506469153062639</v>
      </c>
      <c r="M362" s="45">
        <v>0.46395090482523</v>
      </c>
      <c r="N362" s="85">
        <v>0.489946536006452</v>
      </c>
    </row>
    <row r="363" spans="1:14">
      <c r="A363" s="19">
        <f t="shared" si="126"/>
        <v>12</v>
      </c>
      <c r="B363" s="27">
        <f t="shared" si="127"/>
        <v>44188</v>
      </c>
      <c r="C363" s="79">
        <v>0.383</v>
      </c>
      <c r="D363" s="80">
        <v>18.4102052631579</v>
      </c>
      <c r="E363" s="23">
        <v>257.665832519531</v>
      </c>
      <c r="F363" s="81">
        <v>0.503947368421053</v>
      </c>
      <c r="G363" s="82">
        <v>1.5051935483871</v>
      </c>
      <c r="H363" s="83">
        <v>76.1592078817812</v>
      </c>
      <c r="I363" s="82">
        <v>8.57526664296262</v>
      </c>
      <c r="J363" s="84">
        <v>3098.2619578946</v>
      </c>
      <c r="K363" s="82">
        <v>8.89625949161632</v>
      </c>
      <c r="L363" s="83">
        <v>0.320992848653706</v>
      </c>
      <c r="M363" s="45">
        <v>0.474489266096894</v>
      </c>
      <c r="N363" s="85">
        <v>0.492250540179845</v>
      </c>
    </row>
    <row r="364" spans="1:14">
      <c r="A364" s="19">
        <f t="shared" si="126"/>
        <v>12</v>
      </c>
      <c r="B364" s="27">
        <f t="shared" si="127"/>
        <v>44189</v>
      </c>
      <c r="C364" s="79">
        <v>0</v>
      </c>
      <c r="D364" s="80">
        <v>0</v>
      </c>
      <c r="E364" s="23">
        <v>231.379913330078</v>
      </c>
      <c r="F364" s="81">
        <v>0.503947368421053</v>
      </c>
      <c r="G364" s="82">
        <v>1.5051935483871</v>
      </c>
      <c r="H364" s="83">
        <v>68.3897851207656</v>
      </c>
      <c r="I364" s="82">
        <v>7.76942276101552</v>
      </c>
      <c r="J364" s="84">
        <v>2856.88149904189</v>
      </c>
      <c r="K364" s="82">
        <v>8.20316664558131</v>
      </c>
      <c r="L364" s="83">
        <v>0.433743884565786</v>
      </c>
      <c r="M364" s="45">
        <v>0.4658374062501</v>
      </c>
      <c r="N364" s="85">
        <v>0.491843730320508</v>
      </c>
    </row>
    <row r="365" spans="1:14">
      <c r="A365" s="19">
        <f t="shared" si="126"/>
        <v>12</v>
      </c>
      <c r="B365" s="27">
        <f t="shared" si="127"/>
        <v>44190</v>
      </c>
      <c r="C365" s="79">
        <v>0.3829</v>
      </c>
      <c r="D365" s="80">
        <v>18.3555206578947</v>
      </c>
      <c r="E365" s="23">
        <v>265.74169921875</v>
      </c>
      <c r="F365" s="81">
        <v>0.503815789473684</v>
      </c>
      <c r="G365" s="82">
        <v>1.50506451612903</v>
      </c>
      <c r="H365" s="83">
        <v>78.5189808226574</v>
      </c>
      <c r="I365" s="82">
        <v>8.22632495600295</v>
      </c>
      <c r="J365" s="84">
        <v>3040.11130923516</v>
      </c>
      <c r="K365" s="82">
        <v>8.72626009883169</v>
      </c>
      <c r="L365" s="83">
        <v>0.499935142828743</v>
      </c>
      <c r="M365" s="45">
        <v>0.468939786033178</v>
      </c>
      <c r="N365" s="85">
        <v>0.497438475321825</v>
      </c>
    </row>
    <row r="366" spans="1:14">
      <c r="A366" s="19">
        <f t="shared" si="126"/>
        <v>12</v>
      </c>
      <c r="B366" s="27">
        <f t="shared" si="127"/>
        <v>44191</v>
      </c>
      <c r="C366" s="79">
        <v>0</v>
      </c>
      <c r="D366" s="80">
        <v>0</v>
      </c>
      <c r="E366" s="23">
        <v>238.753677368164</v>
      </c>
      <c r="F366" s="81">
        <v>0.503815789473684</v>
      </c>
      <c r="G366" s="82">
        <v>1.50506451612903</v>
      </c>
      <c r="H366" s="83">
        <v>70.5448014734719</v>
      </c>
      <c r="I366" s="82">
        <v>7.97417934918548</v>
      </c>
      <c r="J366" s="84">
        <v>2911.8302169467</v>
      </c>
      <c r="K366" s="82">
        <v>8.35804523325399</v>
      </c>
      <c r="L366" s="83">
        <v>0.383865884068511</v>
      </c>
      <c r="M366" s="45">
        <v>0.45793114700987</v>
      </c>
      <c r="N366" s="85">
        <v>0.479975314427224</v>
      </c>
    </row>
    <row r="367" spans="1:14">
      <c r="A367" s="19">
        <f t="shared" si="126"/>
        <v>12</v>
      </c>
      <c r="B367" s="27">
        <f t="shared" si="127"/>
        <v>44192</v>
      </c>
      <c r="C367" s="79">
        <v>0.3849</v>
      </c>
      <c r="D367" s="80">
        <v>18.4787451315789</v>
      </c>
      <c r="E367" s="23">
        <v>274.4453125</v>
      </c>
      <c r="F367" s="81">
        <v>0.506447368421053</v>
      </c>
      <c r="G367" s="82">
        <v>1.50764516129032</v>
      </c>
      <c r="H367" s="83">
        <v>81.6539746754089</v>
      </c>
      <c r="I367" s="82">
        <v>7.36957192964196</v>
      </c>
      <c r="J367" s="84">
        <v>2975.0573694917</v>
      </c>
      <c r="K367" s="82">
        <v>8.59885408988824</v>
      </c>
      <c r="L367" s="83">
        <v>1.22928216024628</v>
      </c>
      <c r="M367" s="45">
        <v>0.4647722689041</v>
      </c>
      <c r="N367" s="85">
        <v>0.54229865228099</v>
      </c>
    </row>
    <row r="368" spans="1:14">
      <c r="A368" s="19">
        <f t="shared" si="126"/>
        <v>12</v>
      </c>
      <c r="B368" s="27">
        <f t="shared" si="127"/>
        <v>44193</v>
      </c>
      <c r="C368" s="79">
        <v>0</v>
      </c>
      <c r="D368" s="80">
        <v>0</v>
      </c>
      <c r="E368" s="23">
        <v>243.597183227539</v>
      </c>
      <c r="F368" s="81">
        <v>0.506447368421053</v>
      </c>
      <c r="G368" s="82">
        <v>1.50764516129032</v>
      </c>
      <c r="H368" s="83">
        <v>72.4759262567563</v>
      </c>
      <c r="I368" s="82">
        <v>9.17804841865268</v>
      </c>
      <c r="J368" s="84">
        <v>3282.70252487685</v>
      </c>
      <c r="K368" s="82">
        <v>9.48804561598977</v>
      </c>
      <c r="L368" s="83">
        <v>0.309997197337086</v>
      </c>
      <c r="M368" s="45">
        <v>0.468663051980929</v>
      </c>
      <c r="N368" s="85">
        <v>0.484492586320089</v>
      </c>
    </row>
    <row r="369" spans="1:14">
      <c r="A369" s="19">
        <f t="shared" si="126"/>
        <v>12</v>
      </c>
      <c r="B369" s="27">
        <f t="shared" si="127"/>
        <v>44194</v>
      </c>
      <c r="C369" s="79">
        <v>0.3841</v>
      </c>
      <c r="D369" s="80">
        <v>18.4539834210526</v>
      </c>
      <c r="E369" s="23">
        <v>272.850677490234</v>
      </c>
      <c r="F369" s="81">
        <v>0.505394736842105</v>
      </c>
      <c r="G369" s="82">
        <v>1.50661290322581</v>
      </c>
      <c r="H369" s="83">
        <v>80.9553377868425</v>
      </c>
      <c r="I369" s="82">
        <v>9.97457189096633</v>
      </c>
      <c r="J369" s="84">
        <v>3674.21732158498</v>
      </c>
      <c r="K369" s="82">
        <v>10.5903183527322</v>
      </c>
      <c r="L369" s="83">
        <v>0.615746461765911</v>
      </c>
      <c r="M369" s="45">
        <v>0.472151861618076</v>
      </c>
      <c r="N369" s="85">
        <v>0.501298559981223</v>
      </c>
    </row>
    <row r="370" spans="1:14">
      <c r="A370" s="19"/>
      <c r="B370" s="27"/>
      <c r="C370" s="79"/>
      <c r="D370" s="80"/>
      <c r="E370" s="23"/>
      <c r="F370" s="81"/>
      <c r="G370" s="82"/>
      <c r="H370" s="83"/>
      <c r="I370" s="82"/>
      <c r="J370" s="84"/>
      <c r="K370" s="82"/>
      <c r="L370" s="83"/>
      <c r="M370" s="45"/>
      <c r="N370" s="85"/>
    </row>
    <row r="371" spans="1:14">
      <c r="A371" s="19"/>
      <c r="B371" s="27"/>
      <c r="C371" s="79"/>
      <c r="D371" s="80"/>
      <c r="E371" s="23"/>
      <c r="F371" s="81"/>
      <c r="G371" s="82"/>
      <c r="H371" s="83"/>
      <c r="I371" s="82"/>
      <c r="J371" s="84"/>
      <c r="K371" s="82"/>
      <c r="L371" s="83"/>
      <c r="M371" s="45"/>
      <c r="N371" s="85"/>
    </row>
    <row r="372" spans="1:14">
      <c r="A372" s="19">
        <f t="shared" si="126"/>
        <v>1</v>
      </c>
      <c r="B372" s="27">
        <v>44197</v>
      </c>
      <c r="C372" s="79">
        <v>0.3829</v>
      </c>
      <c r="D372" s="80">
        <v>18.3555206578947</v>
      </c>
      <c r="E372" s="23">
        <v>265.74169921875</v>
      </c>
      <c r="F372" s="81">
        <v>0.503815789473684</v>
      </c>
      <c r="G372" s="82">
        <v>1.50506451612903</v>
      </c>
      <c r="H372" s="83">
        <v>78.5189808226574</v>
      </c>
      <c r="I372" s="82">
        <v>8.22632495600295</v>
      </c>
      <c r="J372" s="84">
        <v>3040.11130923516</v>
      </c>
      <c r="K372" s="82">
        <v>8.72626009883169</v>
      </c>
      <c r="L372" s="83">
        <v>0.499935142828743</v>
      </c>
      <c r="M372" s="45">
        <v>0.468939786033178</v>
      </c>
      <c r="N372" s="85">
        <v>0.497438475321825</v>
      </c>
    </row>
    <row r="373" spans="1:14">
      <c r="A373" s="19">
        <f t="shared" si="126"/>
        <v>1</v>
      </c>
      <c r="B373" s="27">
        <f t="shared" si="127"/>
        <v>44198</v>
      </c>
      <c r="C373" s="79">
        <v>0</v>
      </c>
      <c r="D373" s="80">
        <v>0</v>
      </c>
      <c r="E373" s="23">
        <v>238.753677368164</v>
      </c>
      <c r="F373" s="81">
        <v>0.503815789473684</v>
      </c>
      <c r="G373" s="82">
        <v>1.50506451612903</v>
      </c>
      <c r="H373" s="83">
        <v>70.5448014734719</v>
      </c>
      <c r="I373" s="82">
        <v>7.97417934918548</v>
      </c>
      <c r="J373" s="84">
        <v>2911.8302169467</v>
      </c>
      <c r="K373" s="82">
        <v>8.35804523325399</v>
      </c>
      <c r="L373" s="83">
        <v>0.383865884068511</v>
      </c>
      <c r="M373" s="45">
        <v>0.45793114700987</v>
      </c>
      <c r="N373" s="85">
        <v>0.479975314427224</v>
      </c>
    </row>
    <row r="374" spans="1:14">
      <c r="A374" s="19">
        <f t="shared" si="126"/>
        <v>1</v>
      </c>
      <c r="B374" s="27">
        <f t="shared" si="127"/>
        <v>44199</v>
      </c>
      <c r="C374" s="79">
        <v>0.3849</v>
      </c>
      <c r="D374" s="80">
        <v>18.4787451315789</v>
      </c>
      <c r="E374" s="23">
        <v>274.4453125</v>
      </c>
      <c r="F374" s="81">
        <v>0.506447368421053</v>
      </c>
      <c r="G374" s="82">
        <v>1.50764516129032</v>
      </c>
      <c r="H374" s="83">
        <v>81.6539746754089</v>
      </c>
      <c r="I374" s="82">
        <v>7.36957192964196</v>
      </c>
      <c r="J374" s="84">
        <v>2975.0573694917</v>
      </c>
      <c r="K374" s="82">
        <v>8.59885408988824</v>
      </c>
      <c r="L374" s="83">
        <v>1.22928216024628</v>
      </c>
      <c r="M374" s="45">
        <v>0.4647722689041</v>
      </c>
      <c r="N374" s="85">
        <v>0.54229865228099</v>
      </c>
    </row>
    <row r="375" spans="1:14">
      <c r="A375" s="19">
        <f t="shared" si="126"/>
        <v>1</v>
      </c>
      <c r="B375" s="27">
        <f t="shared" si="127"/>
        <v>44200</v>
      </c>
      <c r="C375" s="79">
        <v>0</v>
      </c>
      <c r="D375" s="80">
        <v>0</v>
      </c>
      <c r="E375" s="23">
        <v>243.597183227539</v>
      </c>
      <c r="F375" s="81">
        <v>0.506447368421053</v>
      </c>
      <c r="G375" s="82">
        <v>1.50764516129032</v>
      </c>
      <c r="H375" s="83">
        <v>72.4759262567563</v>
      </c>
      <c r="I375" s="82">
        <v>9.17804841865268</v>
      </c>
      <c r="J375" s="84">
        <v>3282.70252487685</v>
      </c>
      <c r="K375" s="82">
        <v>9.48804561598977</v>
      </c>
      <c r="L375" s="83">
        <v>0.309997197337086</v>
      </c>
      <c r="M375" s="45">
        <v>0.468663051980929</v>
      </c>
      <c r="N375" s="85">
        <v>0.484492586320089</v>
      </c>
    </row>
    <row r="376" spans="1:14">
      <c r="A376" s="19">
        <f t="shared" si="126"/>
        <v>1</v>
      </c>
      <c r="B376" s="27">
        <f t="shared" si="127"/>
        <v>44201</v>
      </c>
      <c r="C376" s="79">
        <v>0.3841</v>
      </c>
      <c r="D376" s="80">
        <v>18.4539834210526</v>
      </c>
      <c r="E376" s="23">
        <v>272.850677490234</v>
      </c>
      <c r="F376" s="81">
        <v>0.505394736842105</v>
      </c>
      <c r="G376" s="82">
        <v>1.50661290322581</v>
      </c>
      <c r="H376" s="83">
        <v>80.9553377868425</v>
      </c>
      <c r="I376" s="82">
        <v>9.97457189096633</v>
      </c>
      <c r="J376" s="84">
        <v>3674.21732158498</v>
      </c>
      <c r="K376" s="82">
        <v>10.5903183527322</v>
      </c>
      <c r="L376" s="83">
        <v>0.615746461765911</v>
      </c>
      <c r="M376" s="45">
        <v>0.472151861618076</v>
      </c>
      <c r="N376" s="85">
        <v>0.501298559981223</v>
      </c>
    </row>
    <row r="377" spans="1:14">
      <c r="A377" s="19">
        <f t="shared" si="126"/>
        <v>1</v>
      </c>
      <c r="B377" s="27">
        <f t="shared" si="127"/>
        <v>44202</v>
      </c>
      <c r="C377" s="79">
        <v>0</v>
      </c>
      <c r="D377" s="80">
        <v>0</v>
      </c>
      <c r="E377" s="23">
        <v>235.654266357422</v>
      </c>
      <c r="F377" s="81">
        <v>0.505394736842105</v>
      </c>
      <c r="G377" s="82">
        <v>1.50661290322581</v>
      </c>
      <c r="H377" s="83">
        <v>69.919088746109</v>
      </c>
      <c r="I377" s="82">
        <v>11.0362490407336</v>
      </c>
      <c r="J377" s="84">
        <v>3971.03896493969</v>
      </c>
      <c r="K377" s="82">
        <v>11.4458572122985</v>
      </c>
      <c r="L377" s="83">
        <v>0.409608171564948</v>
      </c>
      <c r="M377" s="45">
        <v>0.460788765882163</v>
      </c>
      <c r="N377" s="85">
        <v>0.477890848589252</v>
      </c>
    </row>
    <row r="378" spans="1:14">
      <c r="A378" s="19"/>
      <c r="B378" s="27"/>
      <c r="C378" s="79"/>
      <c r="D378" s="80"/>
      <c r="E378" s="23"/>
      <c r="F378" s="81"/>
      <c r="G378" s="82"/>
      <c r="H378" s="83"/>
      <c r="I378" s="82"/>
      <c r="J378" s="84"/>
      <c r="K378" s="82"/>
      <c r="L378" s="83"/>
      <c r="M378" s="45"/>
      <c r="N378" s="85"/>
    </row>
    <row r="379" spans="1:14">
      <c r="A379" s="19"/>
      <c r="B379" s="27"/>
      <c r="C379" s="79"/>
      <c r="D379" s="80"/>
      <c r="E379" s="23"/>
      <c r="F379" s="81"/>
      <c r="G379" s="82"/>
      <c r="H379" s="83"/>
      <c r="I379" s="82"/>
      <c r="J379" s="84"/>
      <c r="K379" s="82"/>
      <c r="L379" s="83"/>
      <c r="M379" s="45"/>
      <c r="N379" s="85"/>
    </row>
    <row r="380" spans="1:14">
      <c r="A380" s="19"/>
      <c r="B380" s="27"/>
      <c r="C380" s="79"/>
      <c r="D380" s="80"/>
      <c r="E380" s="23"/>
      <c r="F380" s="81"/>
      <c r="G380" s="82"/>
      <c r="H380" s="83"/>
      <c r="I380" s="82"/>
      <c r="J380" s="84"/>
      <c r="K380" s="82"/>
      <c r="L380" s="83"/>
      <c r="M380" s="45"/>
      <c r="N380" s="85"/>
    </row>
    <row r="381" spans="1:14">
      <c r="A381" s="64">
        <f>MONTH(B381)</f>
        <v>1</v>
      </c>
      <c r="B381" s="32">
        <f>ROUND(B370+1,0)</f>
        <v>1</v>
      </c>
      <c r="C381" s="86"/>
      <c r="D381" s="87"/>
      <c r="E381" s="35"/>
      <c r="F381" s="88"/>
      <c r="G381" s="89"/>
      <c r="H381" s="90"/>
      <c r="I381" s="89"/>
      <c r="J381" s="94"/>
      <c r="K381" s="89"/>
      <c r="L381" s="90"/>
      <c r="M381" s="48"/>
      <c r="N381" s="95"/>
    </row>
    <row r="382" spans="1:14">
      <c r="A382" s="19"/>
      <c r="B382" s="27"/>
      <c r="C382" s="21"/>
      <c r="D382" s="22"/>
      <c r="E382" s="23"/>
      <c r="F382" s="41"/>
      <c r="G382" s="31"/>
      <c r="H382" s="22"/>
      <c r="I382" s="41"/>
      <c r="J382" s="96"/>
      <c r="K382" s="41"/>
      <c r="L382" s="22"/>
      <c r="M382" s="97"/>
      <c r="N382" s="98"/>
    </row>
    <row r="383" spans="1:14">
      <c r="A383" s="64"/>
      <c r="B383" s="32"/>
      <c r="C383" s="91"/>
      <c r="D383" s="92"/>
      <c r="E383" s="35"/>
      <c r="F383" s="93"/>
      <c r="G383" s="37"/>
      <c r="H383" s="92"/>
      <c r="I383" s="93"/>
      <c r="J383" s="99"/>
      <c r="K383" s="93"/>
      <c r="L383" s="92"/>
      <c r="M383" s="100"/>
      <c r="N383" s="101"/>
    </row>
  </sheetData>
  <mergeCells count="5">
    <mergeCell ref="A1:L1"/>
    <mergeCell ref="C3:D3"/>
    <mergeCell ref="E3:H3"/>
    <mergeCell ref="J3:L3"/>
    <mergeCell ref="M3:N3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workbookViewId="0">
      <selection activeCell="A1" sqref="A1"/>
    </sheetView>
  </sheetViews>
  <sheetFormatPr defaultColWidth="8.18181818181818" defaultRowHeight="15.6"/>
  <sheetData/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zoomScale="94" zoomScaleNormal="94" workbookViewId="0">
      <selection activeCell="A1" sqref="A1"/>
    </sheetView>
  </sheetViews>
  <sheetFormatPr defaultColWidth="8.18181818181818" defaultRowHeight="15.6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SUMMARY</vt:lpstr>
      <vt:lpstr>DAILY</vt:lpstr>
      <vt:lpstr>VERIFICATION</vt:lpstr>
      <vt:lpstr>CA RATIO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 Raymond</dc:creator>
  <cp:lastModifiedBy>cbodie</cp:lastModifiedBy>
  <dcterms:created xsi:type="dcterms:W3CDTF">1997-04-07T20:31:00Z</dcterms:created>
  <cp:lastPrinted>2019-09-03T15:13:00Z</cp:lastPrinted>
  <dcterms:modified xsi:type="dcterms:W3CDTF">2021-01-12T20:37:05Z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