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marktan\Dropbox\Allie&amp;MarkyBaby\ICAT\CapstoneProject\"/>
    </mc:Choice>
  </mc:AlternateContent>
  <bookViews>
    <workbookView xWindow="0" yWindow="0" windowWidth="25200" windowHeight="11250" activeTab="2"/>
  </bookViews>
  <sheets>
    <sheet name="LastAvailObs" sheetId="1" r:id="rId1"/>
    <sheet name="Elasticities_StdErr" sheetId="2" r:id="rId2"/>
    <sheet name="Template" sheetId="3" r:id="rId3"/>
  </sheets>
  <definedNames>
    <definedName name="DynamicsIncome_LL">OFFSET(Template!$F$14,1,0,COUNTIF(Template!$F$15:$F$54,"&lt;&gt;#N/A"),1)</definedName>
    <definedName name="DynamicsIncome_Mean">OFFSET(Template!$G$14,1,0,COUNTIF(Template!$G$15:$G$54,"&lt;&gt;#N/A"),1)</definedName>
    <definedName name="DynamicsIncome_UL">OFFSET(Template!$H$14,1,0,COUNTIF(Template!$H$15:$H$54,"&lt;&gt;#N/A"),1)</definedName>
    <definedName name="DynamicsTime">OFFSET(Template!$D$14,1,0,COUNTIF(Template!$D$15:$D$54,"&lt;&gt;#N/A"),1)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3" l="1"/>
  <c r="B18" i="3" s="1"/>
  <c r="D16" i="3"/>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F54" i="3" s="1"/>
  <c r="F50" i="3" l="1"/>
  <c r="F42" i="3"/>
  <c r="G39" i="3"/>
  <c r="F34" i="3"/>
  <c r="G31" i="3"/>
  <c r="E47" i="3"/>
  <c r="E39" i="3"/>
  <c r="E31" i="3"/>
  <c r="G52" i="3"/>
  <c r="H49" i="3"/>
  <c r="F39" i="3"/>
  <c r="F31" i="3"/>
  <c r="E54" i="3"/>
  <c r="E38" i="3"/>
  <c r="H54" i="3"/>
  <c r="F52" i="3"/>
  <c r="G49" i="3"/>
  <c r="H46" i="3"/>
  <c r="F44" i="3"/>
  <c r="G41" i="3"/>
  <c r="H38" i="3"/>
  <c r="F36" i="3"/>
  <c r="G33" i="3"/>
  <c r="E53" i="3"/>
  <c r="E45" i="3"/>
  <c r="E37" i="3"/>
  <c r="G53" i="3"/>
  <c r="H50" i="3"/>
  <c r="F48" i="3"/>
  <c r="G45" i="3"/>
  <c r="H42" i="3"/>
  <c r="F40" i="3"/>
  <c r="G37" i="3"/>
  <c r="H34" i="3"/>
  <c r="F32" i="3"/>
  <c r="E49" i="3"/>
  <c r="E41" i="3"/>
  <c r="E33" i="3"/>
  <c r="F47" i="3"/>
  <c r="G44" i="3"/>
  <c r="H41" i="3"/>
  <c r="G36" i="3"/>
  <c r="H33" i="3"/>
  <c r="E46" i="3"/>
  <c r="G54" i="3"/>
  <c r="H51" i="3"/>
  <c r="F49" i="3"/>
  <c r="G46" i="3"/>
  <c r="H43" i="3"/>
  <c r="F41" i="3"/>
  <c r="G38" i="3"/>
  <c r="H35" i="3"/>
  <c r="F33" i="3"/>
  <c r="E52" i="3"/>
  <c r="E44" i="3"/>
  <c r="E36" i="3"/>
  <c r="F53" i="3"/>
  <c r="G50" i="3"/>
  <c r="H47" i="3"/>
  <c r="F45" i="3"/>
  <c r="G42" i="3"/>
  <c r="H39" i="3"/>
  <c r="F37" i="3"/>
  <c r="G34" i="3"/>
  <c r="H31" i="3"/>
  <c r="E48" i="3"/>
  <c r="E40" i="3"/>
  <c r="E32" i="3"/>
  <c r="H52" i="3"/>
  <c r="G47" i="3"/>
  <c r="H44" i="3"/>
  <c r="H36" i="3"/>
  <c r="G51" i="3"/>
  <c r="H48" i="3"/>
  <c r="F46" i="3"/>
  <c r="G43" i="3"/>
  <c r="H40" i="3"/>
  <c r="F38" i="3"/>
  <c r="G35" i="3"/>
  <c r="H32" i="3"/>
  <c r="E51" i="3"/>
  <c r="E43" i="3"/>
  <c r="E35" i="3"/>
  <c r="H53" i="3"/>
  <c r="F51" i="3"/>
  <c r="G48" i="3"/>
  <c r="H45" i="3"/>
  <c r="F43" i="3"/>
  <c r="G40" i="3"/>
  <c r="H37" i="3"/>
  <c r="F35" i="3"/>
  <c r="G32" i="3"/>
  <c r="E50" i="3"/>
  <c r="E42" i="3"/>
  <c r="E34" i="3"/>
  <c r="B12" i="3" l="1"/>
  <c r="G15" i="3" s="1"/>
  <c r="B15" i="3"/>
  <c r="B14" i="3"/>
  <c r="E14" i="3"/>
  <c r="B17" i="3" l="1"/>
  <c r="B16" i="3"/>
  <c r="F15" i="3"/>
  <c r="H15" i="3"/>
  <c r="C4" i="3" l="1"/>
  <c r="F16" i="3" l="1"/>
  <c r="F17" i="3" s="1"/>
  <c r="F18" i="3" s="1"/>
  <c r="F19" i="3" s="1"/>
  <c r="F20" i="3" s="1"/>
  <c r="F21" i="3" s="1"/>
  <c r="F22" i="3" s="1"/>
  <c r="F23" i="3" s="1"/>
  <c r="F24" i="3" s="1"/>
  <c r="F25" i="3" s="1"/>
  <c r="F26" i="3" s="1"/>
  <c r="F27" i="3" s="1"/>
  <c r="F28" i="3" s="1"/>
  <c r="F29" i="3" s="1"/>
  <c r="F30" i="3" s="1"/>
  <c r="H16" i="3" l="1"/>
  <c r="H17" i="3" s="1"/>
  <c r="H18" i="3" s="1"/>
  <c r="H19" i="3" s="1"/>
  <c r="H20" i="3" s="1"/>
  <c r="H21" i="3" s="1"/>
  <c r="H22" i="3" s="1"/>
  <c r="H23" i="3" s="1"/>
  <c r="H24" i="3" s="1"/>
  <c r="H25" i="3" s="1"/>
  <c r="H26" i="3" s="1"/>
  <c r="H27" i="3" s="1"/>
  <c r="H28" i="3" s="1"/>
  <c r="H29" i="3" s="1"/>
  <c r="H30" i="3" s="1"/>
  <c r="G16" i="3"/>
  <c r="G17" i="3" s="1"/>
  <c r="G18" i="3" s="1"/>
  <c r="G19" i="3" s="1"/>
  <c r="G20" i="3" s="1"/>
  <c r="G21" i="3" s="1"/>
  <c r="G22" i="3" s="1"/>
  <c r="G23" i="3" s="1"/>
  <c r="G24" i="3" s="1"/>
  <c r="G25" i="3" s="1"/>
  <c r="G26" i="3" s="1"/>
  <c r="G27" i="3" s="1"/>
  <c r="G28" i="3" s="1"/>
  <c r="G29" i="3" s="1"/>
  <c r="G30" i="3" s="1"/>
  <c r="E15" i="3"/>
  <c r="E16" i="3" s="1"/>
  <c r="E17" i="3" s="1"/>
  <c r="E18" i="3" s="1"/>
  <c r="E19" i="3" s="1"/>
  <c r="E20" i="3" s="1"/>
  <c r="E21" i="3" s="1"/>
  <c r="E22" i="3" s="1"/>
  <c r="E23" i="3" s="1"/>
  <c r="E24" i="3" s="1"/>
  <c r="E25" i="3" s="1"/>
  <c r="E26" i="3" s="1"/>
  <c r="E27" i="3" s="1"/>
  <c r="E28" i="3" s="1"/>
  <c r="E29" i="3" s="1"/>
  <c r="E30" i="3" s="1"/>
</calcChain>
</file>

<file path=xl/sharedStrings.xml><?xml version="1.0" encoding="utf-8"?>
<sst xmlns="http://schemas.openxmlformats.org/spreadsheetml/2006/main" count="1691" uniqueCount="721">
  <si>
    <t>Country Name</t>
  </si>
  <si>
    <t>Country Code</t>
  </si>
  <si>
    <t>Time</t>
  </si>
  <si>
    <t>ID</t>
  </si>
  <si>
    <t>Region</t>
  </si>
  <si>
    <t>EAP</t>
  </si>
  <si>
    <t>EECA</t>
  </si>
  <si>
    <t>LAC</t>
  </si>
  <si>
    <t>MENA</t>
  </si>
  <si>
    <t>NAM</t>
  </si>
  <si>
    <t>SA</t>
  </si>
  <si>
    <t>SSA</t>
  </si>
  <si>
    <t>WE</t>
  </si>
  <si>
    <t>Pop</t>
  </si>
  <si>
    <t>y</t>
  </si>
  <si>
    <t>FinInc</t>
  </si>
  <si>
    <t>GPI</t>
  </si>
  <si>
    <t>FemLit</t>
  </si>
  <si>
    <t>ChldMort</t>
  </si>
  <si>
    <t>Waste</t>
  </si>
  <si>
    <t>MSExpShr</t>
  </si>
  <si>
    <t>inflation</t>
  </si>
  <si>
    <t>Polity2</t>
  </si>
  <si>
    <t>GINI</t>
  </si>
  <si>
    <t>MedPov</t>
  </si>
  <si>
    <t>NRR</t>
  </si>
  <si>
    <t>ImpWat</t>
  </si>
  <si>
    <t>Afghanistan</t>
  </si>
  <si>
    <t>AFG</t>
  </si>
  <si>
    <t>AFG2017</t>
  </si>
  <si>
    <t>..</t>
  </si>
  <si>
    <t>Albania</t>
  </si>
  <si>
    <t>ALB</t>
  </si>
  <si>
    <t>ALB2017</t>
  </si>
  <si>
    <t>Algeria</t>
  </si>
  <si>
    <t>DZA</t>
  </si>
  <si>
    <t>DZA2017</t>
  </si>
  <si>
    <t>American Samoa</t>
  </si>
  <si>
    <t>ASM</t>
  </si>
  <si>
    <t>ASM2017</t>
  </si>
  <si>
    <t>Andorra</t>
  </si>
  <si>
    <t>AND</t>
  </si>
  <si>
    <t>AND2017</t>
  </si>
  <si>
    <t>Angola</t>
  </si>
  <si>
    <t>AGO</t>
  </si>
  <si>
    <t>AGO2017</t>
  </si>
  <si>
    <t>Antigua and Barbuda</t>
  </si>
  <si>
    <t>ATG</t>
  </si>
  <si>
    <t>ATG2017</t>
  </si>
  <si>
    <t>Argentina</t>
  </si>
  <si>
    <t>ARG</t>
  </si>
  <si>
    <t>ARG2017</t>
  </si>
  <si>
    <t>Armenia</t>
  </si>
  <si>
    <t>ARM</t>
  </si>
  <si>
    <t>ARM2017</t>
  </si>
  <si>
    <t>Aruba</t>
  </si>
  <si>
    <t>ABW</t>
  </si>
  <si>
    <t>ABW2017</t>
  </si>
  <si>
    <t>Australia</t>
  </si>
  <si>
    <t>AUS</t>
  </si>
  <si>
    <t>AUS2017</t>
  </si>
  <si>
    <t>Austria</t>
  </si>
  <si>
    <t>AUT</t>
  </si>
  <si>
    <t>AUT2017</t>
  </si>
  <si>
    <t>Azerbaijan</t>
  </si>
  <si>
    <t>AZE</t>
  </si>
  <si>
    <t>AZE2017</t>
  </si>
  <si>
    <t>Bahamas, The</t>
  </si>
  <si>
    <t>BHS</t>
  </si>
  <si>
    <t>BHS2017</t>
  </si>
  <si>
    <t>Bahrain</t>
  </si>
  <si>
    <t>BHR</t>
  </si>
  <si>
    <t>BHR2017</t>
  </si>
  <si>
    <t>Bangladesh</t>
  </si>
  <si>
    <t>BGD</t>
  </si>
  <si>
    <t>BGD2017</t>
  </si>
  <si>
    <t>Barbados</t>
  </si>
  <si>
    <t>BRB</t>
  </si>
  <si>
    <t>BRB2017</t>
  </si>
  <si>
    <t>Belarus</t>
  </si>
  <si>
    <t>BLR</t>
  </si>
  <si>
    <t>BLR2017</t>
  </si>
  <si>
    <t>Belgium</t>
  </si>
  <si>
    <t>BEL</t>
  </si>
  <si>
    <t>BEL2017</t>
  </si>
  <si>
    <t>Belize</t>
  </si>
  <si>
    <t>BLZ</t>
  </si>
  <si>
    <t>BLZ2017</t>
  </si>
  <si>
    <t>Benin</t>
  </si>
  <si>
    <t>BEN</t>
  </si>
  <si>
    <t>BEN2017</t>
  </si>
  <si>
    <t>Bermuda</t>
  </si>
  <si>
    <t>BMU</t>
  </si>
  <si>
    <t>BMU2017</t>
  </si>
  <si>
    <t>Bhutan</t>
  </si>
  <si>
    <t>BTN</t>
  </si>
  <si>
    <t>BTN2017</t>
  </si>
  <si>
    <t>Bolivia</t>
  </si>
  <si>
    <t>BOL</t>
  </si>
  <si>
    <t>BOL2017</t>
  </si>
  <si>
    <t>Bosnia and Herzegovina</t>
  </si>
  <si>
    <t>BIH</t>
  </si>
  <si>
    <t>BIH2017</t>
  </si>
  <si>
    <t>Botswana</t>
  </si>
  <si>
    <t>BWA</t>
  </si>
  <si>
    <t>BWA2017</t>
  </si>
  <si>
    <t>Brazil</t>
  </si>
  <si>
    <t>BRA</t>
  </si>
  <si>
    <t>BRA2017</t>
  </si>
  <si>
    <t>British Virgin Islands</t>
  </si>
  <si>
    <t>VGB</t>
  </si>
  <si>
    <t>VGB2017</t>
  </si>
  <si>
    <t>Brunei Darussalam</t>
  </si>
  <si>
    <t>BRN</t>
  </si>
  <si>
    <t>BRN2017</t>
  </si>
  <si>
    <t>Bulgaria</t>
  </si>
  <si>
    <t>BGR</t>
  </si>
  <si>
    <t>BGR2017</t>
  </si>
  <si>
    <t>Burkina Faso</t>
  </si>
  <si>
    <t>BFA</t>
  </si>
  <si>
    <t>BFA2017</t>
  </si>
  <si>
    <t>Burundi</t>
  </si>
  <si>
    <t>BDI</t>
  </si>
  <si>
    <t>BDI2017</t>
  </si>
  <si>
    <t>Cabo Verde</t>
  </si>
  <si>
    <t>CPV</t>
  </si>
  <si>
    <t>CPV2017</t>
  </si>
  <si>
    <t>Cambodia</t>
  </si>
  <si>
    <t>KHM</t>
  </si>
  <si>
    <t>KHM2017</t>
  </si>
  <si>
    <t>Cameroon</t>
  </si>
  <si>
    <t>CMR</t>
  </si>
  <si>
    <t>CMR2017</t>
  </si>
  <si>
    <t>Canada</t>
  </si>
  <si>
    <t>CAN</t>
  </si>
  <si>
    <t>CAN2017</t>
  </si>
  <si>
    <t>Cayman Islands</t>
  </si>
  <si>
    <t>CYM</t>
  </si>
  <si>
    <t>CYM2017</t>
  </si>
  <si>
    <t>Central African Republic</t>
  </si>
  <si>
    <t>CAF</t>
  </si>
  <si>
    <t>CAF2017</t>
  </si>
  <si>
    <t>Chad</t>
  </si>
  <si>
    <t>TCD</t>
  </si>
  <si>
    <t>TCD2017</t>
  </si>
  <si>
    <t>Channel Islands</t>
  </si>
  <si>
    <t>CHI</t>
  </si>
  <si>
    <t>CHI2017</t>
  </si>
  <si>
    <t>Chile</t>
  </si>
  <si>
    <t>CHL</t>
  </si>
  <si>
    <t>CHL2017</t>
  </si>
  <si>
    <t>China</t>
  </si>
  <si>
    <t>CHN</t>
  </si>
  <si>
    <t>CHN2017</t>
  </si>
  <si>
    <t>Colombia</t>
  </si>
  <si>
    <t>COL</t>
  </si>
  <si>
    <t>COL2017</t>
  </si>
  <si>
    <t>Comoros</t>
  </si>
  <si>
    <t>COM</t>
  </si>
  <si>
    <t>COM2017</t>
  </si>
  <si>
    <t>Congo, Dem. Rep.</t>
  </si>
  <si>
    <t>COD</t>
  </si>
  <si>
    <t>COD2017</t>
  </si>
  <si>
    <t>Congo, Rep.</t>
  </si>
  <si>
    <t>COG</t>
  </si>
  <si>
    <t>COG2017</t>
  </si>
  <si>
    <t>Costa Rica</t>
  </si>
  <si>
    <t>CRI</t>
  </si>
  <si>
    <t>CRI2017</t>
  </si>
  <si>
    <t>Cote d'Ivoire</t>
  </si>
  <si>
    <t>CIV</t>
  </si>
  <si>
    <t>CIV2017</t>
  </si>
  <si>
    <t>Croatia</t>
  </si>
  <si>
    <t>HRV</t>
  </si>
  <si>
    <t>HRV2017</t>
  </si>
  <si>
    <t>Cuba</t>
  </si>
  <si>
    <t>CUB</t>
  </si>
  <si>
    <t>CUB2017</t>
  </si>
  <si>
    <t>Curacao</t>
  </si>
  <si>
    <t>CUW</t>
  </si>
  <si>
    <t>CUW2017</t>
  </si>
  <si>
    <t>Cyprus</t>
  </si>
  <si>
    <t>CYP</t>
  </si>
  <si>
    <t>CYP2017</t>
  </si>
  <si>
    <t>Czech Republic</t>
  </si>
  <si>
    <t>CZE</t>
  </si>
  <si>
    <t>CZE2017</t>
  </si>
  <si>
    <t>Denmark</t>
  </si>
  <si>
    <t>DNK</t>
  </si>
  <si>
    <t>DNK2017</t>
  </si>
  <si>
    <t>Djibouti</t>
  </si>
  <si>
    <t>DJI</t>
  </si>
  <si>
    <t>DJI2017</t>
  </si>
  <si>
    <t>Dominica</t>
  </si>
  <si>
    <t>DMA</t>
  </si>
  <si>
    <t>DMA2017</t>
  </si>
  <si>
    <t>Dominican Republic</t>
  </si>
  <si>
    <t>DOM</t>
  </si>
  <si>
    <t>DOM2017</t>
  </si>
  <si>
    <t>Ecuador</t>
  </si>
  <si>
    <t>ECU</t>
  </si>
  <si>
    <t>ECU2017</t>
  </si>
  <si>
    <t>Egypt, Arab Rep.</t>
  </si>
  <si>
    <t>EGY</t>
  </si>
  <si>
    <t>EGY2017</t>
  </si>
  <si>
    <t>El Salvador</t>
  </si>
  <si>
    <t>SLV</t>
  </si>
  <si>
    <t>SLV2017</t>
  </si>
  <si>
    <t>Equatorial Guinea</t>
  </si>
  <si>
    <t>GNQ</t>
  </si>
  <si>
    <t>GNQ2017</t>
  </si>
  <si>
    <t>Eritrea</t>
  </si>
  <si>
    <t>ERI</t>
  </si>
  <si>
    <t>ERI2017</t>
  </si>
  <si>
    <t>Estonia</t>
  </si>
  <si>
    <t>EST</t>
  </si>
  <si>
    <t>EST2017</t>
  </si>
  <si>
    <t>Ethiopia</t>
  </si>
  <si>
    <t>ETH</t>
  </si>
  <si>
    <t>ETH2017</t>
  </si>
  <si>
    <t>Faroe Islands</t>
  </si>
  <si>
    <t>FRO</t>
  </si>
  <si>
    <t>FRO2017</t>
  </si>
  <si>
    <t>Fiji</t>
  </si>
  <si>
    <t>FJI</t>
  </si>
  <si>
    <t>FJI2017</t>
  </si>
  <si>
    <t>Finland</t>
  </si>
  <si>
    <t>FIN</t>
  </si>
  <si>
    <t>FIN2017</t>
  </si>
  <si>
    <t>France</t>
  </si>
  <si>
    <t>FRA</t>
  </si>
  <si>
    <t>FRA2017</t>
  </si>
  <si>
    <t>French Polynesia</t>
  </si>
  <si>
    <t>PYF</t>
  </si>
  <si>
    <t>PYF2017</t>
  </si>
  <si>
    <t>Gabon</t>
  </si>
  <si>
    <t>GAB</t>
  </si>
  <si>
    <t>GAB2017</t>
  </si>
  <si>
    <t>Gambia, The</t>
  </si>
  <si>
    <t>GMB</t>
  </si>
  <si>
    <t>GMB2017</t>
  </si>
  <si>
    <t>Georgia</t>
  </si>
  <si>
    <t>GEO</t>
  </si>
  <si>
    <t>GEO2017</t>
  </si>
  <si>
    <t>Germany</t>
  </si>
  <si>
    <t>DEU</t>
  </si>
  <si>
    <t>DEU2017</t>
  </si>
  <si>
    <t>Ghana</t>
  </si>
  <si>
    <t>GHA</t>
  </si>
  <si>
    <t>GHA2017</t>
  </si>
  <si>
    <t>Gibraltar</t>
  </si>
  <si>
    <t>GIB</t>
  </si>
  <si>
    <t>GIB2017</t>
  </si>
  <si>
    <t>Greece</t>
  </si>
  <si>
    <t>GRC</t>
  </si>
  <si>
    <t>GRC2017</t>
  </si>
  <si>
    <t>Greenland</t>
  </si>
  <si>
    <t>GRL</t>
  </si>
  <si>
    <t>GRL2017</t>
  </si>
  <si>
    <t>Grenada</t>
  </si>
  <si>
    <t>GRD</t>
  </si>
  <si>
    <t>GRD2017</t>
  </si>
  <si>
    <t>Guam</t>
  </si>
  <si>
    <t>GUM</t>
  </si>
  <si>
    <t>GUM2017</t>
  </si>
  <si>
    <t>Guatemala</t>
  </si>
  <si>
    <t>GTM</t>
  </si>
  <si>
    <t>GTM2017</t>
  </si>
  <si>
    <t>Guinea</t>
  </si>
  <si>
    <t>GIN</t>
  </si>
  <si>
    <t>GIN2017</t>
  </si>
  <si>
    <t>Guinea-Bissau</t>
  </si>
  <si>
    <t>GNB</t>
  </si>
  <si>
    <t>GNB2017</t>
  </si>
  <si>
    <t>Guyana</t>
  </si>
  <si>
    <t>GUY</t>
  </si>
  <si>
    <t>GUY2017</t>
  </si>
  <si>
    <t>Haiti</t>
  </si>
  <si>
    <t>HTI</t>
  </si>
  <si>
    <t>HTI2017</t>
  </si>
  <si>
    <t>Honduras</t>
  </si>
  <si>
    <t>HND</t>
  </si>
  <si>
    <t>HND2017</t>
  </si>
  <si>
    <t>Hong Kong SAR, China</t>
  </si>
  <si>
    <t>HKG</t>
  </si>
  <si>
    <t>HKG2017</t>
  </si>
  <si>
    <t>Hungary</t>
  </si>
  <si>
    <t>HUN</t>
  </si>
  <si>
    <t>HUN2017</t>
  </si>
  <si>
    <t>Iceland</t>
  </si>
  <si>
    <t>ISL</t>
  </si>
  <si>
    <t>ISL2017</t>
  </si>
  <si>
    <t>India</t>
  </si>
  <si>
    <t>IND</t>
  </si>
  <si>
    <t>IND2017</t>
  </si>
  <si>
    <t>Indonesia</t>
  </si>
  <si>
    <t>IDN</t>
  </si>
  <si>
    <t>IDN2017</t>
  </si>
  <si>
    <t>Iran, Islamic Rep.</t>
  </si>
  <si>
    <t>IRN</t>
  </si>
  <si>
    <t>IRN2017</t>
  </si>
  <si>
    <t>Iraq</t>
  </si>
  <si>
    <t>IRQ</t>
  </si>
  <si>
    <t>IRQ2017</t>
  </si>
  <si>
    <t>Ireland</t>
  </si>
  <si>
    <t>IRL</t>
  </si>
  <si>
    <t>IRL2017</t>
  </si>
  <si>
    <t>Isle of Man</t>
  </si>
  <si>
    <t>IMN</t>
  </si>
  <si>
    <t>IMN2017</t>
  </si>
  <si>
    <t>Israel</t>
  </si>
  <si>
    <t>ISR</t>
  </si>
  <si>
    <t>ISR2017</t>
  </si>
  <si>
    <t>Italy</t>
  </si>
  <si>
    <t>ITA</t>
  </si>
  <si>
    <t>ITA2017</t>
  </si>
  <si>
    <t>Jamaica</t>
  </si>
  <si>
    <t>JAM</t>
  </si>
  <si>
    <t>JAM2017</t>
  </si>
  <si>
    <t>Japan</t>
  </si>
  <si>
    <t>JPN</t>
  </si>
  <si>
    <t>JPN2017</t>
  </si>
  <si>
    <t>Jordan</t>
  </si>
  <si>
    <t>JOR</t>
  </si>
  <si>
    <t>JOR2017</t>
  </si>
  <si>
    <t>Kazakhstan</t>
  </si>
  <si>
    <t>KAZ</t>
  </si>
  <si>
    <t>KAZ2017</t>
  </si>
  <si>
    <t>Kenya</t>
  </si>
  <si>
    <t>KEN</t>
  </si>
  <si>
    <t>KEN2017</t>
  </si>
  <si>
    <t>Kiribati</t>
  </si>
  <si>
    <t>KIR</t>
  </si>
  <si>
    <t>KIR2017</t>
  </si>
  <si>
    <t>Korea, Dem. People’s Rep.</t>
  </si>
  <si>
    <t>PRK</t>
  </si>
  <si>
    <t>PRK2017</t>
  </si>
  <si>
    <t>Korea, Rep.</t>
  </si>
  <si>
    <t>KOR</t>
  </si>
  <si>
    <t>KOR2017</t>
  </si>
  <si>
    <t>Kosovo</t>
  </si>
  <si>
    <t>XKX</t>
  </si>
  <si>
    <t>XKX2017</t>
  </si>
  <si>
    <t>Kuwait</t>
  </si>
  <si>
    <t>KWT</t>
  </si>
  <si>
    <t>KWT2017</t>
  </si>
  <si>
    <t>Kyrgyz Republic</t>
  </si>
  <si>
    <t>KGZ</t>
  </si>
  <si>
    <t>KGZ2017</t>
  </si>
  <si>
    <t>Lao PDR</t>
  </si>
  <si>
    <t>LAO</t>
  </si>
  <si>
    <t>LAO2017</t>
  </si>
  <si>
    <t>Latvia</t>
  </si>
  <si>
    <t>LVA</t>
  </si>
  <si>
    <t>LVA2017</t>
  </si>
  <si>
    <t>Lebanon</t>
  </si>
  <si>
    <t>LBN</t>
  </si>
  <si>
    <t>LBN2017</t>
  </si>
  <si>
    <t>Lesotho</t>
  </si>
  <si>
    <t>LSO</t>
  </si>
  <si>
    <t>LSO2017</t>
  </si>
  <si>
    <t>Liberia</t>
  </si>
  <si>
    <t>LBR</t>
  </si>
  <si>
    <t>LBR2017</t>
  </si>
  <si>
    <t>Libya</t>
  </si>
  <si>
    <t>LBY</t>
  </si>
  <si>
    <t>LBY2017</t>
  </si>
  <si>
    <t>Liechtenstein</t>
  </si>
  <si>
    <t>LIE</t>
  </si>
  <si>
    <t>LIE2017</t>
  </si>
  <si>
    <t>Lithuania</t>
  </si>
  <si>
    <t>LTU</t>
  </si>
  <si>
    <t>LTU2017</t>
  </si>
  <si>
    <t>Luxembourg</t>
  </si>
  <si>
    <t>LUX</t>
  </si>
  <si>
    <t>LUX2017</t>
  </si>
  <si>
    <t>Macao SAR, China</t>
  </si>
  <si>
    <t>MAC</t>
  </si>
  <si>
    <t>MAC2017</t>
  </si>
  <si>
    <t>Macedonia, FYR</t>
  </si>
  <si>
    <t>MKD</t>
  </si>
  <si>
    <t>MKD2017</t>
  </si>
  <si>
    <t>Madagascar</t>
  </si>
  <si>
    <t>MDG</t>
  </si>
  <si>
    <t>MDG2017</t>
  </si>
  <si>
    <t>Malawi</t>
  </si>
  <si>
    <t>MWI</t>
  </si>
  <si>
    <t>MWI2017</t>
  </si>
  <si>
    <t>Malaysia</t>
  </si>
  <si>
    <t>MYS</t>
  </si>
  <si>
    <t>MYS2017</t>
  </si>
  <si>
    <t>Maldives</t>
  </si>
  <si>
    <t>MDV</t>
  </si>
  <si>
    <t>MDV2017</t>
  </si>
  <si>
    <t>Mali</t>
  </si>
  <si>
    <t>MLI</t>
  </si>
  <si>
    <t>MLI2017</t>
  </si>
  <si>
    <t>Malta</t>
  </si>
  <si>
    <t>MLT</t>
  </si>
  <si>
    <t>MLT2017</t>
  </si>
  <si>
    <t>Marshall Islands</t>
  </si>
  <si>
    <t>MHL</t>
  </si>
  <si>
    <t>MHL2017</t>
  </si>
  <si>
    <t>Mauritania</t>
  </si>
  <si>
    <t>MRT</t>
  </si>
  <si>
    <t>MRT2017</t>
  </si>
  <si>
    <t>Mauritius</t>
  </si>
  <si>
    <t>MUS</t>
  </si>
  <si>
    <t>MUS2017</t>
  </si>
  <si>
    <t>Mexico</t>
  </si>
  <si>
    <t>MEX</t>
  </si>
  <si>
    <t>MEX2017</t>
  </si>
  <si>
    <t>Micronesia, Fed. Sts.</t>
  </si>
  <si>
    <t>FSM</t>
  </si>
  <si>
    <t>FSM2017</t>
  </si>
  <si>
    <t>Moldova</t>
  </si>
  <si>
    <t>MDA</t>
  </si>
  <si>
    <t>MDA2017</t>
  </si>
  <si>
    <t>Monaco</t>
  </si>
  <si>
    <t>MCO</t>
  </si>
  <si>
    <t>MCO2017</t>
  </si>
  <si>
    <t>Mongolia</t>
  </si>
  <si>
    <t>MNG</t>
  </si>
  <si>
    <t>MNG2017</t>
  </si>
  <si>
    <t>Montenegro</t>
  </si>
  <si>
    <t>MNE</t>
  </si>
  <si>
    <t>MNE2017</t>
  </si>
  <si>
    <t>Morocco</t>
  </si>
  <si>
    <t>MAR</t>
  </si>
  <si>
    <t>MAR2017</t>
  </si>
  <si>
    <t>Mozambique</t>
  </si>
  <si>
    <t>MOZ</t>
  </si>
  <si>
    <t>MOZ2017</t>
  </si>
  <si>
    <t>Myanmar</t>
  </si>
  <si>
    <t>MMR</t>
  </si>
  <si>
    <t>MMR2017</t>
  </si>
  <si>
    <t>Namibia</t>
  </si>
  <si>
    <t>NAM2017</t>
  </si>
  <si>
    <t>Nauru</t>
  </si>
  <si>
    <t>NRU</t>
  </si>
  <si>
    <t>NRU2017</t>
  </si>
  <si>
    <t>Nepal</t>
  </si>
  <si>
    <t>NPL</t>
  </si>
  <si>
    <t>NPL2017</t>
  </si>
  <si>
    <t>Netherlands</t>
  </si>
  <si>
    <t>NLD</t>
  </si>
  <si>
    <t>NLD2017</t>
  </si>
  <si>
    <t>New Caledonia</t>
  </si>
  <si>
    <t>NCL</t>
  </si>
  <si>
    <t>NCL2017</t>
  </si>
  <si>
    <t>New Zealand</t>
  </si>
  <si>
    <t>NZL</t>
  </si>
  <si>
    <t>NZL2017</t>
  </si>
  <si>
    <t>Nicaragua</t>
  </si>
  <si>
    <t>NIC</t>
  </si>
  <si>
    <t>NIC2017</t>
  </si>
  <si>
    <t>Niger</t>
  </si>
  <si>
    <t>NER</t>
  </si>
  <si>
    <t>NER2017</t>
  </si>
  <si>
    <t>Nigeria</t>
  </si>
  <si>
    <t>NGA</t>
  </si>
  <si>
    <t>NGA2017</t>
  </si>
  <si>
    <t>Northern Mariana Islands</t>
  </si>
  <si>
    <t>MNP</t>
  </si>
  <si>
    <t>MNP2017</t>
  </si>
  <si>
    <t>Norway</t>
  </si>
  <si>
    <t>NOR</t>
  </si>
  <si>
    <t>NOR2017</t>
  </si>
  <si>
    <t>Oman</t>
  </si>
  <si>
    <t>OMN</t>
  </si>
  <si>
    <t>OMN2017</t>
  </si>
  <si>
    <t>Pakistan</t>
  </si>
  <si>
    <t>PAK</t>
  </si>
  <si>
    <t>PAK2017</t>
  </si>
  <si>
    <t>Palau</t>
  </si>
  <si>
    <t>PLW</t>
  </si>
  <si>
    <t>PLW2017</t>
  </si>
  <si>
    <t>Panama</t>
  </si>
  <si>
    <t>PAN</t>
  </si>
  <si>
    <t>PAN2017</t>
  </si>
  <si>
    <t>Papua New Guinea</t>
  </si>
  <si>
    <t>PNG</t>
  </si>
  <si>
    <t>PNG2017</t>
  </si>
  <si>
    <t>Paraguay</t>
  </si>
  <si>
    <t>PRY</t>
  </si>
  <si>
    <t>PRY2017</t>
  </si>
  <si>
    <t>Peru</t>
  </si>
  <si>
    <t>PER</t>
  </si>
  <si>
    <t>PER2017</t>
  </si>
  <si>
    <t>Philippines</t>
  </si>
  <si>
    <t>PHL</t>
  </si>
  <si>
    <t>PHL2017</t>
  </si>
  <si>
    <t>Poland</t>
  </si>
  <si>
    <t>POL</t>
  </si>
  <si>
    <t>POL2017</t>
  </si>
  <si>
    <t>Portugal</t>
  </si>
  <si>
    <t>PRT</t>
  </si>
  <si>
    <t>PRT2017</t>
  </si>
  <si>
    <t>Puerto Rico</t>
  </si>
  <si>
    <t>PRI</t>
  </si>
  <si>
    <t>PRI2017</t>
  </si>
  <si>
    <t>Qatar</t>
  </si>
  <si>
    <t>QAT</t>
  </si>
  <si>
    <t>QAT2017</t>
  </si>
  <si>
    <t>Romania</t>
  </si>
  <si>
    <t>ROU</t>
  </si>
  <si>
    <t>ROU2017</t>
  </si>
  <si>
    <t>Russian Federation</t>
  </si>
  <si>
    <t>RUS</t>
  </si>
  <si>
    <t>RUS2017</t>
  </si>
  <si>
    <t>Rwanda</t>
  </si>
  <si>
    <t>RWA</t>
  </si>
  <si>
    <t>RWA2017</t>
  </si>
  <si>
    <t>Samoa</t>
  </si>
  <si>
    <t>WSM</t>
  </si>
  <si>
    <t>WSM2017</t>
  </si>
  <si>
    <t>San Marino</t>
  </si>
  <si>
    <t>SMR</t>
  </si>
  <si>
    <t>SMR2017</t>
  </si>
  <si>
    <t>Sao Tome and Principe</t>
  </si>
  <si>
    <t>STP</t>
  </si>
  <si>
    <t>STP2017</t>
  </si>
  <si>
    <t>Saudi Arabia</t>
  </si>
  <si>
    <t>SAU</t>
  </si>
  <si>
    <t>SAU2017</t>
  </si>
  <si>
    <t>Senegal</t>
  </si>
  <si>
    <t>SEN</t>
  </si>
  <si>
    <t>SEN2017</t>
  </si>
  <si>
    <t>Serbia</t>
  </si>
  <si>
    <t>SRB</t>
  </si>
  <si>
    <t>SRB2017</t>
  </si>
  <si>
    <t>Seychelles</t>
  </si>
  <si>
    <t>SYC</t>
  </si>
  <si>
    <t>SYC2017</t>
  </si>
  <si>
    <t>Sierra Leone</t>
  </si>
  <si>
    <t>SLE</t>
  </si>
  <si>
    <t>SLE2017</t>
  </si>
  <si>
    <t>Singapore</t>
  </si>
  <si>
    <t>SGP</t>
  </si>
  <si>
    <t>SGP2017</t>
  </si>
  <si>
    <t>Sint Maarten (Dutch part)</t>
  </si>
  <si>
    <t>SXM</t>
  </si>
  <si>
    <t>SXM2017</t>
  </si>
  <si>
    <t>Slovak Republic</t>
  </si>
  <si>
    <t>SVK</t>
  </si>
  <si>
    <t>SVK2017</t>
  </si>
  <si>
    <t>Slovenia</t>
  </si>
  <si>
    <t>SVN</t>
  </si>
  <si>
    <t>SVN2017</t>
  </si>
  <si>
    <t>Solomon Islands</t>
  </si>
  <si>
    <t>SLB</t>
  </si>
  <si>
    <t>SLB2017</t>
  </si>
  <si>
    <t>Somalia</t>
  </si>
  <si>
    <t>SOM</t>
  </si>
  <si>
    <t>SOM2017</t>
  </si>
  <si>
    <t>South Africa</t>
  </si>
  <si>
    <t>ZAF</t>
  </si>
  <si>
    <t>ZAF2017</t>
  </si>
  <si>
    <t>South Sudan</t>
  </si>
  <si>
    <t>SSD</t>
  </si>
  <si>
    <t>SSD2017</t>
  </si>
  <si>
    <t>Spain</t>
  </si>
  <si>
    <t>ESP</t>
  </si>
  <si>
    <t>ESP2017</t>
  </si>
  <si>
    <t>Sri Lanka</t>
  </si>
  <si>
    <t>LKA</t>
  </si>
  <si>
    <t>LKA2017</t>
  </si>
  <si>
    <t>St. Kitts and Nevis</t>
  </si>
  <si>
    <t>KNA</t>
  </si>
  <si>
    <t>KNA2017</t>
  </si>
  <si>
    <t>St. Lucia</t>
  </si>
  <si>
    <t>LCA</t>
  </si>
  <si>
    <t>LCA2017</t>
  </si>
  <si>
    <t>St. Martin (French part)</t>
  </si>
  <si>
    <t>MAF</t>
  </si>
  <si>
    <t>MAF2017</t>
  </si>
  <si>
    <t>St. Vincent and the Grenadines</t>
  </si>
  <si>
    <t>VCT</t>
  </si>
  <si>
    <t>VCT2017</t>
  </si>
  <si>
    <t>Sudan</t>
  </si>
  <si>
    <t>SDN</t>
  </si>
  <si>
    <t>SDN2017</t>
  </si>
  <si>
    <t>Suriname</t>
  </si>
  <si>
    <t>SUR</t>
  </si>
  <si>
    <t>SUR2017</t>
  </si>
  <si>
    <t>Swaziland</t>
  </si>
  <si>
    <t>SWZ</t>
  </si>
  <si>
    <t>SWZ2017</t>
  </si>
  <si>
    <t>Sweden</t>
  </si>
  <si>
    <t>SWE</t>
  </si>
  <si>
    <t>SWE2017</t>
  </si>
  <si>
    <t>Switzerland</t>
  </si>
  <si>
    <t>CHE</t>
  </si>
  <si>
    <t>CHE2017</t>
  </si>
  <si>
    <t>Syrian Arab Republic</t>
  </si>
  <si>
    <t>SYR</t>
  </si>
  <si>
    <t>SYR2017</t>
  </si>
  <si>
    <t>Tajikistan</t>
  </si>
  <si>
    <t>TJK</t>
  </si>
  <si>
    <t>TJK2017</t>
  </si>
  <si>
    <t>Tanzania</t>
  </si>
  <si>
    <t>TZA</t>
  </si>
  <si>
    <t>TZA2017</t>
  </si>
  <si>
    <t>Thailand</t>
  </si>
  <si>
    <t>THA</t>
  </si>
  <si>
    <t>THA2017</t>
  </si>
  <si>
    <t>Timor-Leste</t>
  </si>
  <si>
    <t>TLS</t>
  </si>
  <si>
    <t>TLS2017</t>
  </si>
  <si>
    <t>Togo</t>
  </si>
  <si>
    <t>TGO</t>
  </si>
  <si>
    <t>TGO2017</t>
  </si>
  <si>
    <t>Tonga</t>
  </si>
  <si>
    <t>TON</t>
  </si>
  <si>
    <t>TON2017</t>
  </si>
  <si>
    <t>Trinidad and Tobago</t>
  </si>
  <si>
    <t>TTO</t>
  </si>
  <si>
    <t>TTO2017</t>
  </si>
  <si>
    <t>Tunisia</t>
  </si>
  <si>
    <t>TUN</t>
  </si>
  <si>
    <t>TUN2017</t>
  </si>
  <si>
    <t>Turkey</t>
  </si>
  <si>
    <t>TUR</t>
  </si>
  <si>
    <t>TUR2017</t>
  </si>
  <si>
    <t>Turkmenistan</t>
  </si>
  <si>
    <t>TKM</t>
  </si>
  <si>
    <t>TKM2017</t>
  </si>
  <si>
    <t>Turks and Caicos Islands</t>
  </si>
  <si>
    <t>TCA</t>
  </si>
  <si>
    <t>TCA2017</t>
  </si>
  <si>
    <t>Tuvalu</t>
  </si>
  <si>
    <t>TUV</t>
  </si>
  <si>
    <t>TUV2017</t>
  </si>
  <si>
    <t>Uganda</t>
  </si>
  <si>
    <t>UGA</t>
  </si>
  <si>
    <t>UGA2017</t>
  </si>
  <si>
    <t>Ukraine</t>
  </si>
  <si>
    <t>UKR</t>
  </si>
  <si>
    <t>UKR2017</t>
  </si>
  <si>
    <t>United Arab Emirates</t>
  </si>
  <si>
    <t>ARE</t>
  </si>
  <si>
    <t>ARE2017</t>
  </si>
  <si>
    <t>United Kingdom</t>
  </si>
  <si>
    <t>GBR</t>
  </si>
  <si>
    <t>GBR2017</t>
  </si>
  <si>
    <t>United States</t>
  </si>
  <si>
    <t>USA</t>
  </si>
  <si>
    <t>USA2017</t>
  </si>
  <si>
    <t>Uruguay</t>
  </si>
  <si>
    <t>URY</t>
  </si>
  <si>
    <t>URY2017</t>
  </si>
  <si>
    <t>Uzbekistan</t>
  </si>
  <si>
    <t>UZB</t>
  </si>
  <si>
    <t>UZB2017</t>
  </si>
  <si>
    <t>Vanuatu</t>
  </si>
  <si>
    <t>VUT</t>
  </si>
  <si>
    <t>VUT2017</t>
  </si>
  <si>
    <t>Venezuela, RB</t>
  </si>
  <si>
    <t>VEN</t>
  </si>
  <si>
    <t>VEN2017</t>
  </si>
  <si>
    <t>Vietnam</t>
  </si>
  <si>
    <t>VNM</t>
  </si>
  <si>
    <t>VNM2017</t>
  </si>
  <si>
    <t>Virgin Islands (U.S.)</t>
  </si>
  <si>
    <t>VIR</t>
  </si>
  <si>
    <t>VIR2017</t>
  </si>
  <si>
    <t>West Bank and Gaza</t>
  </si>
  <si>
    <t>PSE</t>
  </si>
  <si>
    <t>PSE2017</t>
  </si>
  <si>
    <t>Yemen, Rep.</t>
  </si>
  <si>
    <t>YEM</t>
  </si>
  <si>
    <t>YEM2017</t>
  </si>
  <si>
    <t>Zambia</t>
  </si>
  <si>
    <t>ZMB</t>
  </si>
  <si>
    <t>ZMB2017</t>
  </si>
  <si>
    <t>Zimbabwe</t>
  </si>
  <si>
    <t>ZWE</t>
  </si>
  <si>
    <t>ZWE2017</t>
  </si>
  <si>
    <t>choose a country</t>
  </si>
  <si>
    <t>Improvement of</t>
  </si>
  <si>
    <t>Banking Opportunities</t>
  </si>
  <si>
    <t>Gender Equality</t>
  </si>
  <si>
    <t>Female Education</t>
  </si>
  <si>
    <t>Child Health</t>
  </si>
  <si>
    <t>Food Security</t>
  </si>
  <si>
    <t>International Economic Diversification</t>
  </si>
  <si>
    <t>Price Stability</t>
  </si>
  <si>
    <t>Democracy</t>
  </si>
  <si>
    <t>Distribution of Income</t>
  </si>
  <si>
    <t>Fight against Poverty</t>
  </si>
  <si>
    <t>Environmental Sustainability</t>
  </si>
  <si>
    <t>Environmental Safety</t>
  </si>
  <si>
    <t>choose a policy improvement</t>
  </si>
  <si>
    <t>Current Value</t>
  </si>
  <si>
    <t>Estimate</t>
  </si>
  <si>
    <t>StdErr</t>
  </si>
  <si>
    <t>ColumLookup</t>
  </si>
  <si>
    <t>Definition</t>
  </si>
  <si>
    <t>People 15 years and older with access to bank accounts in %</t>
  </si>
  <si>
    <t xml:space="preserve"> Gender parity index for youth literacy rate is the ratio of females to males ages 15-24 who can both read and write with understanding a short simple statement about their everyday life</t>
  </si>
  <si>
    <t>Adult female literacy rate is the percentage of people ages 15 and above who can both read and write with understanding a short simple statement about their everyday life</t>
  </si>
  <si>
    <t>Under-five mortality rate is the probability per 1,000 that a newborn baby will die before reaching age five, if subject to age-specific mortality rates of the specified year</t>
  </si>
  <si>
    <t>Prevalence of wasting is the proportion of children under age 5 whose weight for height is more than two standard deviations below the median for the international reference population ages 0-59</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</si>
  <si>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</si>
  <si>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</si>
  <si>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Prevalence of wasting is the proportion of children under age 5 whose weight for height is more than two standard deviations below the median for the international reference population ages 0-59.</t>
  </si>
  <si>
    <t>Total natural resources rents are the sum of oil rents, natural gas rents, coal rents (hard and soft), mineral rents, and forest rents.</t>
  </si>
  <si>
    <t>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t>
  </si>
  <si>
    <t>Index between -10 and +10 with negative scores indicating autocracies, scores between 1 and 6 describing anocracies, and scores of 7 and greater identifying democracies</t>
  </si>
  <si>
    <t>Manufactures and Services Export Share in % of GDP</t>
  </si>
  <si>
    <t>Set new value to</t>
  </si>
  <si>
    <t>over how  many years</t>
  </si>
  <si>
    <t>coefficient</t>
  </si>
  <si>
    <t>LL</t>
  </si>
  <si>
    <t>UL</t>
  </si>
  <si>
    <t>SE</t>
  </si>
  <si>
    <t>growh rate</t>
  </si>
  <si>
    <t>GDP per capita</t>
  </si>
  <si>
    <t>Income LL</t>
  </si>
  <si>
    <t>Income Mean</t>
  </si>
  <si>
    <t>Income 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</si>
</sst>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
  </numFmts>
  <fonts count="5" x14ac:knownFonts="1">
    <font>
      <sz val="11"/>
      <color theme="1"/>
      <name val="Calibri"/>
      <family val="2"/>
      <scheme val="minor"/>
    </font>
    <font>
      <sz val="11"/>
      <color rgb="FF006100"/>
      <name val="Calibri"/>
      <family val="2"/>
      <scheme val="minor"/>
    </font>
    <font>
      <b/>
      <sz val="11"/>
      <color theme="1"/>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rgb="FFC6EFCE"/>
      </patternFill>
    </fill>
    <fill>
      <patternFill patternType="solid">
        <fgColor rgb="FFFF99FF"/>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7">
    <xf numFmtId="0" fontId="0" fillId="0" borderId="0" xfId="0"/>
    <xf numFmtId="0" fontId="2" fillId="0" borderId="0" xfId="0" applyFont="1"/>
    <xf numFmtId="0" fontId="2" fillId="0" borderId="0" xfId="0" applyFont="1" applyFill="1" applyAlignment="1">
      <alignment horizontal="center"/>
    </xf>
    <xf numFmtId="0" fontId="2" fillId="0" borderId="0" xfId="0" applyFont="1" applyAlignment="1">
      <alignment horizontal="center"/>
    </xf>
    <xf numFmtId="0" fontId="0" fillId="0" borderId="0" xfId="0" applyFont="1" applyFill="1" applyAlignment="1">
      <alignment horizontal="center"/>
    </xf>
    <xf numFmtId="2" fontId="0" fillId="0" borderId="0" xfId="0" applyNumberFormat="1" applyAlignment="1">
      <alignment horizontal="center"/>
    </xf>
    <xf numFmtId="0" fontId="2" fillId="0" borderId="0" xfId="0" applyFont="1" applyAlignment="1">
      <alignment horizontal="left"/>
    </xf>
    <xf numFmtId="0" fontId="0" fillId="0" borderId="0" xfId="0" applyAlignment="1">
      <alignment horizontal="left"/>
    </xf>
    <xf numFmtId="0" fontId="1" fillId="2" borderId="0" xfId="1"/>
    <xf numFmtId="0" fontId="1" fillId="3" borderId="0" xfId="1" applyFill="1"/>
    <xf numFmtId="0" fontId="3" fillId="0" borderId="0" xfId="0" applyFont="1"/>
    <xf numFmtId="0" fontId="3" fillId="0" borderId="0" xfId="0" applyFont="1" applyAlignment="1"/>
    <xf numFmtId="0" fontId="4" fillId="0" borderId="0" xfId="0" applyFont="1"/>
    <xf numFmtId="0" fontId="0" fillId="4" borderId="0" xfId="0" applyFill="1"/>
    <xf numFmtId="164" fontId="0" fillId="4" borderId="0" xfId="0" applyNumberFormat="1" applyFill="1"/>
    <xf numFmtId="165" fontId="0" fillId="0" borderId="0" xfId="0" applyNumberFormat="1"/>
    <xf numFmtId="0" fontId="0" fillId="5" borderId="0" xfId="0" applyFill="1"/>
  </cellXfs>
  <cellStyles count="2">
    <cellStyle name="Good" xfId="1" builtinId="26"/>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Template!$F$14</c:f>
              <c:strCache>
                <c:ptCount val="1"/>
                <c:pt idx="0">
                  <c:v>Income LL</c:v>
                </c:pt>
              </c:strCache>
            </c:strRef>
          </c:tx>
          <c:spPr>
            <a:ln w="28575" cap="rnd">
              <a:solidFill>
                <a:schemeClr val="accent1"/>
              </a:solidFill>
              <a:round/>
            </a:ln>
            <a:effectLst/>
          </c:spPr>
          <c:marker>
            <c:symbol val="none"/>
          </c:marker>
          <c:cat>
            <c:numRef>
              <c:f>[0]!DynamicsTime</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[0]!DynamicsIncome_LL</c:f>
              <c:numCache>
                <c:formatCode>General</c:formatCode>
                <c:ptCount val="16"/>
                <c:pt idx="0">
                  <c:v>50262</c:v>
                </c:pt>
                <c:pt idx="1">
                  <c:v>58400</c:v>
                </c:pt>
                <c:pt idx="2">
                  <c:v>67855</c:v>
                </c:pt>
                <c:pt idx="3">
                  <c:v>78841</c:v>
                </c:pt>
                <c:pt idx="4">
                  <c:v>91606</c:v>
                </c:pt>
                <c:pt idx="5">
                  <c:v>106437</c:v>
                </c:pt>
                <c:pt idx="6">
                  <c:v>123670</c:v>
                </c:pt>
                <c:pt idx="7">
                  <c:v>143693</c:v>
                </c:pt>
                <c:pt idx="8">
                  <c:v>166958</c:v>
                </c:pt>
                <c:pt idx="9">
                  <c:v>193989</c:v>
                </c:pt>
                <c:pt idx="10">
                  <c:v>225397</c:v>
                </c:pt>
                <c:pt idx="11">
                  <c:v>261890</c:v>
                </c:pt>
                <c:pt idx="12">
                  <c:v>304291</c:v>
                </c:pt>
                <c:pt idx="13">
                  <c:v>353557</c:v>
                </c:pt>
                <c:pt idx="14">
                  <c:v>410800</c:v>
                </c:pt>
                <c:pt idx="15">
                  <c:v>477311</c:v>
                </c:pt>
              </c:numCache>
            </c:numRef>
          </c:val>
          <c:smooth val="0"/>
          <c:extLst>
            <c:ext xmlns:c16="http://schemas.microsoft.com/office/drawing/2014/chart" uri="{C3380CC4-5D6E-409C-BE32-E72D297353CC}">
              <c16:uniqueId val="{00000000-17B2-419C-B94E-B632FFBB0E1F}"/>
            </c:ext>
          </c:extLst>
        </c:ser>
        <c:ser>
          <c:idx val="1"/>
          <c:order val="1"/>
          <c:tx>
            <c:strRef>
              <c:f>Template!$G$14</c:f>
              <c:strCache>
                <c:ptCount val="1"/>
                <c:pt idx="0">
                  <c:v>Income Mean</c:v>
                </c:pt>
              </c:strCache>
            </c:strRef>
          </c:tx>
          <c:spPr>
            <a:ln w="28575" cap="rnd">
              <a:solidFill>
                <a:schemeClr val="accent2"/>
              </a:solidFill>
              <a:round/>
            </a:ln>
            <a:effectLst/>
          </c:spPr>
          <c:marker>
            <c:symbol val="none"/>
          </c:marker>
          <c:cat>
            <c:numRef>
              <c:f>[0]!DynamicsTime</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[0]!DynamicsIncome_Mean</c:f>
              <c:numCache>
                <c:formatCode>General</c:formatCode>
                <c:ptCount val="16"/>
                <c:pt idx="0">
                  <c:v>50262</c:v>
                </c:pt>
                <c:pt idx="1">
                  <c:v>58220</c:v>
                </c:pt>
                <c:pt idx="2">
                  <c:v>67438</c:v>
                </c:pt>
                <c:pt idx="3">
                  <c:v>78116</c:v>
                </c:pt>
                <c:pt idx="4">
                  <c:v>90484</c:v>
                </c:pt>
                <c:pt idx="5">
                  <c:v>104811</c:v>
                </c:pt>
                <c:pt idx="6">
                  <c:v>121406</c:v>
                </c:pt>
                <c:pt idx="7">
                  <c:v>140629</c:v>
                </c:pt>
                <c:pt idx="8">
                  <c:v>162895</c:v>
                </c:pt>
                <c:pt idx="9">
                  <c:v>188687</c:v>
                </c:pt>
                <c:pt idx="10">
                  <c:v>218563</c:v>
                </c:pt>
                <c:pt idx="11">
                  <c:v>253169</c:v>
                </c:pt>
                <c:pt idx="12">
                  <c:v>293255</c:v>
                </c:pt>
                <c:pt idx="13">
                  <c:v>339688</c:v>
                </c:pt>
                <c:pt idx="14">
                  <c:v>393473</c:v>
                </c:pt>
                <c:pt idx="15">
                  <c:v>455774</c:v>
                </c:pt>
              </c:numCache>
            </c:numRef>
          </c:val>
          <c:smooth val="0"/>
          <c:extLst>
            <c:ext xmlns:c16="http://schemas.microsoft.com/office/drawing/2014/chart" uri="{C3380CC4-5D6E-409C-BE32-E72D297353CC}">
              <c16:uniqueId val="{00000001-17B2-419C-B94E-B632FFBB0E1F}"/>
            </c:ext>
          </c:extLst>
        </c:ser>
        <c:ser>
          <c:idx val="2"/>
          <c:order val="2"/>
          <c:tx>
            <c:strRef>
              <c:f>Template!$H$14</c:f>
              <c:strCache>
                <c:ptCount val="1"/>
                <c:pt idx="0">
                  <c:v>Income UL</c:v>
                </c:pt>
              </c:strCache>
            </c:strRef>
          </c:tx>
          <c:spPr>
            <a:ln w="28575" cap="rnd">
              <a:solidFill>
                <a:schemeClr val="accent3"/>
              </a:solidFill>
              <a:round/>
            </a:ln>
            <a:effectLst/>
          </c:spPr>
          <c:marker>
            <c:symbol val="none"/>
          </c:marker>
          <c:cat>
            <c:numRef>
              <c:f>[0]!DynamicsTime</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[0]!DynamicsIncome_UL</c:f>
              <c:numCache>
                <c:formatCode>General</c:formatCode>
                <c:ptCount val="16"/>
                <c:pt idx="0">
                  <c:v>50262</c:v>
                </c:pt>
                <c:pt idx="1">
                  <c:v>58041</c:v>
                </c:pt>
                <c:pt idx="2">
                  <c:v>67024</c:v>
                </c:pt>
                <c:pt idx="3">
                  <c:v>77397</c:v>
                </c:pt>
                <c:pt idx="4">
                  <c:v>89375</c:v>
                </c:pt>
                <c:pt idx="5">
                  <c:v>103207</c:v>
                </c:pt>
                <c:pt idx="6">
                  <c:v>119180</c:v>
                </c:pt>
                <c:pt idx="7">
                  <c:v>137625</c:v>
                </c:pt>
                <c:pt idx="8">
                  <c:v>158925</c:v>
                </c:pt>
                <c:pt idx="9">
                  <c:v>183521</c:v>
                </c:pt>
                <c:pt idx="10">
                  <c:v>211924</c:v>
                </c:pt>
                <c:pt idx="11">
                  <c:v>244722</c:v>
                </c:pt>
                <c:pt idx="12">
                  <c:v>282596</c:v>
                </c:pt>
                <c:pt idx="13">
                  <c:v>326332</c:v>
                </c:pt>
                <c:pt idx="14">
                  <c:v>376837</c:v>
                </c:pt>
                <c:pt idx="15">
                  <c:v>435158</c:v>
                </c:pt>
              </c:numCache>
            </c:numRef>
          </c:val>
          <c:smooth val="0"/>
          <c:extLst>
            <c:ext xmlns:c16="http://schemas.microsoft.com/office/drawing/2014/chart" uri="{C3380CC4-5D6E-409C-BE32-E72D297353CC}">
              <c16:uniqueId val="{00000002-17B2-419C-B94E-B632FFBB0E1F}"/>
            </c:ext>
          </c:extLst>
        </c:ser>
        <c:dLbls>
          <c:showLegendKey val="0"/>
          <c:showVal val="0"/>
          <c:showCatName val="0"/>
          <c:showSerName val="0"/>
          <c:showPercent val="0"/>
          <c:showBubbleSize val="0"/>
        </c:dLbls>
        <c:smooth val="0"/>
        <c:axId val="538612400"/>
        <c:axId val="538612728"/>
      </c:lineChart>
      <c:catAx>
        <c:axId val="53861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12728"/>
        <c:crosses val="autoZero"/>
        <c:auto val="1"/>
        <c:lblAlgn val="ctr"/>
        <c:lblOffset val="100"/>
        <c:noMultiLvlLbl val="0"/>
      </c:catAx>
      <c:valAx>
        <c:axId val="538612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12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19051" y="3467100"/>
    <xdr:ext cx="4400550" cy="3238500"/>
    <xdr:graphicFrame macro="">
      <xdr:nvGraphicFramePr>
        <xdr:cNvPr id="6" name="Chart 5"/>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8"/>
  <sheetViews>
    <sheetView workbookViewId="0">
      <selection activeCell="U1" sqref="U1"/>
    </sheetView>
  </sheetViews>
  <sheetFormatPr defaultRowHeight="15" x14ac:dyDescent="0.25"/>
  <cols>
    <col min="1" max="1" width="28.85546875" bestFit="1" customWidth="1"/>
    <col min="2" max="2" width="13.140625" bestFit="1" customWidth="1"/>
    <col min="3" max="3" width="5.42578125" bestFit="1" customWidth="1"/>
    <col min="4" max="4" width="9.5703125" bestFit="1" customWidth="1"/>
    <col min="5" max="5" width="7.140625" bestFit="1" customWidth="1"/>
    <col min="6" max="6" width="4.42578125" bestFit="1" customWidth="1"/>
    <col min="7" max="7" width="5.42578125" bestFit="1" customWidth="1"/>
    <col min="8" max="8" width="4.28515625" bestFit="1" customWidth="1"/>
    <col min="9" max="9" width="6.5703125" bestFit="1" customWidth="1"/>
    <col min="10" max="10" width="5.5703125" bestFit="1" customWidth="1"/>
    <col min="11" max="11" width="3.28515625" bestFit="1" customWidth="1"/>
    <col min="12" max="12" width="4.28515625" bestFit="1" customWidth="1"/>
    <col min="13" max="13" width="4" bestFit="1" customWidth="1"/>
    <col min="14" max="14" width="4.42578125" bestFit="1" customWidth="1"/>
    <col min="15" max="15" width="9.5703125" bestFit="1" customWidth="1"/>
    <col min="16" max="16" width="6.5703125" bestFit="1" customWidth="1"/>
    <col min="17" max="17" width="4.5703125" bestFit="1" customWidth="1"/>
    <col min="18" max="18" width="7" bestFit="1" customWidth="1"/>
    <col min="19" max="19" width="9.42578125" bestFit="1" customWidth="1"/>
    <col min="20" max="20" width="6.7109375" bestFit="1" customWidth="1"/>
    <col min="21" max="21" width="9.85546875" bestFit="1" customWidth="1"/>
    <col min="22" max="22" width="8.5703125" bestFit="1" customWidth="1"/>
    <col min="23" max="23" width="7.140625" bestFit="1" customWidth="1"/>
    <col min="24" max="24" width="5.5703125" bestFit="1" customWidth="1"/>
    <col min="25" max="25" width="8.42578125" bestFit="1" customWidth="1"/>
    <col min="26" max="26" width="5.5703125" bestFit="1" customWidth="1"/>
    <col min="27" max="27" width="8.140625" bestFit="1" customWidth="1"/>
  </cols>
  <sheetData>
    <row r="1" spans="1:27" x14ac:dyDescent="0.25">
      <c r="A1" s="1" t="s">
        <v>0</v>
      </c>
      <c r="B1" s="1" t="s">
        <v>1</v>
      </c>
      <c r="C1" s="1" t="s">
        <v>2</v>
      </c>
      <c r="D1" s="1" t="s">
        <v>3</v>
      </c>
      <c r="E1" s="1" t="s">
        <v>4</v>
      </c>
      <c r="F1" s="2" t="s">
        <v>5</v>
      </c>
      <c r="G1" s="2" t="s">
        <v>6</v>
      </c>
      <c r="H1" s="2" t="s">
        <v>7</v>
      </c>
      <c r="I1" s="2" t="s">
        <v>8</v>
      </c>
      <c r="J1" s="2" t="s">
        <v>9</v>
      </c>
      <c r="K1" s="2" t="s">
        <v>10</v>
      </c>
      <c r="L1" s="2" t="s">
        <v>11</v>
      </c>
      <c r="M1" s="2" t="s">
        <v>12</v>
      </c>
      <c r="N1" s="1" t="s">
        <v>13</v>
      </c>
      <c r="O1" s="3" t="s">
        <v>14</v>
      </c>
      <c r="P1" s="3" t="s">
        <v>15</v>
      </c>
      <c r="Q1" s="3" t="s">
        <v>16</v>
      </c>
      <c r="R1" s="3" t="s">
        <v>17</v>
      </c>
      <c r="S1" s="3" t="s">
        <v>18</v>
      </c>
      <c r="T1" s="3" t="s">
        <v>19</v>
      </c>
      <c r="U1" s="3" t="s">
        <v>20</v>
      </c>
      <c r="V1" s="3" t="s">
        <v>21</v>
      </c>
      <c r="W1" s="3" t="s">
        <v>22</v>
      </c>
      <c r="X1" s="3" t="s">
        <v>23</v>
      </c>
      <c r="Y1" s="3" t="s">
        <v>24</v>
      </c>
      <c r="Z1" s="3" t="s">
        <v>25</v>
      </c>
      <c r="AA1" s="3" t="s">
        <v>26</v>
      </c>
    </row>
    <row r="2" spans="1:27" x14ac:dyDescent="0.25">
      <c r="A2" t="s">
        <v>27</v>
      </c>
      <c r="B2" t="s">
        <v>28</v>
      </c>
      <c r="C2">
        <v>2017</v>
      </c>
      <c r="D2" t="s">
        <v>29</v>
      </c>
      <c r="E2" t="s">
        <v>10</v>
      </c>
      <c r="F2" s="4">
        <v>0</v>
      </c>
      <c r="G2" s="4">
        <v>0</v>
      </c>
      <c r="H2" s="4">
        <v>0</v>
      </c>
      <c r="I2" s="4">
        <v>0</v>
      </c>
      <c r="J2" s="4">
        <v>0</v>
      </c>
      <c r="K2" s="4">
        <v>1</v>
      </c>
      <c r="L2" s="4">
        <v>0</v>
      </c>
      <c r="M2" s="4">
        <v>0</v>
      </c>
      <c r="N2" t="s">
        <v>30</v>
      </c>
      <c r="O2" s="5">
        <v>617.88997235924842</v>
      </c>
      <c r="P2" s="5">
        <v>9.9610000000000003</v>
      </c>
      <c r="Q2" s="5">
        <v>0.51897000000000004</v>
      </c>
      <c r="R2" s="5">
        <v>17.61206</v>
      </c>
      <c r="S2" s="5">
        <v>70.400000000000006</v>
      </c>
      <c r="T2" s="5">
        <v>8.6000003814697301</v>
      </c>
      <c r="U2" s="5">
        <v>4.2817628027920795</v>
      </c>
      <c r="V2" s="5">
        <v>2.1694521759635599</v>
      </c>
      <c r="W2" s="5">
        <v>-1</v>
      </c>
      <c r="X2" s="5" t="s">
        <v>30</v>
      </c>
      <c r="Y2" s="5" t="s">
        <v>30</v>
      </c>
      <c r="Z2" s="5">
        <v>0.70283401674539903</v>
      </c>
      <c r="AA2" s="5">
        <v>55.3</v>
      </c>
    </row>
    <row r="3" spans="1:27" x14ac:dyDescent="0.25">
      <c r="A3" t="s">
        <v>31</v>
      </c>
      <c r="B3" t="s">
        <v>32</v>
      </c>
      <c r="C3">
        <v>2017</v>
      </c>
      <c r="D3" t="s">
        <v>33</v>
      </c>
      <c r="E3" t="s">
        <v>6</v>
      </c>
      <c r="F3" s="4">
        <v>0</v>
      </c>
      <c r="G3" s="4">
        <v>1</v>
      </c>
      <c r="H3" s="4">
        <v>0</v>
      </c>
      <c r="I3" s="4">
        <v>0</v>
      </c>
      <c r="J3" s="4">
        <v>0</v>
      </c>
      <c r="K3" s="4">
        <v>0</v>
      </c>
      <c r="L3" s="4">
        <v>0</v>
      </c>
      <c r="M3" s="4">
        <v>0</v>
      </c>
      <c r="N3" t="s">
        <v>30</v>
      </c>
      <c r="O3" s="5">
        <v>4684.9670340203511</v>
      </c>
      <c r="P3" s="5">
        <v>37.986350000000002</v>
      </c>
      <c r="Q3" s="5">
        <v>0.99641999999999997</v>
      </c>
      <c r="R3" s="5">
        <v>96.136070000000004</v>
      </c>
      <c r="S3" s="5">
        <v>13.5</v>
      </c>
      <c r="T3" s="5">
        <v>9.3999996185302699</v>
      </c>
      <c r="U3" s="5">
        <v>33.307158706957942</v>
      </c>
      <c r="V3" s="5">
        <v>1.2827988338188201</v>
      </c>
      <c r="W3" s="5">
        <v>9</v>
      </c>
      <c r="X3" s="5">
        <v>29</v>
      </c>
      <c r="Y3" s="5">
        <v>7.7</v>
      </c>
      <c r="Z3" s="5">
        <v>1.7787999308392299</v>
      </c>
      <c r="AA3" s="5">
        <v>95.1</v>
      </c>
    </row>
    <row r="4" spans="1:27" x14ac:dyDescent="0.25">
      <c r="A4" t="s">
        <v>34</v>
      </c>
      <c r="B4" t="s">
        <v>35</v>
      </c>
      <c r="C4">
        <v>2017</v>
      </c>
      <c r="D4" t="s">
        <v>36</v>
      </c>
      <c r="E4" t="s">
        <v>8</v>
      </c>
      <c r="F4" s="4">
        <v>0</v>
      </c>
      <c r="G4" s="4">
        <v>0</v>
      </c>
      <c r="H4" s="4">
        <v>0</v>
      </c>
      <c r="I4" s="4">
        <v>1</v>
      </c>
      <c r="J4" s="4">
        <v>1</v>
      </c>
      <c r="K4" s="4">
        <v>0</v>
      </c>
      <c r="L4" s="4">
        <v>0</v>
      </c>
      <c r="M4" s="4">
        <v>0</v>
      </c>
      <c r="N4" t="s">
        <v>30</v>
      </c>
      <c r="O4" s="5">
        <v>4827.724251387318</v>
      </c>
      <c r="P4" s="5">
        <v>50.475790000000003</v>
      </c>
      <c r="Q4" s="5">
        <v>0.95814999999999995</v>
      </c>
      <c r="R4" s="5">
        <v>67.548749999999998</v>
      </c>
      <c r="S4" s="5">
        <v>25.2</v>
      </c>
      <c r="T4" s="5">
        <v>4.0999999046325701</v>
      </c>
      <c r="U4" s="5">
        <v>3.0094440721593578</v>
      </c>
      <c r="V4" s="5">
        <v>4.7849769627201697</v>
      </c>
      <c r="W4" s="5">
        <v>2</v>
      </c>
      <c r="X4" s="5">
        <v>27.6</v>
      </c>
      <c r="Y4" s="5">
        <v>3.9</v>
      </c>
      <c r="Z4" s="5">
        <v>11.9902442851093</v>
      </c>
      <c r="AA4" s="5">
        <v>83.6</v>
      </c>
    </row>
    <row r="5" spans="1:27" x14ac:dyDescent="0.25">
      <c r="A5" t="s">
        <v>37</v>
      </c>
      <c r="B5" t="s">
        <v>38</v>
      </c>
      <c r="C5">
        <v>2017</v>
      </c>
      <c r="D5" t="s">
        <v>39</v>
      </c>
      <c r="E5" t="s">
        <v>5</v>
      </c>
      <c r="F5" s="4">
        <v>1</v>
      </c>
      <c r="G5" s="4">
        <v>0</v>
      </c>
      <c r="H5" s="4">
        <v>0</v>
      </c>
      <c r="I5" s="4">
        <v>0</v>
      </c>
      <c r="J5" s="4">
        <v>0</v>
      </c>
      <c r="K5" s="4">
        <v>0</v>
      </c>
      <c r="L5" s="4">
        <v>0</v>
      </c>
      <c r="M5" s="4">
        <v>0</v>
      </c>
      <c r="N5" t="s">
        <v>30</v>
      </c>
      <c r="O5" s="5">
        <v>9614.4726717979684</v>
      </c>
      <c r="P5" s="5" t="s">
        <v>30</v>
      </c>
      <c r="Q5" s="5" t="s">
        <v>30</v>
      </c>
      <c r="R5" s="5" t="s">
        <v>30</v>
      </c>
      <c r="S5" s="5" t="s">
        <v>30</v>
      </c>
      <c r="T5" s="5" t="s">
        <v>30</v>
      </c>
      <c r="U5" s="5" t="s">
        <v>30</v>
      </c>
      <c r="V5" s="5" t="s">
        <v>30</v>
      </c>
      <c r="W5" s="5" t="s">
        <v>30</v>
      </c>
      <c r="X5" s="5" t="s">
        <v>30</v>
      </c>
      <c r="Y5" s="5" t="s">
        <v>30</v>
      </c>
      <c r="Z5" s="5">
        <v>0</v>
      </c>
      <c r="AA5" s="5">
        <v>100</v>
      </c>
    </row>
    <row r="6" spans="1:27" x14ac:dyDescent="0.25">
      <c r="A6" t="s">
        <v>40</v>
      </c>
      <c r="B6" t="s">
        <v>41</v>
      </c>
      <c r="C6">
        <v>2017</v>
      </c>
      <c r="D6" t="s">
        <v>42</v>
      </c>
      <c r="E6" t="s">
        <v>12</v>
      </c>
      <c r="F6" s="4">
        <v>0</v>
      </c>
      <c r="G6" s="4">
        <v>0</v>
      </c>
      <c r="H6" s="4">
        <v>0</v>
      </c>
      <c r="I6" s="4">
        <v>0</v>
      </c>
      <c r="J6" s="4">
        <v>0</v>
      </c>
      <c r="K6" s="4">
        <v>0</v>
      </c>
      <c r="L6" s="4">
        <v>0</v>
      </c>
      <c r="M6" s="4">
        <v>1</v>
      </c>
      <c r="N6" t="s">
        <v>30</v>
      </c>
      <c r="O6" s="5">
        <v>42681.603823966587</v>
      </c>
      <c r="P6" s="5" t="s">
        <v>30</v>
      </c>
      <c r="Q6" s="5">
        <v>1</v>
      </c>
      <c r="R6" s="5">
        <v>100</v>
      </c>
      <c r="S6" s="5">
        <v>2.7</v>
      </c>
      <c r="T6" s="5" t="s">
        <v>30</v>
      </c>
      <c r="U6" s="5" t="s">
        <v>30</v>
      </c>
      <c r="V6" s="5" t="s">
        <v>30</v>
      </c>
      <c r="W6" s="5" t="s">
        <v>30</v>
      </c>
      <c r="X6" s="5" t="s">
        <v>30</v>
      </c>
      <c r="Y6" s="5" t="s">
        <v>30</v>
      </c>
      <c r="Z6" s="5">
        <v>0</v>
      </c>
      <c r="AA6" s="5">
        <v>100</v>
      </c>
    </row>
    <row r="7" spans="1:27" x14ac:dyDescent="0.25">
      <c r="A7" t="s">
        <v>43</v>
      </c>
      <c r="B7" t="s">
        <v>44</v>
      </c>
      <c r="C7">
        <v>2017</v>
      </c>
      <c r="D7" t="s">
        <v>45</v>
      </c>
      <c r="E7" t="s">
        <v>11</v>
      </c>
      <c r="F7" s="4">
        <v>0</v>
      </c>
      <c r="G7" s="4">
        <v>0</v>
      </c>
      <c r="H7" s="4">
        <v>0</v>
      </c>
      <c r="I7" s="4">
        <v>0</v>
      </c>
      <c r="J7" s="4">
        <v>0</v>
      </c>
      <c r="K7" s="4">
        <v>0</v>
      </c>
      <c r="L7" s="4">
        <v>1</v>
      </c>
      <c r="M7" s="4">
        <v>0</v>
      </c>
      <c r="N7" t="s">
        <v>30</v>
      </c>
      <c r="O7" s="5">
        <v>3582.6475623499159</v>
      </c>
      <c r="P7" s="5">
        <v>29.31812</v>
      </c>
      <c r="Q7" s="5">
        <v>0.83176000000000005</v>
      </c>
      <c r="R7" s="5">
        <v>53.407209999999999</v>
      </c>
      <c r="S7" s="5">
        <v>82.5</v>
      </c>
      <c r="T7" s="5">
        <v>8.1999998092651403</v>
      </c>
      <c r="U7" s="5">
        <v>1.7021296494602642</v>
      </c>
      <c r="V7" s="5">
        <v>34.736159304761301</v>
      </c>
      <c r="W7" s="5">
        <v>-2</v>
      </c>
      <c r="X7" s="5">
        <v>42.7</v>
      </c>
      <c r="Y7" s="5">
        <v>55.7</v>
      </c>
      <c r="Z7" s="5">
        <v>11.2514152141393</v>
      </c>
      <c r="AA7" s="5">
        <v>49</v>
      </c>
    </row>
    <row r="8" spans="1:27" x14ac:dyDescent="0.25">
      <c r="A8" t="s">
        <v>46</v>
      </c>
      <c r="B8" t="s">
        <v>47</v>
      </c>
      <c r="C8">
        <v>2017</v>
      </c>
      <c r="D8" t="s">
        <v>48</v>
      </c>
      <c r="E8" t="s">
        <v>7</v>
      </c>
      <c r="F8" s="4">
        <v>0</v>
      </c>
      <c r="G8" s="4">
        <v>0</v>
      </c>
      <c r="H8" s="4">
        <v>1</v>
      </c>
      <c r="I8" s="4">
        <v>0</v>
      </c>
      <c r="J8" s="4">
        <v>0</v>
      </c>
      <c r="K8" s="4">
        <v>0</v>
      </c>
      <c r="L8" s="4">
        <v>0</v>
      </c>
      <c r="M8" s="4">
        <v>0</v>
      </c>
      <c r="N8" t="s">
        <v>30</v>
      </c>
      <c r="O8" s="5">
        <v>13315.508631115397</v>
      </c>
      <c r="P8" s="5" t="s">
        <v>30</v>
      </c>
      <c r="Q8" s="5" t="s">
        <v>30</v>
      </c>
      <c r="R8" s="5">
        <v>99.42</v>
      </c>
      <c r="S8" s="5">
        <v>8.5</v>
      </c>
      <c r="T8" s="5" t="s">
        <v>30</v>
      </c>
      <c r="U8" s="5">
        <v>71.325053193953309</v>
      </c>
      <c r="V8" s="5">
        <v>0.96899345882558796</v>
      </c>
      <c r="W8" s="5" t="s">
        <v>30</v>
      </c>
      <c r="X8" s="5" t="s">
        <v>30</v>
      </c>
      <c r="Y8" s="5" t="s">
        <v>30</v>
      </c>
      <c r="Z8" s="5">
        <v>0</v>
      </c>
      <c r="AA8" s="5">
        <v>97.9</v>
      </c>
    </row>
    <row r="9" spans="1:27" x14ac:dyDescent="0.25">
      <c r="A9" t="s">
        <v>49</v>
      </c>
      <c r="B9" t="s">
        <v>50</v>
      </c>
      <c r="C9">
        <v>2017</v>
      </c>
      <c r="D9" t="s">
        <v>51</v>
      </c>
      <c r="E9" t="s">
        <v>7</v>
      </c>
      <c r="F9" s="4">
        <v>0</v>
      </c>
      <c r="G9" s="4">
        <v>0</v>
      </c>
      <c r="H9" s="4">
        <v>1</v>
      </c>
      <c r="I9" s="4">
        <v>0</v>
      </c>
      <c r="J9" s="4">
        <v>0</v>
      </c>
      <c r="K9" s="4">
        <v>0</v>
      </c>
      <c r="L9" s="4">
        <v>0</v>
      </c>
      <c r="M9" s="4">
        <v>0</v>
      </c>
      <c r="N9" t="s">
        <v>30</v>
      </c>
      <c r="O9" s="5">
        <v>10153.99791173373</v>
      </c>
      <c r="P9" s="5">
        <v>50.197299999999998</v>
      </c>
      <c r="Q9" s="5">
        <v>1.00353</v>
      </c>
      <c r="R9" s="5">
        <v>98.13</v>
      </c>
      <c r="S9" s="5">
        <v>11.1</v>
      </c>
      <c r="T9" s="5">
        <v>1.20000004768372</v>
      </c>
      <c r="U9" s="5">
        <v>5.1562410759197705</v>
      </c>
      <c r="V9" s="5">
        <v>10.6194330100695</v>
      </c>
      <c r="W9" s="5">
        <v>9</v>
      </c>
      <c r="X9" s="5">
        <v>42.7</v>
      </c>
      <c r="Y9" s="5">
        <v>4.5</v>
      </c>
      <c r="Z9" s="5">
        <v>1.1833295083836299</v>
      </c>
      <c r="AA9" s="5">
        <v>99.1</v>
      </c>
    </row>
    <row r="10" spans="1:27" x14ac:dyDescent="0.25">
      <c r="A10" t="s">
        <v>52</v>
      </c>
      <c r="B10" t="s">
        <v>53</v>
      </c>
      <c r="C10">
        <v>2017</v>
      </c>
      <c r="D10" t="s">
        <v>54</v>
      </c>
      <c r="E10" t="s">
        <v>6</v>
      </c>
      <c r="F10" s="4">
        <v>0</v>
      </c>
      <c r="G10" s="4">
        <v>1</v>
      </c>
      <c r="H10" s="4">
        <v>0</v>
      </c>
      <c r="I10" s="4">
        <v>0</v>
      </c>
      <c r="J10" s="4">
        <v>0</v>
      </c>
      <c r="K10" s="4">
        <v>0</v>
      </c>
      <c r="L10" s="4">
        <v>0</v>
      </c>
      <c r="M10" s="4">
        <v>0</v>
      </c>
      <c r="N10" t="s">
        <v>30</v>
      </c>
      <c r="O10" s="5">
        <v>3932.5546173340131</v>
      </c>
      <c r="P10" s="5">
        <v>17.669070000000001</v>
      </c>
      <c r="Q10" s="5">
        <v>1.00058</v>
      </c>
      <c r="R10" s="5">
        <v>99.690349999999995</v>
      </c>
      <c r="S10" s="5">
        <v>13.4</v>
      </c>
      <c r="T10" s="5">
        <v>4.1999998092651403</v>
      </c>
      <c r="U10" s="5">
        <v>19.214397673793865</v>
      </c>
      <c r="V10" s="5">
        <v>-1.27304397106376</v>
      </c>
      <c r="W10" s="5">
        <v>5</v>
      </c>
      <c r="X10" s="5">
        <v>32.4</v>
      </c>
      <c r="Y10" s="5">
        <v>13.5</v>
      </c>
      <c r="Z10" s="5">
        <v>3.48590545343081</v>
      </c>
      <c r="AA10" s="5">
        <v>100</v>
      </c>
    </row>
    <row r="11" spans="1:27" x14ac:dyDescent="0.25">
      <c r="A11" t="s">
        <v>55</v>
      </c>
      <c r="B11" t="s">
        <v>56</v>
      </c>
      <c r="C11">
        <v>2017</v>
      </c>
      <c r="D11" t="s">
        <v>57</v>
      </c>
      <c r="E11" t="s">
        <v>7</v>
      </c>
      <c r="F11" s="4">
        <v>0</v>
      </c>
      <c r="G11" s="4">
        <v>0</v>
      </c>
      <c r="H11" s="4">
        <v>1</v>
      </c>
      <c r="I11" s="4">
        <v>0</v>
      </c>
      <c r="J11" s="4">
        <v>0</v>
      </c>
      <c r="K11" s="4">
        <v>0</v>
      </c>
      <c r="L11" s="4">
        <v>0</v>
      </c>
      <c r="M11" s="4">
        <v>0</v>
      </c>
      <c r="N11" t="s">
        <v>30</v>
      </c>
      <c r="O11" s="5">
        <v>24271.940420526662</v>
      </c>
      <c r="P11" s="5" t="s">
        <v>30</v>
      </c>
      <c r="Q11" s="5">
        <v>1.0036099999999999</v>
      </c>
      <c r="R11" s="5">
        <v>96.71978</v>
      </c>
      <c r="S11" s="5" t="s">
        <v>30</v>
      </c>
      <c r="T11" s="5" t="s">
        <v>30</v>
      </c>
      <c r="U11" s="5">
        <v>66.069199515426561</v>
      </c>
      <c r="V11" s="5">
        <v>-0.89302001917186002</v>
      </c>
      <c r="W11" s="5" t="s">
        <v>30</v>
      </c>
      <c r="X11" s="5" t="s">
        <v>30</v>
      </c>
      <c r="Y11" s="5" t="s">
        <v>30</v>
      </c>
      <c r="Z11" s="5">
        <v>1.92186790204541E-3</v>
      </c>
      <c r="AA11" s="5">
        <v>98.1</v>
      </c>
    </row>
    <row r="12" spans="1:27" x14ac:dyDescent="0.25">
      <c r="A12" t="s">
        <v>58</v>
      </c>
      <c r="B12" t="s">
        <v>59</v>
      </c>
      <c r="C12">
        <v>2017</v>
      </c>
      <c r="D12" t="s">
        <v>60</v>
      </c>
      <c r="E12" t="s">
        <v>5</v>
      </c>
      <c r="F12" s="4">
        <v>1</v>
      </c>
      <c r="G12" s="4">
        <v>0</v>
      </c>
      <c r="H12" s="4">
        <v>0</v>
      </c>
      <c r="I12" s="4">
        <v>0</v>
      </c>
      <c r="J12" s="4">
        <v>0</v>
      </c>
      <c r="K12" s="4">
        <v>0</v>
      </c>
      <c r="L12" s="4">
        <v>0</v>
      </c>
      <c r="M12" s="4">
        <v>0</v>
      </c>
      <c r="N12" t="s">
        <v>30</v>
      </c>
      <c r="O12" s="5">
        <v>55478.577294350471</v>
      </c>
      <c r="P12" s="5">
        <v>98.859570000000005</v>
      </c>
      <c r="Q12" s="5" t="s">
        <v>30</v>
      </c>
      <c r="R12" s="5" t="s">
        <v>30</v>
      </c>
      <c r="S12" s="5">
        <v>3.7</v>
      </c>
      <c r="T12" s="5">
        <v>0</v>
      </c>
      <c r="U12" s="5">
        <v>7.1958458502283564</v>
      </c>
      <c r="V12" s="5">
        <v>1.2769909449733099</v>
      </c>
      <c r="W12" s="5">
        <v>10</v>
      </c>
      <c r="X12" s="5">
        <v>34.700000000000003</v>
      </c>
      <c r="Y12" s="5">
        <v>0.7</v>
      </c>
      <c r="Z12" s="5">
        <v>4.8027331962648399</v>
      </c>
      <c r="AA12" s="5">
        <v>100</v>
      </c>
    </row>
    <row r="13" spans="1:27" x14ac:dyDescent="0.25">
      <c r="A13" t="s">
        <v>61</v>
      </c>
      <c r="B13" t="s">
        <v>62</v>
      </c>
      <c r="C13">
        <v>2017</v>
      </c>
      <c r="D13" t="s">
        <v>63</v>
      </c>
      <c r="E13" t="s">
        <v>12</v>
      </c>
      <c r="F13" s="4">
        <v>0</v>
      </c>
      <c r="G13" s="4">
        <v>0</v>
      </c>
      <c r="H13" s="4">
        <v>0</v>
      </c>
      <c r="I13" s="4">
        <v>0</v>
      </c>
      <c r="J13" s="4">
        <v>0</v>
      </c>
      <c r="K13" s="4">
        <v>0</v>
      </c>
      <c r="L13" s="4">
        <v>0</v>
      </c>
      <c r="M13" s="4">
        <v>1</v>
      </c>
      <c r="N13" t="s">
        <v>30</v>
      </c>
      <c r="O13" s="5">
        <v>47996.576341050968</v>
      </c>
      <c r="P13" s="5">
        <v>96.734059999999999</v>
      </c>
      <c r="Q13" s="5" t="s">
        <v>30</v>
      </c>
      <c r="R13" s="5" t="s">
        <v>30</v>
      </c>
      <c r="S13" s="5">
        <v>3.5</v>
      </c>
      <c r="T13" s="5" t="s">
        <v>30</v>
      </c>
      <c r="U13" s="5">
        <v>48.459460569078544</v>
      </c>
      <c r="V13" s="5">
        <v>0.85826097109973898</v>
      </c>
      <c r="W13" s="5">
        <v>10</v>
      </c>
      <c r="X13" s="5">
        <v>30.5</v>
      </c>
      <c r="Y13" s="5">
        <v>0.2</v>
      </c>
      <c r="Z13" s="5">
        <v>0.13304680001850699</v>
      </c>
      <c r="AA13" s="5">
        <v>100</v>
      </c>
    </row>
    <row r="14" spans="1:27" x14ac:dyDescent="0.25">
      <c r="A14" t="s">
        <v>64</v>
      </c>
      <c r="B14" t="s">
        <v>65</v>
      </c>
      <c r="C14">
        <v>2017</v>
      </c>
      <c r="D14" t="s">
        <v>66</v>
      </c>
      <c r="E14" t="s">
        <v>6</v>
      </c>
      <c r="F14" s="4">
        <v>0</v>
      </c>
      <c r="G14" s="4">
        <v>1</v>
      </c>
      <c r="H14" s="4">
        <v>0</v>
      </c>
      <c r="I14" s="4">
        <v>0</v>
      </c>
      <c r="J14" s="4">
        <v>0</v>
      </c>
      <c r="K14" s="4">
        <v>0</v>
      </c>
      <c r="L14" s="4">
        <v>0</v>
      </c>
      <c r="M14" s="4">
        <v>0</v>
      </c>
      <c r="N14" t="s">
        <v>30</v>
      </c>
      <c r="O14" s="5">
        <v>5861.5119620660571</v>
      </c>
      <c r="P14" s="5">
        <v>29.151489999999999</v>
      </c>
      <c r="Q14" s="5">
        <v>0.99953999999999998</v>
      </c>
      <c r="R14" s="5">
        <v>99.719549999999998</v>
      </c>
      <c r="S14" s="5">
        <v>30.9</v>
      </c>
      <c r="T14" s="5">
        <v>3.0999999046325701</v>
      </c>
      <c r="U14" s="5">
        <v>9.0554667398779181</v>
      </c>
      <c r="V14" s="5">
        <v>4.17999353833057</v>
      </c>
      <c r="W14" s="5">
        <v>-7</v>
      </c>
      <c r="X14" s="5">
        <v>31.8</v>
      </c>
      <c r="Y14" s="5">
        <v>2.7</v>
      </c>
      <c r="Z14" s="5">
        <v>13.3636474483874</v>
      </c>
      <c r="AA14" s="5">
        <v>87</v>
      </c>
    </row>
    <row r="15" spans="1:27" x14ac:dyDescent="0.25">
      <c r="A15" t="s">
        <v>67</v>
      </c>
      <c r="B15" t="s">
        <v>68</v>
      </c>
      <c r="C15">
        <v>2017</v>
      </c>
      <c r="D15" t="s">
        <v>69</v>
      </c>
      <c r="E15" t="s">
        <v>7</v>
      </c>
      <c r="F15" s="4">
        <v>0</v>
      </c>
      <c r="G15" s="4">
        <v>0</v>
      </c>
      <c r="H15" s="4">
        <v>1</v>
      </c>
      <c r="I15" s="4">
        <v>0</v>
      </c>
      <c r="J15" s="4">
        <v>0</v>
      </c>
      <c r="K15" s="4">
        <v>0</v>
      </c>
      <c r="L15" s="4">
        <v>0</v>
      </c>
      <c r="M15" s="4">
        <v>0</v>
      </c>
      <c r="N15" t="s">
        <v>30</v>
      </c>
      <c r="O15" s="5">
        <v>19991.092229426045</v>
      </c>
      <c r="P15" s="5" t="s">
        <v>30</v>
      </c>
      <c r="Q15" s="5" t="s">
        <v>30</v>
      </c>
      <c r="R15" s="5" t="s">
        <v>30</v>
      </c>
      <c r="S15" s="5">
        <v>10.6</v>
      </c>
      <c r="T15" s="5" t="s">
        <v>30</v>
      </c>
      <c r="U15" s="5">
        <v>29.015265851359352</v>
      </c>
      <c r="V15" s="5">
        <v>-0.34637692998888098</v>
      </c>
      <c r="W15" s="5" t="s">
        <v>30</v>
      </c>
      <c r="X15" s="5" t="s">
        <v>30</v>
      </c>
      <c r="Y15" s="5" t="s">
        <v>30</v>
      </c>
      <c r="Z15" s="5">
        <v>2.0755261892115101E-2</v>
      </c>
      <c r="AA15" s="5">
        <v>98.4</v>
      </c>
    </row>
    <row r="16" spans="1:27" x14ac:dyDescent="0.25">
      <c r="A16" t="s">
        <v>70</v>
      </c>
      <c r="B16" t="s">
        <v>71</v>
      </c>
      <c r="C16">
        <v>2017</v>
      </c>
      <c r="D16" t="s">
        <v>72</v>
      </c>
      <c r="E16" t="s">
        <v>8</v>
      </c>
      <c r="F16" s="4">
        <v>0</v>
      </c>
      <c r="G16" s="4">
        <v>0</v>
      </c>
      <c r="H16" s="4">
        <v>0</v>
      </c>
      <c r="I16" s="4">
        <v>1</v>
      </c>
      <c r="J16" s="4">
        <v>1</v>
      </c>
      <c r="K16" s="4">
        <v>0</v>
      </c>
      <c r="L16" s="4">
        <v>0</v>
      </c>
      <c r="M16" s="4">
        <v>0</v>
      </c>
      <c r="N16" t="s">
        <v>30</v>
      </c>
      <c r="O16" s="5">
        <v>22436.20753183811</v>
      </c>
      <c r="P16" s="5">
        <v>81.939350000000005</v>
      </c>
      <c r="Q16" s="5">
        <v>0.98948000000000003</v>
      </c>
      <c r="R16" s="5">
        <v>91.612579999999994</v>
      </c>
      <c r="S16" s="5">
        <v>7.6</v>
      </c>
      <c r="T16" s="5">
        <v>6.5999999046325701</v>
      </c>
      <c r="U16" s="5">
        <v>20.187494996559945</v>
      </c>
      <c r="V16" s="5">
        <v>1.8359936973347899</v>
      </c>
      <c r="W16" s="5">
        <v>-10</v>
      </c>
      <c r="X16" s="5" t="s">
        <v>30</v>
      </c>
      <c r="Y16" s="5" t="s">
        <v>30</v>
      </c>
      <c r="Z16" s="5">
        <v>4.9478124125181697</v>
      </c>
      <c r="AA16" s="5">
        <v>100</v>
      </c>
    </row>
    <row r="17" spans="1:27" x14ac:dyDescent="0.25">
      <c r="A17" t="s">
        <v>73</v>
      </c>
      <c r="B17" t="s">
        <v>74</v>
      </c>
      <c r="C17">
        <v>2017</v>
      </c>
      <c r="D17" t="s">
        <v>75</v>
      </c>
      <c r="E17" t="s">
        <v>10</v>
      </c>
      <c r="F17" s="4">
        <v>0</v>
      </c>
      <c r="G17" s="4">
        <v>0</v>
      </c>
      <c r="H17" s="4">
        <v>0</v>
      </c>
      <c r="I17" s="4">
        <v>0</v>
      </c>
      <c r="J17" s="4">
        <v>0</v>
      </c>
      <c r="K17" s="4">
        <v>1</v>
      </c>
      <c r="L17" s="4">
        <v>0</v>
      </c>
      <c r="M17" s="4">
        <v>0</v>
      </c>
      <c r="N17" t="s">
        <v>30</v>
      </c>
      <c r="O17" s="5">
        <v>1029.5782123923937</v>
      </c>
      <c r="P17" s="5">
        <v>30.990819999999999</v>
      </c>
      <c r="Q17" s="5">
        <v>1.0289299999999999</v>
      </c>
      <c r="R17" s="5">
        <v>69.897210000000001</v>
      </c>
      <c r="S17" s="5">
        <v>34.200000000000003</v>
      </c>
      <c r="T17" s="5">
        <v>14.300000190734901</v>
      </c>
      <c r="U17" s="5">
        <v>16.353961030132236</v>
      </c>
      <c r="V17" s="5">
        <v>5.5135257269300997</v>
      </c>
      <c r="W17" s="5">
        <v>1</v>
      </c>
      <c r="X17" s="5">
        <v>32.1</v>
      </c>
      <c r="Y17" s="5">
        <v>59.2</v>
      </c>
      <c r="Z17" s="5">
        <v>1.02550631250326</v>
      </c>
      <c r="AA17" s="5">
        <v>86.9</v>
      </c>
    </row>
    <row r="18" spans="1:27" x14ac:dyDescent="0.25">
      <c r="A18" t="s">
        <v>76</v>
      </c>
      <c r="B18" t="s">
        <v>77</v>
      </c>
      <c r="C18">
        <v>2017</v>
      </c>
      <c r="D18" t="s">
        <v>78</v>
      </c>
      <c r="E18" t="s">
        <v>7</v>
      </c>
      <c r="F18" s="4">
        <v>0</v>
      </c>
      <c r="G18" s="4">
        <v>0</v>
      </c>
      <c r="H18" s="4">
        <v>1</v>
      </c>
      <c r="I18" s="4">
        <v>0</v>
      </c>
      <c r="J18" s="4">
        <v>0</v>
      </c>
      <c r="K18" s="4">
        <v>0</v>
      </c>
      <c r="L18" s="4">
        <v>0</v>
      </c>
      <c r="M18" s="4">
        <v>0</v>
      </c>
      <c r="N18" t="s">
        <v>30</v>
      </c>
      <c r="O18" s="5">
        <v>16242.769974225415</v>
      </c>
      <c r="P18" s="5" t="s">
        <v>30</v>
      </c>
      <c r="Q18" s="5">
        <v>1.0007999999999999</v>
      </c>
      <c r="R18" s="5">
        <v>99.251559999999998</v>
      </c>
      <c r="S18" s="5">
        <v>12.3</v>
      </c>
      <c r="T18" s="5">
        <v>6.8000001907348597</v>
      </c>
      <c r="U18" s="5">
        <v>34.976355291312231</v>
      </c>
      <c r="V18" s="5">
        <v>-1.0612164685074099</v>
      </c>
      <c r="W18" s="5" t="s">
        <v>30</v>
      </c>
      <c r="X18" s="5" t="s">
        <v>30</v>
      </c>
      <c r="Y18" s="5" t="s">
        <v>30</v>
      </c>
      <c r="Z18" s="5">
        <v>5.0798226863106602E-2</v>
      </c>
      <c r="AA18" s="5">
        <v>99.7</v>
      </c>
    </row>
    <row r="19" spans="1:27" x14ac:dyDescent="0.25">
      <c r="A19" t="s">
        <v>79</v>
      </c>
      <c r="B19" t="s">
        <v>80</v>
      </c>
      <c r="C19">
        <v>2017</v>
      </c>
      <c r="D19" t="s">
        <v>81</v>
      </c>
      <c r="E19" t="s">
        <v>6</v>
      </c>
      <c r="F19" s="4">
        <v>0</v>
      </c>
      <c r="G19" s="4">
        <v>1</v>
      </c>
      <c r="H19" s="4">
        <v>0</v>
      </c>
      <c r="I19" s="4">
        <v>0</v>
      </c>
      <c r="J19" s="4">
        <v>0</v>
      </c>
      <c r="K19" s="4">
        <v>0</v>
      </c>
      <c r="L19" s="4">
        <v>0</v>
      </c>
      <c r="M19" s="4">
        <v>0</v>
      </c>
      <c r="N19" t="s">
        <v>30</v>
      </c>
      <c r="O19" s="5">
        <v>6221.3725932251637</v>
      </c>
      <c r="P19" s="5">
        <v>71.984989999999996</v>
      </c>
      <c r="Q19" s="5">
        <v>1.00047</v>
      </c>
      <c r="R19" s="5">
        <v>99.493989999999997</v>
      </c>
      <c r="S19" s="5">
        <v>3.9</v>
      </c>
      <c r="T19" s="5">
        <v>2.2000000476837198</v>
      </c>
      <c r="U19" s="5">
        <v>41.62983506656343</v>
      </c>
      <c r="V19" s="5">
        <v>11.8365807653497</v>
      </c>
      <c r="W19" s="5">
        <v>-7</v>
      </c>
      <c r="X19" s="5">
        <v>26.7</v>
      </c>
      <c r="Y19" s="5">
        <v>0</v>
      </c>
      <c r="Z19" s="5">
        <v>1.0102872101349001</v>
      </c>
      <c r="AA19" s="5">
        <v>99.7</v>
      </c>
    </row>
    <row r="20" spans="1:27" x14ac:dyDescent="0.25">
      <c r="A20" t="s">
        <v>82</v>
      </c>
      <c r="B20" t="s">
        <v>83</v>
      </c>
      <c r="C20">
        <v>2017</v>
      </c>
      <c r="D20" t="s">
        <v>84</v>
      </c>
      <c r="E20" t="s">
        <v>12</v>
      </c>
      <c r="F20" s="4">
        <v>0</v>
      </c>
      <c r="G20" s="4">
        <v>0</v>
      </c>
      <c r="H20" s="4">
        <v>0</v>
      </c>
      <c r="I20" s="4">
        <v>0</v>
      </c>
      <c r="J20" s="4">
        <v>0</v>
      </c>
      <c r="K20" s="4">
        <v>0</v>
      </c>
      <c r="L20" s="4">
        <v>0</v>
      </c>
      <c r="M20" s="4">
        <v>1</v>
      </c>
      <c r="N20" t="s">
        <v>30</v>
      </c>
      <c r="O20" s="5">
        <v>45469.710832608078</v>
      </c>
      <c r="P20" s="5">
        <v>98.12576</v>
      </c>
      <c r="Q20" s="5" t="s">
        <v>30</v>
      </c>
      <c r="R20" s="5" t="s">
        <v>30</v>
      </c>
      <c r="S20" s="5">
        <v>3.9</v>
      </c>
      <c r="T20" s="5" t="s">
        <v>30</v>
      </c>
      <c r="U20" s="5">
        <v>89.390829221910096</v>
      </c>
      <c r="V20" s="5">
        <v>1.97720515361745</v>
      </c>
      <c r="W20" s="5">
        <v>8</v>
      </c>
      <c r="X20" s="5">
        <v>28.1</v>
      </c>
      <c r="Y20" s="5">
        <v>0.2</v>
      </c>
      <c r="Z20" s="5">
        <v>1.8875943317333999E-2</v>
      </c>
      <c r="AA20" s="5">
        <v>100</v>
      </c>
    </row>
    <row r="21" spans="1:27" x14ac:dyDescent="0.25">
      <c r="A21" t="s">
        <v>85</v>
      </c>
      <c r="B21" t="s">
        <v>86</v>
      </c>
      <c r="C21">
        <v>2017</v>
      </c>
      <c r="D21" t="s">
        <v>87</v>
      </c>
      <c r="E21" t="s">
        <v>7</v>
      </c>
      <c r="F21" s="4">
        <v>0</v>
      </c>
      <c r="G21" s="4">
        <v>0</v>
      </c>
      <c r="H21" s="4">
        <v>1</v>
      </c>
      <c r="I21" s="4">
        <v>0</v>
      </c>
      <c r="J21" s="4">
        <v>0</v>
      </c>
      <c r="K21" s="4">
        <v>0</v>
      </c>
      <c r="L21" s="4">
        <v>0</v>
      </c>
      <c r="M21" s="4">
        <v>0</v>
      </c>
      <c r="N21" t="s">
        <v>30</v>
      </c>
      <c r="O21" s="5">
        <v>4328.0207382017306</v>
      </c>
      <c r="P21" s="5">
        <v>48.209249999999997</v>
      </c>
      <c r="Q21" s="5">
        <v>1.0097700000000001</v>
      </c>
      <c r="R21" s="5">
        <v>70.328389999999999</v>
      </c>
      <c r="S21" s="5">
        <v>14.9</v>
      </c>
      <c r="T21" s="5">
        <v>3.2999999523162802</v>
      </c>
      <c r="U21" s="5">
        <v>30.582596812153685</v>
      </c>
      <c r="V21" s="5">
        <v>-0.88528155168779199</v>
      </c>
      <c r="W21" s="5" t="s">
        <v>30</v>
      </c>
      <c r="X21" s="5">
        <v>53.3</v>
      </c>
      <c r="Y21" s="5">
        <v>28.4</v>
      </c>
      <c r="Z21" s="5">
        <v>0.82158111979870796</v>
      </c>
      <c r="AA21" s="5">
        <v>99.5</v>
      </c>
    </row>
    <row r="22" spans="1:27" x14ac:dyDescent="0.25">
      <c r="A22" t="s">
        <v>88</v>
      </c>
      <c r="B22" t="s">
        <v>89</v>
      </c>
      <c r="C22">
        <v>2017</v>
      </c>
      <c r="D22" t="s">
        <v>90</v>
      </c>
      <c r="E22" t="s">
        <v>11</v>
      </c>
      <c r="F22" s="4">
        <v>0</v>
      </c>
      <c r="G22" s="4">
        <v>0</v>
      </c>
      <c r="H22" s="4">
        <v>0</v>
      </c>
      <c r="I22" s="4">
        <v>0</v>
      </c>
      <c r="J22" s="4">
        <v>0</v>
      </c>
      <c r="K22" s="4">
        <v>0</v>
      </c>
      <c r="L22" s="4">
        <v>1</v>
      </c>
      <c r="M22" s="4">
        <v>0</v>
      </c>
      <c r="N22" t="s">
        <v>30</v>
      </c>
      <c r="O22" s="5">
        <v>837.34195640527798</v>
      </c>
      <c r="P22" s="5">
        <v>16.620830000000002</v>
      </c>
      <c r="Q22" s="5">
        <v>0.64024999999999999</v>
      </c>
      <c r="R22" s="5">
        <v>22.093879999999999</v>
      </c>
      <c r="S22" s="5">
        <v>97.6</v>
      </c>
      <c r="T22" s="5">
        <v>4.5</v>
      </c>
      <c r="U22" s="5">
        <v>6.2356442705181223</v>
      </c>
      <c r="V22" s="5">
        <v>-0.93003312041606501</v>
      </c>
      <c r="W22" s="5">
        <v>7</v>
      </c>
      <c r="X22" s="5">
        <v>47.8</v>
      </c>
      <c r="Y22" s="5">
        <v>76.2</v>
      </c>
      <c r="Z22" s="5">
        <v>6.7266892016124196</v>
      </c>
      <c r="AA22" s="5">
        <v>77.900000000000006</v>
      </c>
    </row>
    <row r="23" spans="1:27" x14ac:dyDescent="0.25">
      <c r="A23" t="s">
        <v>91</v>
      </c>
      <c r="B23" t="s">
        <v>92</v>
      </c>
      <c r="C23">
        <v>2017</v>
      </c>
      <c r="D23" t="s">
        <v>93</v>
      </c>
      <c r="E23" t="s">
        <v>9</v>
      </c>
      <c r="F23" s="4">
        <v>0</v>
      </c>
      <c r="G23" s="4">
        <v>0</v>
      </c>
      <c r="H23" s="4">
        <v>0</v>
      </c>
      <c r="I23" s="4">
        <v>0</v>
      </c>
      <c r="J23" s="4">
        <v>0</v>
      </c>
      <c r="K23" s="4">
        <v>0</v>
      </c>
      <c r="L23" s="4">
        <v>0</v>
      </c>
      <c r="M23" s="4">
        <v>0</v>
      </c>
      <c r="N23" t="s">
        <v>30</v>
      </c>
      <c r="O23" s="5">
        <v>79251.781663731294</v>
      </c>
      <c r="P23" s="5" t="s">
        <v>30</v>
      </c>
      <c r="Q23" s="5" t="s">
        <v>30</v>
      </c>
      <c r="R23" s="5" t="s">
        <v>30</v>
      </c>
      <c r="S23" s="5" t="s">
        <v>30</v>
      </c>
      <c r="T23" s="5" t="s">
        <v>30</v>
      </c>
      <c r="U23" s="5">
        <v>30.589451909362353</v>
      </c>
      <c r="V23" s="5" t="s">
        <v>30</v>
      </c>
      <c r="W23" s="5" t="s">
        <v>30</v>
      </c>
      <c r="X23" s="5" t="s">
        <v>30</v>
      </c>
      <c r="Y23" s="5" t="s">
        <v>30</v>
      </c>
      <c r="Z23" s="5">
        <v>0</v>
      </c>
      <c r="AA23" s="5" t="s">
        <v>30</v>
      </c>
    </row>
    <row r="24" spans="1:27" x14ac:dyDescent="0.25">
      <c r="A24" t="s">
        <v>94</v>
      </c>
      <c r="B24" t="s">
        <v>95</v>
      </c>
      <c r="C24">
        <v>2017</v>
      </c>
      <c r="D24" t="s">
        <v>96</v>
      </c>
      <c r="E24" t="s">
        <v>10</v>
      </c>
      <c r="F24" s="4">
        <v>0</v>
      </c>
      <c r="G24" s="4">
        <v>0</v>
      </c>
      <c r="H24" s="4">
        <v>0</v>
      </c>
      <c r="I24" s="4">
        <v>0</v>
      </c>
      <c r="J24" s="4">
        <v>0</v>
      </c>
      <c r="K24" s="4">
        <v>1</v>
      </c>
      <c r="L24" s="4">
        <v>0</v>
      </c>
      <c r="M24" s="4">
        <v>0</v>
      </c>
      <c r="N24" t="s">
        <v>30</v>
      </c>
      <c r="O24" s="5">
        <v>2801.2752400356057</v>
      </c>
      <c r="P24" s="5">
        <v>33.665909999999997</v>
      </c>
      <c r="Q24" s="5">
        <v>0.93464000000000003</v>
      </c>
      <c r="R24" s="5">
        <v>48.016559999999998</v>
      </c>
      <c r="S24" s="5">
        <v>32.4</v>
      </c>
      <c r="T24" s="5">
        <v>5.9000000953674299</v>
      </c>
      <c r="U24" s="5">
        <v>19.568092069430424</v>
      </c>
      <c r="V24" s="5">
        <v>3.28613859835477</v>
      </c>
      <c r="W24" s="5">
        <v>5</v>
      </c>
      <c r="X24" s="5">
        <v>38.799999999999997</v>
      </c>
      <c r="Y24" s="5">
        <v>14.5</v>
      </c>
      <c r="Z24" s="5">
        <v>5.5215997946898598</v>
      </c>
      <c r="AA24" s="5">
        <v>100</v>
      </c>
    </row>
    <row r="25" spans="1:27" x14ac:dyDescent="0.25">
      <c r="A25" t="s">
        <v>97</v>
      </c>
      <c r="B25" t="s">
        <v>98</v>
      </c>
      <c r="C25">
        <v>2017</v>
      </c>
      <c r="D25" t="s">
        <v>99</v>
      </c>
      <c r="E25" t="s">
        <v>7</v>
      </c>
      <c r="F25" s="4">
        <v>0</v>
      </c>
      <c r="G25" s="4">
        <v>0</v>
      </c>
      <c r="H25" s="4">
        <v>1</v>
      </c>
      <c r="I25" s="4">
        <v>0</v>
      </c>
      <c r="J25" s="4">
        <v>0</v>
      </c>
      <c r="K25" s="4">
        <v>0</v>
      </c>
      <c r="L25" s="4">
        <v>0</v>
      </c>
      <c r="M25" s="4">
        <v>0</v>
      </c>
      <c r="N25" t="s">
        <v>30</v>
      </c>
      <c r="O25" s="5">
        <v>2457.6259615501654</v>
      </c>
      <c r="P25" s="5">
        <v>41.796720000000001</v>
      </c>
      <c r="Q25" s="5">
        <v>1.0001</v>
      </c>
      <c r="R25" s="5">
        <v>88.582859999999997</v>
      </c>
      <c r="S25" s="5">
        <v>36.9</v>
      </c>
      <c r="T25" s="5">
        <v>1.3999999761581401</v>
      </c>
      <c r="U25" s="5">
        <v>5.0453459298454684</v>
      </c>
      <c r="V25" s="5">
        <v>3.62523936785843</v>
      </c>
      <c r="W25" s="5">
        <v>7</v>
      </c>
      <c r="X25" s="5">
        <v>45.8</v>
      </c>
      <c r="Y25" s="5">
        <v>12.9</v>
      </c>
      <c r="Z25" s="5">
        <v>7.9233750751770398</v>
      </c>
      <c r="AA25" s="5">
        <v>90</v>
      </c>
    </row>
    <row r="26" spans="1:27" x14ac:dyDescent="0.25">
      <c r="A26" t="s">
        <v>100</v>
      </c>
      <c r="B26" t="s">
        <v>101</v>
      </c>
      <c r="C26">
        <v>2017</v>
      </c>
      <c r="D26" t="s">
        <v>102</v>
      </c>
      <c r="E26" t="s">
        <v>6</v>
      </c>
      <c r="F26" s="4">
        <v>0</v>
      </c>
      <c r="G26" s="4">
        <v>1</v>
      </c>
      <c r="H26" s="4">
        <v>0</v>
      </c>
      <c r="I26" s="4">
        <v>0</v>
      </c>
      <c r="J26" s="4">
        <v>0</v>
      </c>
      <c r="K26" s="4">
        <v>0</v>
      </c>
      <c r="L26" s="4">
        <v>0</v>
      </c>
      <c r="M26" s="4">
        <v>0</v>
      </c>
      <c r="N26" t="s">
        <v>30</v>
      </c>
      <c r="O26" s="5">
        <v>5377.8372122424453</v>
      </c>
      <c r="P26" s="5">
        <v>52.685029999999998</v>
      </c>
      <c r="Q26" s="5">
        <v>1.0001</v>
      </c>
      <c r="R26" s="5">
        <v>94.910489999999996</v>
      </c>
      <c r="S26" s="5">
        <v>6</v>
      </c>
      <c r="T26" s="5">
        <v>2.2999999523162802</v>
      </c>
      <c r="U26" s="5">
        <v>30.721450926675853</v>
      </c>
      <c r="V26" s="5" t="s">
        <v>30</v>
      </c>
      <c r="W26" s="5">
        <v>0</v>
      </c>
      <c r="X26" s="5">
        <v>33.799999999999997</v>
      </c>
      <c r="Y26" s="5">
        <v>0.6</v>
      </c>
      <c r="Z26" s="5">
        <v>0.96105266195497796</v>
      </c>
      <c r="AA26" s="5">
        <v>99.9</v>
      </c>
    </row>
    <row r="27" spans="1:27" x14ac:dyDescent="0.25">
      <c r="A27" t="s">
        <v>103</v>
      </c>
      <c r="B27" t="s">
        <v>104</v>
      </c>
      <c r="C27">
        <v>2017</v>
      </c>
      <c r="D27" t="s">
        <v>105</v>
      </c>
      <c r="E27" t="s">
        <v>11</v>
      </c>
      <c r="F27" s="4">
        <v>0</v>
      </c>
      <c r="G27" s="4">
        <v>0</v>
      </c>
      <c r="H27" s="4">
        <v>0</v>
      </c>
      <c r="I27" s="4">
        <v>0</v>
      </c>
      <c r="J27" s="4">
        <v>0</v>
      </c>
      <c r="K27" s="4">
        <v>0</v>
      </c>
      <c r="L27" s="4">
        <v>1</v>
      </c>
      <c r="M27" s="4">
        <v>0</v>
      </c>
      <c r="N27" t="s">
        <v>30</v>
      </c>
      <c r="O27" s="5">
        <v>7483.173152225917</v>
      </c>
      <c r="P27" s="5">
        <v>51.964570000000002</v>
      </c>
      <c r="Q27" s="5">
        <v>1.0381499999999999</v>
      </c>
      <c r="R27" s="5">
        <v>81.807950000000005</v>
      </c>
      <c r="S27" s="5">
        <v>40.6</v>
      </c>
      <c r="T27" s="5">
        <v>7.1999998092651403</v>
      </c>
      <c r="U27" s="5">
        <v>53.114377869811833</v>
      </c>
      <c r="V27" s="5">
        <v>3.7693045982026199</v>
      </c>
      <c r="W27" s="5">
        <v>8</v>
      </c>
      <c r="X27" s="5">
        <v>60.5</v>
      </c>
      <c r="Y27" s="5">
        <v>37.1</v>
      </c>
      <c r="Z27" s="5">
        <v>2.7115947289501801</v>
      </c>
      <c r="AA27" s="5">
        <v>96.2</v>
      </c>
    </row>
    <row r="28" spans="1:27" x14ac:dyDescent="0.25">
      <c r="A28" t="s">
        <v>106</v>
      </c>
      <c r="B28" t="s">
        <v>107</v>
      </c>
      <c r="C28">
        <v>2017</v>
      </c>
      <c r="D28" t="s">
        <v>108</v>
      </c>
      <c r="E28" t="s">
        <v>7</v>
      </c>
      <c r="F28" s="4">
        <v>0</v>
      </c>
      <c r="G28" s="4">
        <v>0</v>
      </c>
      <c r="H28" s="4">
        <v>1</v>
      </c>
      <c r="I28" s="4">
        <v>0</v>
      </c>
      <c r="J28" s="4">
        <v>0</v>
      </c>
      <c r="K28" s="4">
        <v>0</v>
      </c>
      <c r="L28" s="4">
        <v>0</v>
      </c>
      <c r="M28" s="4">
        <v>0</v>
      </c>
      <c r="N28" t="s">
        <v>30</v>
      </c>
      <c r="O28" s="5">
        <v>10826.271434829798</v>
      </c>
      <c r="P28" s="5">
        <v>68.123149999999995</v>
      </c>
      <c r="Q28" s="5">
        <v>1.0081599999999999</v>
      </c>
      <c r="R28" s="5">
        <v>92.060519999999997</v>
      </c>
      <c r="S28" s="5">
        <v>15.1</v>
      </c>
      <c r="T28" s="5">
        <v>1.6000000238418599</v>
      </c>
      <c r="U28" s="5">
        <v>5.9497985286435862</v>
      </c>
      <c r="V28" s="5">
        <v>8.7394785226743004</v>
      </c>
      <c r="W28" s="5">
        <v>8</v>
      </c>
      <c r="X28" s="5">
        <v>51.3</v>
      </c>
      <c r="Y28" s="5">
        <v>9.3000000000000007</v>
      </c>
      <c r="Z28" s="5">
        <v>2.90939130336479</v>
      </c>
      <c r="AA28" s="5">
        <v>98.1</v>
      </c>
    </row>
    <row r="29" spans="1:27" x14ac:dyDescent="0.25">
      <c r="A29" t="s">
        <v>109</v>
      </c>
      <c r="B29" t="s">
        <v>110</v>
      </c>
      <c r="C29">
        <v>2017</v>
      </c>
      <c r="D29" t="s">
        <v>111</v>
      </c>
      <c r="E29" t="s">
        <v>7</v>
      </c>
      <c r="F29" s="4">
        <v>0</v>
      </c>
      <c r="G29" s="4">
        <v>0</v>
      </c>
      <c r="H29" s="4">
        <v>1</v>
      </c>
      <c r="I29" s="4">
        <v>0</v>
      </c>
      <c r="J29" s="4">
        <v>0</v>
      </c>
      <c r="K29" s="4">
        <v>0</v>
      </c>
      <c r="L29" s="4">
        <v>0</v>
      </c>
      <c r="M29" s="4">
        <v>0</v>
      </c>
      <c r="N29" t="s">
        <v>30</v>
      </c>
      <c r="O29" s="5" t="s">
        <v>30</v>
      </c>
      <c r="P29" s="5" t="s">
        <v>30</v>
      </c>
      <c r="Q29" s="5" t="s">
        <v>30</v>
      </c>
      <c r="R29" s="5" t="s">
        <v>30</v>
      </c>
      <c r="S29" s="5" t="s">
        <v>30</v>
      </c>
      <c r="T29" s="5" t="s">
        <v>30</v>
      </c>
      <c r="U29" s="5" t="s">
        <v>30</v>
      </c>
      <c r="V29" s="5" t="s">
        <v>30</v>
      </c>
      <c r="W29" s="5" t="s">
        <v>30</v>
      </c>
      <c r="X29" s="5" t="s">
        <v>30</v>
      </c>
      <c r="Y29" s="5" t="s">
        <v>30</v>
      </c>
      <c r="Z29" s="5" t="s">
        <v>30</v>
      </c>
      <c r="AA29" s="5">
        <v>94.9</v>
      </c>
    </row>
    <row r="30" spans="1:27" x14ac:dyDescent="0.25">
      <c r="A30" t="s">
        <v>112</v>
      </c>
      <c r="B30" t="s">
        <v>113</v>
      </c>
      <c r="C30">
        <v>2017</v>
      </c>
      <c r="D30" t="s">
        <v>114</v>
      </c>
      <c r="E30" t="s">
        <v>5</v>
      </c>
      <c r="F30" s="4">
        <v>1</v>
      </c>
      <c r="G30" s="4">
        <v>0</v>
      </c>
      <c r="H30" s="4">
        <v>0</v>
      </c>
      <c r="I30" s="4">
        <v>0</v>
      </c>
      <c r="J30" s="4">
        <v>0</v>
      </c>
      <c r="K30" s="4">
        <v>0</v>
      </c>
      <c r="L30" s="4">
        <v>0</v>
      </c>
      <c r="M30" s="4">
        <v>0</v>
      </c>
      <c r="N30" t="s">
        <v>30</v>
      </c>
      <c r="O30" s="5">
        <v>31430.96259360811</v>
      </c>
      <c r="P30" s="5" t="s">
        <v>30</v>
      </c>
      <c r="Q30" s="5">
        <v>1.00349</v>
      </c>
      <c r="R30" s="5">
        <v>94.652479999999997</v>
      </c>
      <c r="S30" s="5">
        <v>9.9</v>
      </c>
      <c r="T30" s="5">
        <v>2.9000000953674299</v>
      </c>
      <c r="U30" s="5">
        <v>8.2451163359097084</v>
      </c>
      <c r="V30" s="5">
        <v>-0.73232302193670296</v>
      </c>
      <c r="W30" s="5" t="s">
        <v>30</v>
      </c>
      <c r="X30" s="5" t="s">
        <v>30</v>
      </c>
      <c r="Y30" s="5" t="s">
        <v>30</v>
      </c>
      <c r="Z30" s="5">
        <v>8.5444937311319897</v>
      </c>
      <c r="AA30" s="5" t="s">
        <v>30</v>
      </c>
    </row>
    <row r="31" spans="1:27" x14ac:dyDescent="0.25">
      <c r="A31" t="s">
        <v>115</v>
      </c>
      <c r="B31" t="s">
        <v>116</v>
      </c>
      <c r="C31">
        <v>2017</v>
      </c>
      <c r="D31" t="s">
        <v>117</v>
      </c>
      <c r="E31" t="s">
        <v>6</v>
      </c>
      <c r="F31" s="4">
        <v>0</v>
      </c>
      <c r="G31" s="4">
        <v>1</v>
      </c>
      <c r="H31" s="4">
        <v>0</v>
      </c>
      <c r="I31" s="4">
        <v>0</v>
      </c>
      <c r="J31" s="4">
        <v>0</v>
      </c>
      <c r="K31" s="4">
        <v>0</v>
      </c>
      <c r="L31" s="4">
        <v>0</v>
      </c>
      <c r="M31" s="4">
        <v>0</v>
      </c>
      <c r="N31" t="s">
        <v>30</v>
      </c>
      <c r="O31" s="5">
        <v>7967.7087019160799</v>
      </c>
      <c r="P31" s="5">
        <v>62.986829999999998</v>
      </c>
      <c r="Q31" s="5">
        <v>0.99575999999999998</v>
      </c>
      <c r="R31" s="5">
        <v>97.983900000000006</v>
      </c>
      <c r="S31" s="5">
        <v>7.6</v>
      </c>
      <c r="T31" s="5">
        <v>3.2000000476837198</v>
      </c>
      <c r="U31" s="5">
        <v>43.699566767023022</v>
      </c>
      <c r="V31" s="5">
        <v>-0.79852305990902595</v>
      </c>
      <c r="W31" s="5">
        <v>9</v>
      </c>
      <c r="X31" s="5">
        <v>37.4</v>
      </c>
      <c r="Y31" s="5">
        <v>3.8</v>
      </c>
      <c r="Z31" s="5">
        <v>1.89054074616649</v>
      </c>
      <c r="AA31" s="5">
        <v>99.4</v>
      </c>
    </row>
    <row r="32" spans="1:27" x14ac:dyDescent="0.25">
      <c r="A32" t="s">
        <v>118</v>
      </c>
      <c r="B32" t="s">
        <v>119</v>
      </c>
      <c r="C32">
        <v>2017</v>
      </c>
      <c r="D32" t="s">
        <v>120</v>
      </c>
      <c r="E32" t="s">
        <v>11</v>
      </c>
      <c r="F32" s="4">
        <v>0</v>
      </c>
      <c r="G32" s="4">
        <v>0</v>
      </c>
      <c r="H32" s="4">
        <v>0</v>
      </c>
      <c r="I32" s="4">
        <v>0</v>
      </c>
      <c r="J32" s="4">
        <v>0</v>
      </c>
      <c r="K32" s="4">
        <v>0</v>
      </c>
      <c r="L32" s="4">
        <v>1</v>
      </c>
      <c r="M32" s="4">
        <v>0</v>
      </c>
      <c r="N32" t="s">
        <v>30</v>
      </c>
      <c r="O32" s="5">
        <v>663.90671203354418</v>
      </c>
      <c r="P32" s="5">
        <v>14.3576</v>
      </c>
      <c r="Q32" s="5">
        <v>0.77175000000000005</v>
      </c>
      <c r="R32" s="5">
        <v>26.22025</v>
      </c>
      <c r="S32" s="5">
        <v>84.6</v>
      </c>
      <c r="T32" s="5">
        <v>15.3999996185303</v>
      </c>
      <c r="U32" s="5">
        <v>6.1270833933692668</v>
      </c>
      <c r="V32" s="5">
        <v>0.95499331737823201</v>
      </c>
      <c r="W32" s="5">
        <v>6</v>
      </c>
      <c r="X32" s="5">
        <v>35.299999999999997</v>
      </c>
      <c r="Y32" s="5">
        <v>76.400000000000006</v>
      </c>
      <c r="Z32" s="5">
        <v>20.9852403460281</v>
      </c>
      <c r="AA32" s="5">
        <v>82.3</v>
      </c>
    </row>
    <row r="33" spans="1:27" x14ac:dyDescent="0.25">
      <c r="A33" t="s">
        <v>121</v>
      </c>
      <c r="B33" t="s">
        <v>122</v>
      </c>
      <c r="C33">
        <v>2017</v>
      </c>
      <c r="D33" t="s">
        <v>123</v>
      </c>
      <c r="E33" t="s">
        <v>11</v>
      </c>
      <c r="F33" s="4">
        <v>0</v>
      </c>
      <c r="G33" s="4">
        <v>0</v>
      </c>
      <c r="H33" s="4">
        <v>0</v>
      </c>
      <c r="I33" s="4">
        <v>0</v>
      </c>
      <c r="J33" s="4">
        <v>0</v>
      </c>
      <c r="K33" s="4">
        <v>0</v>
      </c>
      <c r="L33" s="4">
        <v>1</v>
      </c>
      <c r="M33" s="4">
        <v>0</v>
      </c>
      <c r="N33" t="s">
        <v>30</v>
      </c>
      <c r="O33" s="5">
        <v>218.28352838018964</v>
      </c>
      <c r="P33" s="5">
        <v>7.1057589999999999</v>
      </c>
      <c r="Q33" s="5">
        <v>0.87887000000000004</v>
      </c>
      <c r="R33" s="5">
        <v>54.663029999999999</v>
      </c>
      <c r="S33" s="5">
        <v>71.7</v>
      </c>
      <c r="T33" s="5">
        <v>6.0999999046325701</v>
      </c>
      <c r="U33" s="5">
        <v>2.7529282371883701</v>
      </c>
      <c r="V33" s="5">
        <v>5.5384851743743404</v>
      </c>
      <c r="W33" s="5">
        <v>-1</v>
      </c>
      <c r="X33" s="5">
        <v>39.200000000000003</v>
      </c>
      <c r="Y33" s="5">
        <v>90.1</v>
      </c>
      <c r="Z33" s="5">
        <v>17.1605433395769</v>
      </c>
      <c r="AA33" s="5">
        <v>75.900000000000006</v>
      </c>
    </row>
    <row r="34" spans="1:27" x14ac:dyDescent="0.25">
      <c r="A34" t="s">
        <v>124</v>
      </c>
      <c r="B34" t="s">
        <v>125</v>
      </c>
      <c r="C34">
        <v>2017</v>
      </c>
      <c r="D34" t="s">
        <v>126</v>
      </c>
      <c r="E34" t="s">
        <v>11</v>
      </c>
      <c r="F34" s="4">
        <v>0</v>
      </c>
      <c r="G34" s="4">
        <v>0</v>
      </c>
      <c r="H34" s="4">
        <v>0</v>
      </c>
      <c r="I34" s="4">
        <v>0</v>
      </c>
      <c r="J34" s="4">
        <v>0</v>
      </c>
      <c r="K34" s="4">
        <v>0</v>
      </c>
      <c r="L34" s="4">
        <v>1</v>
      </c>
      <c r="M34" s="4">
        <v>0</v>
      </c>
      <c r="N34" t="s">
        <v>30</v>
      </c>
      <c r="O34" s="5">
        <v>3452.9462124975967</v>
      </c>
      <c r="P34" s="5" t="s">
        <v>30</v>
      </c>
      <c r="Q34" s="5">
        <v>1.0117400000000001</v>
      </c>
      <c r="R34" s="5">
        <v>82.04222</v>
      </c>
      <c r="S34" s="5">
        <v>21.4</v>
      </c>
      <c r="T34" s="5">
        <v>6.9000000953674299</v>
      </c>
      <c r="U34" s="5">
        <v>37.383410769365852</v>
      </c>
      <c r="V34" s="5">
        <v>0.13257972228011</v>
      </c>
      <c r="W34" s="5">
        <v>10</v>
      </c>
      <c r="X34" s="5">
        <v>47.2</v>
      </c>
      <c r="Y34" s="5">
        <v>26.5</v>
      </c>
      <c r="Z34" s="5">
        <v>0.973171909791677</v>
      </c>
      <c r="AA34" s="5">
        <v>91.7</v>
      </c>
    </row>
    <row r="35" spans="1:27" x14ac:dyDescent="0.25">
      <c r="A35" t="s">
        <v>127</v>
      </c>
      <c r="B35" t="s">
        <v>128</v>
      </c>
      <c r="C35">
        <v>2017</v>
      </c>
      <c r="D35" t="s">
        <v>129</v>
      </c>
      <c r="E35" t="s">
        <v>5</v>
      </c>
      <c r="F35" s="4">
        <v>1</v>
      </c>
      <c r="G35" s="4">
        <v>0</v>
      </c>
      <c r="H35" s="4">
        <v>0</v>
      </c>
      <c r="I35" s="4">
        <v>0</v>
      </c>
      <c r="J35" s="4">
        <v>0</v>
      </c>
      <c r="K35" s="4">
        <v>0</v>
      </c>
      <c r="L35" s="4">
        <v>0</v>
      </c>
      <c r="M35" s="4">
        <v>0</v>
      </c>
      <c r="N35" t="s">
        <v>30</v>
      </c>
      <c r="O35" s="5">
        <v>1079.1135407797005</v>
      </c>
      <c r="P35" s="5">
        <v>22.16527</v>
      </c>
      <c r="Q35" s="5">
        <v>0.97184999999999999</v>
      </c>
      <c r="R35" s="5">
        <v>65.931250000000006</v>
      </c>
      <c r="S35" s="5">
        <v>30.6</v>
      </c>
      <c r="T35" s="5">
        <v>9.1999998092651403</v>
      </c>
      <c r="U35" s="5">
        <v>66.058737051603444</v>
      </c>
      <c r="V35" s="5">
        <v>3.0219574011224601</v>
      </c>
      <c r="W35" s="5">
        <v>2</v>
      </c>
      <c r="X35" s="5" t="s">
        <v>30</v>
      </c>
      <c r="Y35" s="5" t="s">
        <v>30</v>
      </c>
      <c r="Z35" s="5">
        <v>2.0286566272586399</v>
      </c>
      <c r="AA35" s="5">
        <v>75.5</v>
      </c>
    </row>
    <row r="36" spans="1:27" x14ac:dyDescent="0.25">
      <c r="A36" t="s">
        <v>130</v>
      </c>
      <c r="B36" t="s">
        <v>131</v>
      </c>
      <c r="C36">
        <v>2017</v>
      </c>
      <c r="D36" t="s">
        <v>132</v>
      </c>
      <c r="E36" t="s">
        <v>11</v>
      </c>
      <c r="F36" s="4">
        <v>0</v>
      </c>
      <c r="G36" s="4">
        <v>0</v>
      </c>
      <c r="H36" s="4">
        <v>0</v>
      </c>
      <c r="I36" s="4">
        <v>0</v>
      </c>
      <c r="J36" s="4">
        <v>0</v>
      </c>
      <c r="K36" s="4">
        <v>0</v>
      </c>
      <c r="L36" s="4">
        <v>1</v>
      </c>
      <c r="M36" s="4">
        <v>0</v>
      </c>
      <c r="N36" t="s">
        <v>30</v>
      </c>
      <c r="O36" s="5">
        <v>1495.4433620290665</v>
      </c>
      <c r="P36" s="5">
        <v>12.17773</v>
      </c>
      <c r="Q36" s="5">
        <v>0.89488999999999996</v>
      </c>
      <c r="R36" s="5">
        <v>64.799499999999995</v>
      </c>
      <c r="S36" s="5">
        <v>79.7</v>
      </c>
      <c r="T36" s="5">
        <v>5.1999998092651403</v>
      </c>
      <c r="U36" s="5">
        <v>6.0372834173793741</v>
      </c>
      <c r="V36" s="5">
        <v>2.6859827721218599</v>
      </c>
      <c r="W36" s="5">
        <v>-4</v>
      </c>
      <c r="X36" s="5">
        <v>46.5</v>
      </c>
      <c r="Y36" s="5">
        <v>45</v>
      </c>
      <c r="Z36" s="5">
        <v>6.1676006452874796</v>
      </c>
      <c r="AA36" s="5">
        <v>75.599999999999994</v>
      </c>
    </row>
    <row r="37" spans="1:27" x14ac:dyDescent="0.25">
      <c r="A37" t="s">
        <v>133</v>
      </c>
      <c r="B37" t="s">
        <v>134</v>
      </c>
      <c r="C37">
        <v>2017</v>
      </c>
      <c r="D37" t="s">
        <v>135</v>
      </c>
      <c r="E37" t="s">
        <v>9</v>
      </c>
      <c r="F37" s="4">
        <v>0</v>
      </c>
      <c r="G37" s="4">
        <v>0</v>
      </c>
      <c r="H37" s="4">
        <v>0</v>
      </c>
      <c r="I37" s="4">
        <v>0</v>
      </c>
      <c r="J37" s="4">
        <v>0</v>
      </c>
      <c r="K37" s="4">
        <v>0</v>
      </c>
      <c r="L37" s="4">
        <v>0</v>
      </c>
      <c r="M37" s="4">
        <v>0</v>
      </c>
      <c r="N37" t="s">
        <v>30</v>
      </c>
      <c r="O37" s="5">
        <v>50262.110538400724</v>
      </c>
      <c r="P37" s="5">
        <v>99.103319999999997</v>
      </c>
      <c r="Q37" s="5" t="s">
        <v>30</v>
      </c>
      <c r="R37" s="5" t="s">
        <v>30</v>
      </c>
      <c r="S37" s="5">
        <v>4.9000000000000004</v>
      </c>
      <c r="T37" s="5">
        <v>1.1000000238418599</v>
      </c>
      <c r="U37" s="5">
        <v>19.186968327721232</v>
      </c>
      <c r="V37" s="5">
        <v>1.4287595470105401</v>
      </c>
      <c r="W37" s="5">
        <v>10</v>
      </c>
      <c r="X37" s="5">
        <v>34</v>
      </c>
      <c r="Y37" s="5">
        <v>0.7</v>
      </c>
      <c r="Z37" s="5">
        <v>0.88772596185490504</v>
      </c>
      <c r="AA37" s="5">
        <v>99.8</v>
      </c>
    </row>
    <row r="38" spans="1:27" x14ac:dyDescent="0.25">
      <c r="A38" t="s">
        <v>136</v>
      </c>
      <c r="B38" t="s">
        <v>137</v>
      </c>
      <c r="C38">
        <v>2017</v>
      </c>
      <c r="D38" t="s">
        <v>138</v>
      </c>
      <c r="E38" t="s">
        <v>7</v>
      </c>
      <c r="F38" s="4">
        <v>0</v>
      </c>
      <c r="G38" s="4">
        <v>0</v>
      </c>
      <c r="H38" s="4">
        <v>1</v>
      </c>
      <c r="I38" s="4">
        <v>0</v>
      </c>
      <c r="J38" s="4">
        <v>0</v>
      </c>
      <c r="K38" s="4">
        <v>0</v>
      </c>
      <c r="L38" s="4">
        <v>0</v>
      </c>
      <c r="M38" s="4">
        <v>0</v>
      </c>
      <c r="N38" t="s">
        <v>30</v>
      </c>
      <c r="O38" s="5" t="s">
        <v>30</v>
      </c>
      <c r="P38" s="5" t="s">
        <v>30</v>
      </c>
      <c r="Q38" s="5">
        <v>0.99477000000000004</v>
      </c>
      <c r="R38" s="5">
        <v>99.021479999999997</v>
      </c>
      <c r="S38" s="5" t="s">
        <v>30</v>
      </c>
      <c r="T38" s="5" t="s">
        <v>30</v>
      </c>
      <c r="U38" s="5" t="s">
        <v>30</v>
      </c>
      <c r="V38" s="5" t="s">
        <v>30</v>
      </c>
      <c r="W38" s="5" t="s">
        <v>30</v>
      </c>
      <c r="X38" s="5" t="s">
        <v>30</v>
      </c>
      <c r="Y38" s="5" t="s">
        <v>30</v>
      </c>
      <c r="Z38" s="5">
        <v>0</v>
      </c>
      <c r="AA38" s="5">
        <v>97.4</v>
      </c>
    </row>
    <row r="39" spans="1:27" x14ac:dyDescent="0.25">
      <c r="A39" t="s">
        <v>139</v>
      </c>
      <c r="B39" t="s">
        <v>140</v>
      </c>
      <c r="C39">
        <v>2017</v>
      </c>
      <c r="D39" t="s">
        <v>141</v>
      </c>
      <c r="E39" t="s">
        <v>11</v>
      </c>
      <c r="F39" s="4">
        <v>0</v>
      </c>
      <c r="G39" s="4">
        <v>0</v>
      </c>
      <c r="H39" s="4">
        <v>0</v>
      </c>
      <c r="I39" s="4">
        <v>0</v>
      </c>
      <c r="J39" s="4">
        <v>0</v>
      </c>
      <c r="K39" s="4">
        <v>0</v>
      </c>
      <c r="L39" s="4">
        <v>1</v>
      </c>
      <c r="M39" s="4">
        <v>0</v>
      </c>
      <c r="N39" t="s">
        <v>30</v>
      </c>
      <c r="O39" s="5">
        <v>325.72029178320741</v>
      </c>
      <c r="P39" s="5">
        <v>3.3008090000000001</v>
      </c>
      <c r="Q39" s="5">
        <v>0.55205000000000004</v>
      </c>
      <c r="R39" s="5">
        <v>24.35549</v>
      </c>
      <c r="S39" s="5">
        <v>123.6</v>
      </c>
      <c r="T39" s="5">
        <v>7.4000000953674299</v>
      </c>
      <c r="U39" s="5">
        <v>10.945974168395241</v>
      </c>
      <c r="V39" s="5">
        <v>37.142214808936501</v>
      </c>
      <c r="W39" s="5">
        <v>6</v>
      </c>
      <c r="X39" s="5">
        <v>56.2</v>
      </c>
      <c r="Y39" s="5">
        <v>83.1</v>
      </c>
      <c r="Z39" s="5">
        <v>15.4063215400614</v>
      </c>
      <c r="AA39" s="5">
        <v>68.5</v>
      </c>
    </row>
    <row r="40" spans="1:27" x14ac:dyDescent="0.25">
      <c r="A40" t="s">
        <v>142</v>
      </c>
      <c r="B40" t="s">
        <v>143</v>
      </c>
      <c r="C40">
        <v>2017</v>
      </c>
      <c r="D40" t="s">
        <v>144</v>
      </c>
      <c r="E40" t="s">
        <v>11</v>
      </c>
      <c r="F40" s="4">
        <v>0</v>
      </c>
      <c r="G40" s="4">
        <v>0</v>
      </c>
      <c r="H40" s="4">
        <v>0</v>
      </c>
      <c r="I40" s="4">
        <v>0</v>
      </c>
      <c r="J40" s="4">
        <v>0</v>
      </c>
      <c r="K40" s="4">
        <v>0</v>
      </c>
      <c r="L40" s="4">
        <v>1</v>
      </c>
      <c r="M40" s="4">
        <v>0</v>
      </c>
      <c r="N40" t="s">
        <v>30</v>
      </c>
      <c r="O40" s="5">
        <v>859.64857152628906</v>
      </c>
      <c r="P40" s="5">
        <v>12.433339999999999</v>
      </c>
      <c r="Q40" s="5">
        <v>0.55015000000000003</v>
      </c>
      <c r="R40" s="5">
        <v>13.95523</v>
      </c>
      <c r="S40" s="5">
        <v>127.3</v>
      </c>
      <c r="T40" s="5">
        <v>13</v>
      </c>
      <c r="U40" s="5" t="s">
        <v>30</v>
      </c>
      <c r="V40" s="5">
        <v>3.66990043400535</v>
      </c>
      <c r="W40" s="5">
        <v>-2</v>
      </c>
      <c r="X40" s="5">
        <v>43.3</v>
      </c>
      <c r="Y40" s="5">
        <v>66.5</v>
      </c>
      <c r="Z40" s="5">
        <v>13.067837371527499</v>
      </c>
      <c r="AA40" s="5">
        <v>50.8</v>
      </c>
    </row>
    <row r="41" spans="1:27" x14ac:dyDescent="0.25">
      <c r="A41" t="s">
        <v>145</v>
      </c>
      <c r="B41" t="s">
        <v>146</v>
      </c>
      <c r="C41">
        <v>2017</v>
      </c>
      <c r="D41" t="s">
        <v>147</v>
      </c>
      <c r="E41" t="s">
        <v>12</v>
      </c>
      <c r="F41" s="4">
        <v>0</v>
      </c>
      <c r="G41" s="4">
        <v>0</v>
      </c>
      <c r="H41" s="4">
        <v>0</v>
      </c>
      <c r="I41" s="4">
        <v>0</v>
      </c>
      <c r="J41" s="4">
        <v>0</v>
      </c>
      <c r="K41" s="4">
        <v>0</v>
      </c>
      <c r="L41" s="4">
        <v>0</v>
      </c>
      <c r="M41" s="4">
        <v>1</v>
      </c>
      <c r="N41" t="s">
        <v>30</v>
      </c>
      <c r="O41" s="5" t="s">
        <v>30</v>
      </c>
      <c r="P41" s="5" t="s">
        <v>30</v>
      </c>
      <c r="Q41" s="5" t="s">
        <v>30</v>
      </c>
      <c r="R41" s="5" t="s">
        <v>30</v>
      </c>
      <c r="S41" s="5" t="s">
        <v>30</v>
      </c>
      <c r="T41" s="5" t="s">
        <v>30</v>
      </c>
      <c r="U41" s="5" t="s">
        <v>30</v>
      </c>
      <c r="V41" s="5" t="s">
        <v>30</v>
      </c>
      <c r="W41" s="5" t="s">
        <v>30</v>
      </c>
      <c r="X41" s="5" t="s">
        <v>30</v>
      </c>
      <c r="Y41" s="5" t="s">
        <v>30</v>
      </c>
      <c r="Z41" s="5">
        <v>0</v>
      </c>
      <c r="AA41" s="5" t="s">
        <v>30</v>
      </c>
    </row>
    <row r="42" spans="1:27" x14ac:dyDescent="0.25">
      <c r="A42" t="s">
        <v>148</v>
      </c>
      <c r="B42" t="s">
        <v>149</v>
      </c>
      <c r="C42">
        <v>2017</v>
      </c>
      <c r="D42" t="s">
        <v>150</v>
      </c>
      <c r="E42" t="s">
        <v>7</v>
      </c>
      <c r="F42" s="4">
        <v>0</v>
      </c>
      <c r="G42" s="4">
        <v>0</v>
      </c>
      <c r="H42" s="4">
        <v>1</v>
      </c>
      <c r="I42" s="4">
        <v>0</v>
      </c>
      <c r="J42" s="4">
        <v>0</v>
      </c>
      <c r="K42" s="4">
        <v>0</v>
      </c>
      <c r="L42" s="4">
        <v>0</v>
      </c>
      <c r="M42" s="4">
        <v>0</v>
      </c>
      <c r="N42" t="s">
        <v>30</v>
      </c>
      <c r="O42" s="5">
        <v>15019.632965496863</v>
      </c>
      <c r="P42" s="5">
        <v>63.258879999999998</v>
      </c>
      <c r="Q42" s="5">
        <v>1.00078</v>
      </c>
      <c r="R42" s="5">
        <v>96.161749999999998</v>
      </c>
      <c r="S42" s="5">
        <v>8.3000000000000007</v>
      </c>
      <c r="T42" s="5">
        <v>0.30000001192092901</v>
      </c>
      <c r="U42" s="5">
        <v>7.399501281905672</v>
      </c>
      <c r="V42" s="5">
        <v>3.78666177078098</v>
      </c>
      <c r="W42" s="5">
        <v>10</v>
      </c>
      <c r="X42" s="5">
        <v>47.7</v>
      </c>
      <c r="Y42" s="5">
        <v>3.1</v>
      </c>
      <c r="Z42" s="5">
        <v>12.1958770529842</v>
      </c>
      <c r="AA42" s="5">
        <v>99</v>
      </c>
    </row>
    <row r="43" spans="1:27" x14ac:dyDescent="0.25">
      <c r="A43" t="s">
        <v>151</v>
      </c>
      <c r="B43" t="s">
        <v>152</v>
      </c>
      <c r="C43">
        <v>2017</v>
      </c>
      <c r="D43" t="s">
        <v>153</v>
      </c>
      <c r="E43" t="s">
        <v>5</v>
      </c>
      <c r="F43" s="4">
        <v>1</v>
      </c>
      <c r="G43" s="4">
        <v>0</v>
      </c>
      <c r="H43" s="4">
        <v>0</v>
      </c>
      <c r="I43" s="4">
        <v>0</v>
      </c>
      <c r="J43" s="4">
        <v>0</v>
      </c>
      <c r="K43" s="4">
        <v>0</v>
      </c>
      <c r="L43" s="4">
        <v>0</v>
      </c>
      <c r="M43" s="4">
        <v>0</v>
      </c>
      <c r="N43" t="s">
        <v>30</v>
      </c>
      <c r="O43" s="5">
        <v>6893.7763613389852</v>
      </c>
      <c r="P43" s="5">
        <v>78.926779999999994</v>
      </c>
      <c r="Q43" s="5">
        <v>0.99902999999999997</v>
      </c>
      <c r="R43" s="5">
        <v>92.71123</v>
      </c>
      <c r="S43" s="5">
        <v>9.9</v>
      </c>
      <c r="T43" s="5">
        <v>2.2999999523162802</v>
      </c>
      <c r="U43" s="5">
        <v>19.746230478036484</v>
      </c>
      <c r="V43" s="5">
        <v>2.00755620738716</v>
      </c>
      <c r="W43" s="5">
        <v>-7</v>
      </c>
      <c r="X43" s="5">
        <v>42.2</v>
      </c>
      <c r="Y43" s="5">
        <v>12.1</v>
      </c>
      <c r="Z43" s="5">
        <v>1.27620888325342</v>
      </c>
      <c r="AA43" s="5">
        <v>95.5</v>
      </c>
    </row>
    <row r="44" spans="1:27" x14ac:dyDescent="0.25">
      <c r="A44" t="s">
        <v>154</v>
      </c>
      <c r="B44" t="s">
        <v>155</v>
      </c>
      <c r="C44">
        <v>2017</v>
      </c>
      <c r="D44" t="s">
        <v>156</v>
      </c>
      <c r="E44" t="s">
        <v>7</v>
      </c>
      <c r="F44" s="4">
        <v>0</v>
      </c>
      <c r="G44" s="4">
        <v>0</v>
      </c>
      <c r="H44" s="4">
        <v>1</v>
      </c>
      <c r="I44" s="4">
        <v>0</v>
      </c>
      <c r="J44" s="4">
        <v>0</v>
      </c>
      <c r="K44" s="4">
        <v>0</v>
      </c>
      <c r="L44" s="4">
        <v>0</v>
      </c>
      <c r="M44" s="4">
        <v>0</v>
      </c>
      <c r="N44" t="s">
        <v>30</v>
      </c>
      <c r="O44" s="5">
        <v>7525.8553257109634</v>
      </c>
      <c r="P44" s="5">
        <v>38.999020000000002</v>
      </c>
      <c r="Q44" s="5">
        <v>1.0077400000000001</v>
      </c>
      <c r="R44" s="5">
        <v>94.415819999999997</v>
      </c>
      <c r="S44" s="5">
        <v>15.3</v>
      </c>
      <c r="T44" s="5">
        <v>0.89999997615814198</v>
      </c>
      <c r="U44" s="5">
        <v>5.6711944731153929</v>
      </c>
      <c r="V44" s="5">
        <v>7.5174528077443501</v>
      </c>
      <c r="W44" s="5">
        <v>7</v>
      </c>
      <c r="X44" s="5">
        <v>51.1</v>
      </c>
      <c r="Y44" s="5">
        <v>13.1</v>
      </c>
      <c r="Z44" s="5">
        <v>3.5786077652475998</v>
      </c>
      <c r="AA44" s="5">
        <v>91.4</v>
      </c>
    </row>
    <row r="45" spans="1:27" x14ac:dyDescent="0.25">
      <c r="A45" t="s">
        <v>157</v>
      </c>
      <c r="B45" t="s">
        <v>158</v>
      </c>
      <c r="C45">
        <v>2017</v>
      </c>
      <c r="D45" t="s">
        <v>159</v>
      </c>
      <c r="E45" t="s">
        <v>11</v>
      </c>
      <c r="F45" s="4">
        <v>0</v>
      </c>
      <c r="G45" s="4">
        <v>0</v>
      </c>
      <c r="H45" s="4">
        <v>0</v>
      </c>
      <c r="I45" s="4">
        <v>0</v>
      </c>
      <c r="J45" s="4">
        <v>0</v>
      </c>
      <c r="K45" s="4">
        <v>0</v>
      </c>
      <c r="L45" s="4">
        <v>1</v>
      </c>
      <c r="M45" s="4">
        <v>0</v>
      </c>
      <c r="N45" t="s">
        <v>30</v>
      </c>
      <c r="O45" s="5">
        <v>768.43896024823152</v>
      </c>
      <c r="P45" s="5">
        <v>21.694669999999999</v>
      </c>
      <c r="Q45" s="5">
        <v>0.94289000000000001</v>
      </c>
      <c r="R45" s="5">
        <v>42.63729</v>
      </c>
      <c r="S45" s="5">
        <v>73.3</v>
      </c>
      <c r="T45" s="5">
        <v>11.1000003814697</v>
      </c>
      <c r="U45" s="5">
        <v>12.672847547329988</v>
      </c>
      <c r="V45" s="5">
        <v>-8.11516926951961</v>
      </c>
      <c r="W45" s="5">
        <v>9</v>
      </c>
      <c r="X45" s="5">
        <v>45</v>
      </c>
      <c r="Y45" s="5">
        <v>36.9</v>
      </c>
      <c r="Z45" s="5">
        <v>4.6124040468046399</v>
      </c>
      <c r="AA45" s="5">
        <v>90.1</v>
      </c>
    </row>
    <row r="46" spans="1:27" x14ac:dyDescent="0.25">
      <c r="A46" t="s">
        <v>160</v>
      </c>
      <c r="B46" t="s">
        <v>161</v>
      </c>
      <c r="C46">
        <v>2017</v>
      </c>
      <c r="D46" t="s">
        <v>162</v>
      </c>
      <c r="E46" t="s">
        <v>11</v>
      </c>
      <c r="F46" s="4">
        <v>0</v>
      </c>
      <c r="G46" s="4">
        <v>0</v>
      </c>
      <c r="H46" s="4">
        <v>0</v>
      </c>
      <c r="I46" s="4">
        <v>0</v>
      </c>
      <c r="J46" s="4">
        <v>0</v>
      </c>
      <c r="K46" s="4">
        <v>0</v>
      </c>
      <c r="L46" s="4">
        <v>1</v>
      </c>
      <c r="M46" s="4">
        <v>0</v>
      </c>
      <c r="N46" t="s">
        <v>30</v>
      </c>
      <c r="O46" s="5">
        <v>388.27214074204591</v>
      </c>
      <c r="P46" s="5">
        <v>17.476980000000001</v>
      </c>
      <c r="Q46" s="5">
        <v>0.87636000000000003</v>
      </c>
      <c r="R46" s="5">
        <v>66.499979999999994</v>
      </c>
      <c r="S46" s="5">
        <v>94.3</v>
      </c>
      <c r="T46" s="5">
        <v>8.1000003814697301</v>
      </c>
      <c r="U46" s="5" t="s">
        <v>30</v>
      </c>
      <c r="V46" s="5">
        <v>1.6329254110668201</v>
      </c>
      <c r="W46" s="5" t="s">
        <v>30</v>
      </c>
      <c r="X46" s="5">
        <v>42.1</v>
      </c>
      <c r="Y46" s="5">
        <v>91.3</v>
      </c>
      <c r="Z46" s="5">
        <v>34.016579229994498</v>
      </c>
      <c r="AA46" s="5">
        <v>52.4</v>
      </c>
    </row>
    <row r="47" spans="1:27" x14ac:dyDescent="0.25">
      <c r="A47" t="s">
        <v>163</v>
      </c>
      <c r="B47" t="s">
        <v>164</v>
      </c>
      <c r="C47">
        <v>2017</v>
      </c>
      <c r="D47" t="s">
        <v>165</v>
      </c>
      <c r="E47" t="s">
        <v>11</v>
      </c>
      <c r="F47" s="4">
        <v>0</v>
      </c>
      <c r="G47" s="4">
        <v>0</v>
      </c>
      <c r="H47" s="4">
        <v>0</v>
      </c>
      <c r="I47" s="4">
        <v>0</v>
      </c>
      <c r="J47" s="4">
        <v>0</v>
      </c>
      <c r="K47" s="4">
        <v>0</v>
      </c>
      <c r="L47" s="4">
        <v>1</v>
      </c>
      <c r="M47" s="4">
        <v>0</v>
      </c>
      <c r="N47" t="s">
        <v>30</v>
      </c>
      <c r="O47" s="5">
        <v>2798.0660968083121</v>
      </c>
      <c r="P47" s="5">
        <v>17.069600000000001</v>
      </c>
      <c r="Q47" s="5">
        <v>0.89802999999999999</v>
      </c>
      <c r="R47" s="5">
        <v>72.87706</v>
      </c>
      <c r="S47" s="5">
        <v>54.1</v>
      </c>
      <c r="T47" s="5">
        <v>8.1999998092651403</v>
      </c>
      <c r="U47" s="5">
        <v>20.640244441153087</v>
      </c>
      <c r="V47" s="5">
        <v>4.5140360659219496</v>
      </c>
      <c r="W47" s="5">
        <v>-4</v>
      </c>
      <c r="X47" s="5">
        <v>48.9</v>
      </c>
      <c r="Y47" s="5">
        <v>61.3</v>
      </c>
      <c r="Z47" s="5">
        <v>23.3427780356601</v>
      </c>
      <c r="AA47" s="5">
        <v>76.5</v>
      </c>
    </row>
    <row r="48" spans="1:27" x14ac:dyDescent="0.25">
      <c r="A48" t="s">
        <v>166</v>
      </c>
      <c r="B48" t="s">
        <v>167</v>
      </c>
      <c r="C48">
        <v>2017</v>
      </c>
      <c r="D48" t="s">
        <v>168</v>
      </c>
      <c r="E48" t="s">
        <v>7</v>
      </c>
      <c r="F48" s="4">
        <v>0</v>
      </c>
      <c r="G48" s="4">
        <v>0</v>
      </c>
      <c r="H48" s="4">
        <v>1</v>
      </c>
      <c r="I48" s="4">
        <v>0</v>
      </c>
      <c r="J48" s="4">
        <v>0</v>
      </c>
      <c r="K48" s="4">
        <v>0</v>
      </c>
      <c r="L48" s="4">
        <v>0</v>
      </c>
      <c r="M48" s="4">
        <v>0</v>
      </c>
      <c r="N48" t="s">
        <v>30</v>
      </c>
      <c r="O48" s="5">
        <v>9714.0998969118245</v>
      </c>
      <c r="P48" s="5">
        <v>64.553060000000002</v>
      </c>
      <c r="Q48" s="5">
        <v>1.0025299999999999</v>
      </c>
      <c r="R48" s="5">
        <v>97.500410000000002</v>
      </c>
      <c r="S48" s="5">
        <v>8.8000000000000007</v>
      </c>
      <c r="T48" s="5">
        <v>1</v>
      </c>
      <c r="U48" s="5">
        <v>24.057216587760745</v>
      </c>
      <c r="V48" s="5">
        <v>-4.1863775275603797E-3</v>
      </c>
      <c r="W48" s="5">
        <v>10</v>
      </c>
      <c r="X48" s="5">
        <v>48.2</v>
      </c>
      <c r="Y48" s="5">
        <v>4.2</v>
      </c>
      <c r="Z48" s="5">
        <v>1.25618493157699</v>
      </c>
      <c r="AA48" s="5">
        <v>97.8</v>
      </c>
    </row>
    <row r="49" spans="1:27" x14ac:dyDescent="0.25">
      <c r="A49" t="s">
        <v>169</v>
      </c>
      <c r="B49" t="s">
        <v>170</v>
      </c>
      <c r="C49">
        <v>2017</v>
      </c>
      <c r="D49" t="s">
        <v>171</v>
      </c>
      <c r="E49" t="s">
        <v>11</v>
      </c>
      <c r="F49" s="4">
        <v>0</v>
      </c>
      <c r="G49" s="4">
        <v>0</v>
      </c>
      <c r="H49" s="4">
        <v>0</v>
      </c>
      <c r="I49" s="4">
        <v>0</v>
      </c>
      <c r="J49" s="4">
        <v>0</v>
      </c>
      <c r="K49" s="4">
        <v>0</v>
      </c>
      <c r="L49" s="4">
        <v>1</v>
      </c>
      <c r="M49" s="4">
        <v>0</v>
      </c>
      <c r="N49" t="s">
        <v>30</v>
      </c>
      <c r="O49" s="5">
        <v>1552.7704197962787</v>
      </c>
      <c r="P49" s="5">
        <v>34.322020000000002</v>
      </c>
      <c r="Q49" s="5">
        <v>0.79561000000000004</v>
      </c>
      <c r="R49" s="5">
        <v>36.78425</v>
      </c>
      <c r="S49" s="5">
        <v>91.8</v>
      </c>
      <c r="T49" s="5">
        <v>7.5999999046325701</v>
      </c>
      <c r="U49" s="5">
        <v>5.2209710534546625</v>
      </c>
      <c r="V49" s="5">
        <v>0.72618758866038502</v>
      </c>
      <c r="W49" s="5">
        <v>4</v>
      </c>
      <c r="X49" s="5">
        <v>41.7</v>
      </c>
      <c r="Y49" s="5">
        <v>57</v>
      </c>
      <c r="Z49" s="5">
        <v>5.4829977914619201</v>
      </c>
      <c r="AA49" s="5">
        <v>81.900000000000006</v>
      </c>
    </row>
    <row r="50" spans="1:27" x14ac:dyDescent="0.25">
      <c r="A50" t="s">
        <v>172</v>
      </c>
      <c r="B50" t="s">
        <v>173</v>
      </c>
      <c r="C50">
        <v>2017</v>
      </c>
      <c r="D50" t="s">
        <v>174</v>
      </c>
      <c r="E50" t="s">
        <v>6</v>
      </c>
      <c r="F50" s="4">
        <v>0</v>
      </c>
      <c r="G50" s="4">
        <v>1</v>
      </c>
      <c r="H50" s="4">
        <v>0</v>
      </c>
      <c r="I50" s="4">
        <v>0</v>
      </c>
      <c r="J50" s="4">
        <v>0</v>
      </c>
      <c r="K50" s="4">
        <v>0</v>
      </c>
      <c r="L50" s="4">
        <v>0</v>
      </c>
      <c r="M50" s="4">
        <v>0</v>
      </c>
      <c r="N50" t="s">
        <v>30</v>
      </c>
      <c r="O50" s="5">
        <v>14452.143027793265</v>
      </c>
      <c r="P50" s="5">
        <v>86.025090000000006</v>
      </c>
      <c r="Q50" s="5">
        <v>1.00024</v>
      </c>
      <c r="R50" s="5">
        <v>98.665909999999997</v>
      </c>
      <c r="S50" s="5">
        <v>4.7</v>
      </c>
      <c r="T50" s="5">
        <v>1.20000004768372</v>
      </c>
      <c r="U50" s="5">
        <v>45.112802314676934</v>
      </c>
      <c r="V50" s="5">
        <v>-1.1249999999996501</v>
      </c>
      <c r="W50" s="5">
        <v>9</v>
      </c>
      <c r="X50" s="5">
        <v>32.200000000000003</v>
      </c>
      <c r="Y50" s="5">
        <v>1.9</v>
      </c>
      <c r="Z50" s="5">
        <v>0.66394591377534196</v>
      </c>
      <c r="AA50" s="5">
        <v>99.6</v>
      </c>
    </row>
    <row r="51" spans="1:27" x14ac:dyDescent="0.25">
      <c r="A51" t="s">
        <v>175</v>
      </c>
      <c r="B51" t="s">
        <v>176</v>
      </c>
      <c r="C51">
        <v>2017</v>
      </c>
      <c r="D51" t="s">
        <v>177</v>
      </c>
      <c r="E51" t="s">
        <v>7</v>
      </c>
      <c r="F51" s="4">
        <v>0</v>
      </c>
      <c r="G51" s="4">
        <v>0</v>
      </c>
      <c r="H51" s="4">
        <v>1</v>
      </c>
      <c r="I51" s="4">
        <v>0</v>
      </c>
      <c r="J51" s="4">
        <v>0</v>
      </c>
      <c r="K51" s="4">
        <v>0</v>
      </c>
      <c r="L51" s="4">
        <v>0</v>
      </c>
      <c r="M51" s="4">
        <v>0</v>
      </c>
      <c r="N51" t="s">
        <v>30</v>
      </c>
      <c r="O51" s="5">
        <v>6444.9801131693421</v>
      </c>
      <c r="P51" s="5" t="s">
        <v>30</v>
      </c>
      <c r="Q51" s="5">
        <v>1.0004</v>
      </c>
      <c r="R51" s="5">
        <v>99.799880000000002</v>
      </c>
      <c r="S51" s="5">
        <v>5.5</v>
      </c>
      <c r="T51" s="5">
        <v>2.4000000953674299</v>
      </c>
      <c r="U51" s="5" t="s">
        <v>30</v>
      </c>
      <c r="V51" s="5" t="s">
        <v>30</v>
      </c>
      <c r="W51" s="5">
        <v>-7</v>
      </c>
      <c r="X51" s="5" t="s">
        <v>30</v>
      </c>
      <c r="Y51" s="5" t="s">
        <v>30</v>
      </c>
      <c r="Z51" s="5">
        <v>0.80522682177635196</v>
      </c>
      <c r="AA51" s="5">
        <v>94.9</v>
      </c>
    </row>
    <row r="52" spans="1:27" x14ac:dyDescent="0.25">
      <c r="A52" t="s">
        <v>178</v>
      </c>
      <c r="B52" t="s">
        <v>179</v>
      </c>
      <c r="C52">
        <v>2017</v>
      </c>
      <c r="D52" t="s">
        <v>180</v>
      </c>
      <c r="E52" t="s">
        <v>7</v>
      </c>
      <c r="F52" s="4">
        <v>0</v>
      </c>
      <c r="G52" s="4">
        <v>0</v>
      </c>
      <c r="H52" s="4">
        <v>1</v>
      </c>
      <c r="I52" s="4">
        <v>0</v>
      </c>
      <c r="J52" s="4">
        <v>0</v>
      </c>
      <c r="K52" s="4">
        <v>0</v>
      </c>
      <c r="L52" s="4">
        <v>0</v>
      </c>
      <c r="M52" s="4">
        <v>0</v>
      </c>
      <c r="N52" t="s">
        <v>30</v>
      </c>
      <c r="O52" s="5" t="s">
        <v>30</v>
      </c>
      <c r="P52" s="5" t="s">
        <v>30</v>
      </c>
      <c r="Q52" s="5" t="s">
        <v>30</v>
      </c>
      <c r="R52" s="5" t="s">
        <v>30</v>
      </c>
      <c r="S52" s="5" t="s">
        <v>30</v>
      </c>
      <c r="T52" s="5" t="s">
        <v>30</v>
      </c>
      <c r="U52" s="5" t="s">
        <v>30</v>
      </c>
      <c r="V52" s="5" t="s">
        <v>30</v>
      </c>
      <c r="W52" s="5" t="s">
        <v>30</v>
      </c>
      <c r="X52" s="5" t="s">
        <v>30</v>
      </c>
      <c r="Y52" s="5" t="s">
        <v>30</v>
      </c>
      <c r="Z52" s="5" t="s">
        <v>30</v>
      </c>
      <c r="AA52" s="5" t="s">
        <v>30</v>
      </c>
    </row>
    <row r="53" spans="1:27" x14ac:dyDescent="0.25">
      <c r="A53" t="s">
        <v>181</v>
      </c>
      <c r="B53" t="s">
        <v>182</v>
      </c>
      <c r="C53">
        <v>2017</v>
      </c>
      <c r="D53" t="s">
        <v>183</v>
      </c>
      <c r="E53" t="s">
        <v>12</v>
      </c>
      <c r="F53" s="4">
        <v>0</v>
      </c>
      <c r="G53" s="4">
        <v>0</v>
      </c>
      <c r="H53" s="4">
        <v>0</v>
      </c>
      <c r="I53" s="4">
        <v>0</v>
      </c>
      <c r="J53" s="4">
        <v>0</v>
      </c>
      <c r="K53" s="4">
        <v>0</v>
      </c>
      <c r="L53" s="4">
        <v>0</v>
      </c>
      <c r="M53" s="4">
        <v>1</v>
      </c>
      <c r="N53" t="s">
        <v>30</v>
      </c>
      <c r="O53" s="5">
        <v>28448.822356639299</v>
      </c>
      <c r="P53" s="5">
        <v>90.150199999999998</v>
      </c>
      <c r="Q53" s="5">
        <v>1.00034</v>
      </c>
      <c r="R53" s="5">
        <v>98.116230000000002</v>
      </c>
      <c r="S53" s="5">
        <v>2.6</v>
      </c>
      <c r="T53" s="5" t="s">
        <v>30</v>
      </c>
      <c r="U53" s="5">
        <v>56.689379788698737</v>
      </c>
      <c r="V53" s="5">
        <v>-1.42916666666668</v>
      </c>
      <c r="W53" s="5">
        <v>10</v>
      </c>
      <c r="X53" s="5">
        <v>35.6</v>
      </c>
      <c r="Y53" s="5">
        <v>0.2</v>
      </c>
      <c r="Z53" s="5">
        <v>6.2873345550140403E-2</v>
      </c>
      <c r="AA53" s="5">
        <v>100</v>
      </c>
    </row>
    <row r="54" spans="1:27" x14ac:dyDescent="0.25">
      <c r="A54" t="s">
        <v>184</v>
      </c>
      <c r="B54" t="s">
        <v>185</v>
      </c>
      <c r="C54">
        <v>2017</v>
      </c>
      <c r="D54" t="s">
        <v>186</v>
      </c>
      <c r="E54" t="s">
        <v>6</v>
      </c>
      <c r="F54" s="4">
        <v>0</v>
      </c>
      <c r="G54" s="4">
        <v>1</v>
      </c>
      <c r="H54" s="4">
        <v>0</v>
      </c>
      <c r="I54" s="4">
        <v>0</v>
      </c>
      <c r="J54" s="4">
        <v>0</v>
      </c>
      <c r="K54" s="4">
        <v>0</v>
      </c>
      <c r="L54" s="4">
        <v>0</v>
      </c>
      <c r="M54" s="4">
        <v>0</v>
      </c>
      <c r="N54" t="s">
        <v>30</v>
      </c>
      <c r="O54" s="5">
        <v>21894.112652473796</v>
      </c>
      <c r="P54" s="5">
        <v>82.178210000000007</v>
      </c>
      <c r="Q54" s="5" t="s">
        <v>30</v>
      </c>
      <c r="R54" s="5" t="s">
        <v>30</v>
      </c>
      <c r="S54" s="5">
        <v>3.2</v>
      </c>
      <c r="T54" s="5">
        <v>4.5999999046325701</v>
      </c>
      <c r="U54" s="5">
        <v>87.444882668737506</v>
      </c>
      <c r="V54" s="5">
        <v>0.63935281837159796</v>
      </c>
      <c r="W54" s="5">
        <v>9</v>
      </c>
      <c r="X54" s="5">
        <v>25.9</v>
      </c>
      <c r="Y54" s="5">
        <v>0</v>
      </c>
      <c r="Z54" s="5">
        <v>0.139449271716102</v>
      </c>
      <c r="AA54" s="5">
        <v>100</v>
      </c>
    </row>
    <row r="55" spans="1:27" x14ac:dyDescent="0.25">
      <c r="A55" t="s">
        <v>187</v>
      </c>
      <c r="B55" t="s">
        <v>188</v>
      </c>
      <c r="C55">
        <v>2017</v>
      </c>
      <c r="D55" t="s">
        <v>189</v>
      </c>
      <c r="E55" t="s">
        <v>12</v>
      </c>
      <c r="F55" s="4">
        <v>0</v>
      </c>
      <c r="G55" s="4">
        <v>0</v>
      </c>
      <c r="H55" s="4">
        <v>0</v>
      </c>
      <c r="I55" s="4">
        <v>0</v>
      </c>
      <c r="J55" s="4">
        <v>0</v>
      </c>
      <c r="K55" s="4">
        <v>0</v>
      </c>
      <c r="L55" s="4">
        <v>0</v>
      </c>
      <c r="M55" s="4">
        <v>1</v>
      </c>
      <c r="N55" t="s">
        <v>30</v>
      </c>
      <c r="O55" s="5">
        <v>60670.237214314475</v>
      </c>
      <c r="P55" s="5">
        <v>100</v>
      </c>
      <c r="Q55" s="5" t="s">
        <v>30</v>
      </c>
      <c r="R55" s="5" t="s">
        <v>30</v>
      </c>
      <c r="S55" s="5">
        <v>4.4000000000000004</v>
      </c>
      <c r="T55" s="5" t="s">
        <v>30</v>
      </c>
      <c r="U55" s="5">
        <v>39.216132989389315</v>
      </c>
      <c r="V55" s="5">
        <v>0.249999999999997</v>
      </c>
      <c r="W55" s="5">
        <v>10</v>
      </c>
      <c r="X55" s="5">
        <v>28.5</v>
      </c>
      <c r="Y55" s="5">
        <v>0.4</v>
      </c>
      <c r="Z55" s="5">
        <v>0.51862429100072205</v>
      </c>
      <c r="AA55" s="5">
        <v>100</v>
      </c>
    </row>
    <row r="56" spans="1:27" x14ac:dyDescent="0.25">
      <c r="A56" t="s">
        <v>190</v>
      </c>
      <c r="B56" t="s">
        <v>191</v>
      </c>
      <c r="C56">
        <v>2017</v>
      </c>
      <c r="D56" t="s">
        <v>192</v>
      </c>
      <c r="E56" t="s">
        <v>8</v>
      </c>
      <c r="F56" s="4">
        <v>0</v>
      </c>
      <c r="G56" s="4">
        <v>0</v>
      </c>
      <c r="H56" s="4">
        <v>0</v>
      </c>
      <c r="I56" s="4">
        <v>1</v>
      </c>
      <c r="J56" s="4">
        <v>1</v>
      </c>
      <c r="K56" s="4">
        <v>0</v>
      </c>
      <c r="L56" s="4">
        <v>0</v>
      </c>
      <c r="M56" s="4">
        <v>0</v>
      </c>
      <c r="N56" t="s">
        <v>30</v>
      </c>
      <c r="O56" s="5">
        <v>1579.9243399074908</v>
      </c>
      <c r="P56" s="5">
        <v>12.27388</v>
      </c>
      <c r="Q56" s="5" t="s">
        <v>30</v>
      </c>
      <c r="R56" s="5" t="s">
        <v>30</v>
      </c>
      <c r="S56" s="5">
        <v>64.2</v>
      </c>
      <c r="T56" s="5">
        <v>21.5</v>
      </c>
      <c r="U56" s="5">
        <v>63.253864216425981</v>
      </c>
      <c r="V56" s="5">
        <v>2.1516289454986599</v>
      </c>
      <c r="W56" s="5">
        <v>3</v>
      </c>
      <c r="X56" s="5">
        <v>44.1</v>
      </c>
      <c r="Y56" s="5">
        <v>44.6</v>
      </c>
      <c r="Z56" s="5">
        <v>0.91861146974923102</v>
      </c>
      <c r="AA56" s="5">
        <v>90</v>
      </c>
    </row>
    <row r="57" spans="1:27" x14ac:dyDescent="0.25">
      <c r="A57" t="s">
        <v>193</v>
      </c>
      <c r="B57" t="s">
        <v>194</v>
      </c>
      <c r="C57">
        <v>2017</v>
      </c>
      <c r="D57" t="s">
        <v>195</v>
      </c>
      <c r="E57" t="s">
        <v>7</v>
      </c>
      <c r="F57" s="4">
        <v>0</v>
      </c>
      <c r="G57" s="4">
        <v>0</v>
      </c>
      <c r="H57" s="4">
        <v>1</v>
      </c>
      <c r="I57" s="4">
        <v>0</v>
      </c>
      <c r="J57" s="4">
        <v>0</v>
      </c>
      <c r="K57" s="4">
        <v>0</v>
      </c>
      <c r="L57" s="4">
        <v>0</v>
      </c>
      <c r="M57" s="4">
        <v>0</v>
      </c>
      <c r="N57" t="s">
        <v>30</v>
      </c>
      <c r="O57" s="5">
        <v>6880.625675747172</v>
      </c>
      <c r="P57" s="5" t="s">
        <v>30</v>
      </c>
      <c r="Q57" s="5" t="s">
        <v>30</v>
      </c>
      <c r="R57" s="5" t="s">
        <v>30</v>
      </c>
      <c r="S57" s="5">
        <v>34</v>
      </c>
      <c r="T57" s="5" t="s">
        <v>30</v>
      </c>
      <c r="U57" s="5">
        <v>34.010892135920848</v>
      </c>
      <c r="V57" s="5">
        <v>-0.786338877304951</v>
      </c>
      <c r="W57" s="5" t="s">
        <v>30</v>
      </c>
      <c r="X57" s="5" t="s">
        <v>30</v>
      </c>
      <c r="Y57" s="5" t="s">
        <v>30</v>
      </c>
      <c r="Z57" s="5">
        <v>6.5965938264497107E-2</v>
      </c>
      <c r="AA57" s="5">
        <v>94.4</v>
      </c>
    </row>
    <row r="58" spans="1:27" x14ac:dyDescent="0.25">
      <c r="A58" t="s">
        <v>196</v>
      </c>
      <c r="B58" t="s">
        <v>197</v>
      </c>
      <c r="C58">
        <v>2017</v>
      </c>
      <c r="D58" t="s">
        <v>198</v>
      </c>
      <c r="E58" t="s">
        <v>7</v>
      </c>
      <c r="F58" s="4">
        <v>0</v>
      </c>
      <c r="G58" s="4">
        <v>0</v>
      </c>
      <c r="H58" s="4">
        <v>1</v>
      </c>
      <c r="I58" s="4">
        <v>0</v>
      </c>
      <c r="J58" s="4">
        <v>0</v>
      </c>
      <c r="K58" s="4">
        <v>0</v>
      </c>
      <c r="L58" s="4">
        <v>0</v>
      </c>
      <c r="M58" s="4">
        <v>0</v>
      </c>
      <c r="N58" t="s">
        <v>30</v>
      </c>
      <c r="O58" s="5">
        <v>6909.1295443744448</v>
      </c>
      <c r="P58" s="5">
        <v>54.090989999999998</v>
      </c>
      <c r="Q58" s="5">
        <v>1.0082899999999999</v>
      </c>
      <c r="R58" s="5">
        <v>92.321060000000003</v>
      </c>
      <c r="S58" s="5">
        <v>30.7</v>
      </c>
      <c r="T58" s="5">
        <v>2.4000000953674299</v>
      </c>
      <c r="U58" s="5">
        <v>20.015632103708093</v>
      </c>
      <c r="V58" s="5">
        <v>1.61416607245249</v>
      </c>
      <c r="W58" s="5">
        <v>7</v>
      </c>
      <c r="X58" s="5">
        <v>44.9</v>
      </c>
      <c r="Y58" s="5">
        <v>6.9</v>
      </c>
      <c r="Z58" s="5">
        <v>1.9779320936698801</v>
      </c>
      <c r="AA58" s="5">
        <v>84.7</v>
      </c>
    </row>
    <row r="59" spans="1:27" x14ac:dyDescent="0.25">
      <c r="A59" t="s">
        <v>199</v>
      </c>
      <c r="B59" t="s">
        <v>200</v>
      </c>
      <c r="C59">
        <v>2017</v>
      </c>
      <c r="D59" t="s">
        <v>201</v>
      </c>
      <c r="E59" t="s">
        <v>7</v>
      </c>
      <c r="F59" s="4">
        <v>0</v>
      </c>
      <c r="G59" s="4">
        <v>0</v>
      </c>
      <c r="H59" s="4">
        <v>1</v>
      </c>
      <c r="I59" s="4">
        <v>0</v>
      </c>
      <c r="J59" s="4">
        <v>0</v>
      </c>
      <c r="K59" s="4">
        <v>0</v>
      </c>
      <c r="L59" s="4">
        <v>0</v>
      </c>
      <c r="M59" s="4">
        <v>0</v>
      </c>
      <c r="N59" t="s">
        <v>30</v>
      </c>
      <c r="O59" s="5">
        <v>5191.0995604846739</v>
      </c>
      <c r="P59" s="5">
        <v>46.212429999999998</v>
      </c>
      <c r="Q59" s="5">
        <v>1.00159</v>
      </c>
      <c r="R59" s="5">
        <v>93.314530000000005</v>
      </c>
      <c r="S59" s="5">
        <v>20.9</v>
      </c>
      <c r="T59" s="5">
        <v>2.2999999523162802</v>
      </c>
      <c r="U59" s="5">
        <v>3.4551440639507729</v>
      </c>
      <c r="V59" s="5">
        <v>1.724430235656</v>
      </c>
      <c r="W59" s="5">
        <v>5</v>
      </c>
      <c r="X59" s="5">
        <v>46.5</v>
      </c>
      <c r="Y59" s="5">
        <v>11.8</v>
      </c>
      <c r="Z59" s="5">
        <v>3.8585741402994702</v>
      </c>
      <c r="AA59" s="5">
        <v>86.9</v>
      </c>
    </row>
    <row r="60" spans="1:27" x14ac:dyDescent="0.25">
      <c r="A60" t="s">
        <v>202</v>
      </c>
      <c r="B60" t="s">
        <v>203</v>
      </c>
      <c r="C60">
        <v>2017</v>
      </c>
      <c r="D60" t="s">
        <v>204</v>
      </c>
      <c r="E60" t="s">
        <v>8</v>
      </c>
      <c r="F60" s="4">
        <v>0</v>
      </c>
      <c r="G60" s="4">
        <v>0</v>
      </c>
      <c r="H60" s="4">
        <v>0</v>
      </c>
      <c r="I60" s="4">
        <v>1</v>
      </c>
      <c r="J60" s="4">
        <v>1</v>
      </c>
      <c r="K60" s="4">
        <v>0</v>
      </c>
      <c r="L60" s="4">
        <v>0</v>
      </c>
      <c r="M60" s="4">
        <v>0</v>
      </c>
      <c r="N60" t="s">
        <v>30</v>
      </c>
      <c r="O60" s="5">
        <v>2724.3968069103144</v>
      </c>
      <c r="P60" s="5">
        <v>14.126799999999999</v>
      </c>
      <c r="Q60" s="5">
        <v>0.96450999999999998</v>
      </c>
      <c r="R60" s="5">
        <v>67.179860000000005</v>
      </c>
      <c r="S60" s="5">
        <v>22.8</v>
      </c>
      <c r="T60" s="5">
        <v>9.5</v>
      </c>
      <c r="U60" s="5">
        <v>7.5413655512135813</v>
      </c>
      <c r="V60" s="5">
        <v>13.814638389109801</v>
      </c>
      <c r="W60" s="5">
        <v>-4</v>
      </c>
      <c r="X60" s="5">
        <v>31.8</v>
      </c>
      <c r="Y60" s="5">
        <v>16.100000000000001</v>
      </c>
      <c r="Z60" s="5">
        <v>3.8502841838128998</v>
      </c>
      <c r="AA60" s="5">
        <v>99.4</v>
      </c>
    </row>
    <row r="61" spans="1:27" x14ac:dyDescent="0.25">
      <c r="A61" t="s">
        <v>205</v>
      </c>
      <c r="B61" t="s">
        <v>206</v>
      </c>
      <c r="C61">
        <v>2017</v>
      </c>
      <c r="D61" t="s">
        <v>207</v>
      </c>
      <c r="E61" t="s">
        <v>7</v>
      </c>
      <c r="F61" s="4">
        <v>0</v>
      </c>
      <c r="G61" s="4">
        <v>0</v>
      </c>
      <c r="H61" s="4">
        <v>1</v>
      </c>
      <c r="I61" s="4">
        <v>0</v>
      </c>
      <c r="J61" s="4">
        <v>0</v>
      </c>
      <c r="K61" s="4">
        <v>0</v>
      </c>
      <c r="L61" s="4">
        <v>0</v>
      </c>
      <c r="M61" s="4">
        <v>0</v>
      </c>
      <c r="N61" t="s">
        <v>30</v>
      </c>
      <c r="O61" s="5">
        <v>3802.8596551861651</v>
      </c>
      <c r="P61" s="5">
        <v>36.719709999999999</v>
      </c>
      <c r="Q61" s="5">
        <v>1.00997</v>
      </c>
      <c r="R61" s="5">
        <v>86.217100000000002</v>
      </c>
      <c r="S61" s="5">
        <v>15</v>
      </c>
      <c r="T61" s="5">
        <v>2</v>
      </c>
      <c r="U61" s="5">
        <v>24.71182019730735</v>
      </c>
      <c r="V61" s="5">
        <v>0.60393865896987498</v>
      </c>
      <c r="W61" s="5">
        <v>8</v>
      </c>
      <c r="X61" s="5">
        <v>40.799999999999997</v>
      </c>
      <c r="Y61" s="5">
        <v>9.8000000000000007</v>
      </c>
      <c r="Z61" s="5">
        <v>0.91232680878231198</v>
      </c>
      <c r="AA61" s="5">
        <v>93.8</v>
      </c>
    </row>
    <row r="62" spans="1:27" x14ac:dyDescent="0.25">
      <c r="A62" t="s">
        <v>208</v>
      </c>
      <c r="B62" t="s">
        <v>209</v>
      </c>
      <c r="C62">
        <v>2017</v>
      </c>
      <c r="D62" t="s">
        <v>210</v>
      </c>
      <c r="E62" t="s">
        <v>11</v>
      </c>
      <c r="F62" s="4">
        <v>0</v>
      </c>
      <c r="G62" s="4">
        <v>0</v>
      </c>
      <c r="H62" s="4">
        <v>0</v>
      </c>
      <c r="I62" s="4">
        <v>0</v>
      </c>
      <c r="J62" s="4">
        <v>0</v>
      </c>
      <c r="K62" s="4">
        <v>0</v>
      </c>
      <c r="L62" s="4">
        <v>1</v>
      </c>
      <c r="M62" s="4">
        <v>0</v>
      </c>
      <c r="N62" t="s">
        <v>30</v>
      </c>
      <c r="O62" s="5">
        <v>12278.129141657137</v>
      </c>
      <c r="P62" s="5" t="s">
        <v>30</v>
      </c>
      <c r="Q62" s="5">
        <v>0.98992000000000002</v>
      </c>
      <c r="R62" s="5">
        <v>81.623000000000005</v>
      </c>
      <c r="S62" s="5">
        <v>90.9</v>
      </c>
      <c r="T62" s="5">
        <v>3.0999999046325701</v>
      </c>
      <c r="U62" s="5" t="s">
        <v>30</v>
      </c>
      <c r="V62" s="5">
        <v>1.6681637366867299</v>
      </c>
      <c r="W62" s="5">
        <v>-6</v>
      </c>
      <c r="X62" s="5" t="s">
        <v>30</v>
      </c>
      <c r="Y62" s="5" t="s">
        <v>30</v>
      </c>
      <c r="Z62" s="5">
        <v>15.9531807054081</v>
      </c>
      <c r="AA62" s="5">
        <v>47.9</v>
      </c>
    </row>
    <row r="63" spans="1:27" x14ac:dyDescent="0.25">
      <c r="A63" t="s">
        <v>211</v>
      </c>
      <c r="B63" t="s">
        <v>212</v>
      </c>
      <c r="C63">
        <v>2017</v>
      </c>
      <c r="D63" t="s">
        <v>213</v>
      </c>
      <c r="E63" t="s">
        <v>11</v>
      </c>
      <c r="F63" s="4">
        <v>0</v>
      </c>
      <c r="G63" s="4">
        <v>0</v>
      </c>
      <c r="H63" s="4">
        <v>0</v>
      </c>
      <c r="I63" s="4">
        <v>0</v>
      </c>
      <c r="J63" s="4">
        <v>0</v>
      </c>
      <c r="K63" s="4">
        <v>0</v>
      </c>
      <c r="L63" s="4">
        <v>1</v>
      </c>
      <c r="M63" s="4">
        <v>0</v>
      </c>
      <c r="N63" t="s">
        <v>30</v>
      </c>
      <c r="O63" s="5">
        <v>514.17959823577553</v>
      </c>
      <c r="P63" s="5" t="s">
        <v>30</v>
      </c>
      <c r="Q63" s="5">
        <v>0.90459000000000001</v>
      </c>
      <c r="R63" s="5">
        <v>54.801070000000003</v>
      </c>
      <c r="S63" s="5">
        <v>44.5</v>
      </c>
      <c r="T63" s="5">
        <v>15.300000190734901</v>
      </c>
      <c r="U63" s="5">
        <v>9.0107760010372679</v>
      </c>
      <c r="V63" s="5" t="s">
        <v>30</v>
      </c>
      <c r="W63" s="5">
        <v>-7</v>
      </c>
      <c r="X63" s="5" t="s">
        <v>30</v>
      </c>
      <c r="Y63" s="5" t="s">
        <v>30</v>
      </c>
      <c r="Z63" s="5">
        <v>19.215178711858702</v>
      </c>
      <c r="AA63" s="5">
        <v>57.8</v>
      </c>
    </row>
    <row r="64" spans="1:27" x14ac:dyDescent="0.25">
      <c r="A64" t="s">
        <v>214</v>
      </c>
      <c r="B64" t="s">
        <v>215</v>
      </c>
      <c r="C64">
        <v>2017</v>
      </c>
      <c r="D64" t="s">
        <v>216</v>
      </c>
      <c r="E64" t="s">
        <v>6</v>
      </c>
      <c r="F64" s="4">
        <v>0</v>
      </c>
      <c r="G64" s="4">
        <v>1</v>
      </c>
      <c r="H64" s="4">
        <v>0</v>
      </c>
      <c r="I64" s="4">
        <v>0</v>
      </c>
      <c r="J64" s="4">
        <v>0</v>
      </c>
      <c r="K64" s="4">
        <v>0</v>
      </c>
      <c r="L64" s="4">
        <v>0</v>
      </c>
      <c r="M64" s="4">
        <v>0</v>
      </c>
      <c r="N64" t="s">
        <v>30</v>
      </c>
      <c r="O64" s="5">
        <v>18094.587299874041</v>
      </c>
      <c r="P64" s="5">
        <v>97.671670000000006</v>
      </c>
      <c r="Q64" s="5">
        <v>1.0002</v>
      </c>
      <c r="R64" s="5">
        <v>99.909480000000002</v>
      </c>
      <c r="S64" s="5">
        <v>2.9</v>
      </c>
      <c r="T64" s="5" t="s">
        <v>30</v>
      </c>
      <c r="U64" s="5">
        <v>62.996200900847121</v>
      </c>
      <c r="V64" s="5">
        <v>0.149108977727481</v>
      </c>
      <c r="W64" s="5">
        <v>9</v>
      </c>
      <c r="X64" s="5">
        <v>34.6</v>
      </c>
      <c r="Y64" s="5">
        <v>1.2</v>
      </c>
      <c r="Z64" s="5">
        <v>0.88282799746023699</v>
      </c>
      <c r="AA64" s="5">
        <v>99.6</v>
      </c>
    </row>
    <row r="65" spans="1:27" x14ac:dyDescent="0.25">
      <c r="A65" t="s">
        <v>217</v>
      </c>
      <c r="B65" t="s">
        <v>218</v>
      </c>
      <c r="C65">
        <v>2017</v>
      </c>
      <c r="D65" t="s">
        <v>219</v>
      </c>
      <c r="E65" t="s">
        <v>11</v>
      </c>
      <c r="F65" s="4">
        <v>0</v>
      </c>
      <c r="G65" s="4">
        <v>0</v>
      </c>
      <c r="H65" s="4">
        <v>0</v>
      </c>
      <c r="I65" s="4">
        <v>0</v>
      </c>
      <c r="J65" s="4">
        <v>0</v>
      </c>
      <c r="K65" s="4">
        <v>0</v>
      </c>
      <c r="L65" s="4">
        <v>1</v>
      </c>
      <c r="M65" s="4">
        <v>0</v>
      </c>
      <c r="N65" t="s">
        <v>30</v>
      </c>
      <c r="O65" s="5">
        <v>511.18742651580141</v>
      </c>
      <c r="P65" s="5">
        <v>21.79158</v>
      </c>
      <c r="Q65" s="5">
        <v>0.74702999999999997</v>
      </c>
      <c r="R65" s="5">
        <v>28.92164</v>
      </c>
      <c r="S65" s="5">
        <v>58.4</v>
      </c>
      <c r="T65" s="5">
        <v>8.6999998092651403</v>
      </c>
      <c r="U65" s="5">
        <v>4.9943759714168321</v>
      </c>
      <c r="V65" s="5">
        <v>7.2660761443343604</v>
      </c>
      <c r="W65" s="5">
        <v>-3</v>
      </c>
      <c r="X65" s="5">
        <v>33.200000000000003</v>
      </c>
      <c r="Y65" s="5">
        <v>73.099999999999994</v>
      </c>
      <c r="Z65" s="5">
        <v>14.280958394751501</v>
      </c>
      <c r="AA65" s="5">
        <v>57.3</v>
      </c>
    </row>
    <row r="66" spans="1:27" x14ac:dyDescent="0.25">
      <c r="A66" t="s">
        <v>220</v>
      </c>
      <c r="B66" t="s">
        <v>221</v>
      </c>
      <c r="C66">
        <v>2017</v>
      </c>
      <c r="D66" t="s">
        <v>222</v>
      </c>
      <c r="E66" t="s">
        <v>12</v>
      </c>
      <c r="F66" s="4">
        <v>0</v>
      </c>
      <c r="G66" s="4">
        <v>0</v>
      </c>
      <c r="H66" s="4">
        <v>0</v>
      </c>
      <c r="I66" s="4">
        <v>0</v>
      </c>
      <c r="J66" s="4">
        <v>0</v>
      </c>
      <c r="K66" s="4">
        <v>0</v>
      </c>
      <c r="L66" s="4">
        <v>0</v>
      </c>
      <c r="M66" s="4">
        <v>1</v>
      </c>
      <c r="N66" t="s">
        <v>30</v>
      </c>
      <c r="O66" s="5">
        <v>47397.902922964066</v>
      </c>
      <c r="P66" s="5" t="s">
        <v>30</v>
      </c>
      <c r="Q66" s="5" t="s">
        <v>30</v>
      </c>
      <c r="R66" s="5" t="s">
        <v>30</v>
      </c>
      <c r="S66" s="5" t="s">
        <v>30</v>
      </c>
      <c r="T66" s="5" t="s">
        <v>30</v>
      </c>
      <c r="U66" s="5">
        <v>9.9868884384635539</v>
      </c>
      <c r="V66" s="5" t="s">
        <v>30</v>
      </c>
      <c r="W66" s="5" t="s">
        <v>30</v>
      </c>
      <c r="X66" s="5" t="s">
        <v>30</v>
      </c>
      <c r="Y66" s="5" t="s">
        <v>30</v>
      </c>
      <c r="Z66" s="5">
        <v>0</v>
      </c>
      <c r="AA66" s="5" t="s">
        <v>30</v>
      </c>
    </row>
    <row r="67" spans="1:27" x14ac:dyDescent="0.25">
      <c r="A67" t="s">
        <v>223</v>
      </c>
      <c r="B67" t="s">
        <v>224</v>
      </c>
      <c r="C67">
        <v>2017</v>
      </c>
      <c r="D67" t="s">
        <v>225</v>
      </c>
      <c r="E67" t="s">
        <v>5</v>
      </c>
      <c r="F67" s="4">
        <v>1</v>
      </c>
      <c r="G67" s="4">
        <v>0</v>
      </c>
      <c r="H67" s="4">
        <v>0</v>
      </c>
      <c r="I67" s="4">
        <v>0</v>
      </c>
      <c r="J67" s="4">
        <v>0</v>
      </c>
      <c r="K67" s="4">
        <v>0</v>
      </c>
      <c r="L67" s="4">
        <v>0</v>
      </c>
      <c r="M67" s="4">
        <v>0</v>
      </c>
      <c r="N67" t="s">
        <v>30</v>
      </c>
      <c r="O67" s="5">
        <v>4195.9681143386706</v>
      </c>
      <c r="P67" s="5" t="s">
        <v>30</v>
      </c>
      <c r="Q67" s="5" t="s">
        <v>30</v>
      </c>
      <c r="R67" s="5" t="s">
        <v>30</v>
      </c>
      <c r="S67" s="5">
        <v>22</v>
      </c>
      <c r="T67" s="5">
        <v>6.3000001907348597</v>
      </c>
      <c r="U67" s="5">
        <v>33.112074936855336</v>
      </c>
      <c r="V67" s="5">
        <v>3.86477141759543</v>
      </c>
      <c r="W67" s="5">
        <v>2</v>
      </c>
      <c r="X67" s="5">
        <v>36.4</v>
      </c>
      <c r="Y67" s="5">
        <v>14.5</v>
      </c>
      <c r="Z67" s="5">
        <v>1.4748683638601401</v>
      </c>
      <c r="AA67" s="5">
        <v>95.7</v>
      </c>
    </row>
    <row r="68" spans="1:27" x14ac:dyDescent="0.25">
      <c r="A68" t="s">
        <v>226</v>
      </c>
      <c r="B68" t="s">
        <v>227</v>
      </c>
      <c r="C68">
        <v>2017</v>
      </c>
      <c r="D68" t="s">
        <v>228</v>
      </c>
      <c r="E68" t="s">
        <v>12</v>
      </c>
      <c r="F68" s="4">
        <v>0</v>
      </c>
      <c r="G68" s="4">
        <v>0</v>
      </c>
      <c r="H68" s="4">
        <v>0</v>
      </c>
      <c r="I68" s="4">
        <v>0</v>
      </c>
      <c r="J68" s="4">
        <v>0</v>
      </c>
      <c r="K68" s="4">
        <v>0</v>
      </c>
      <c r="L68" s="4">
        <v>0</v>
      </c>
      <c r="M68" s="4">
        <v>1</v>
      </c>
      <c r="N68" t="s">
        <v>30</v>
      </c>
      <c r="O68" s="5">
        <v>45823.764534893511</v>
      </c>
      <c r="P68" s="5">
        <v>100</v>
      </c>
      <c r="Q68" s="5" t="s">
        <v>30</v>
      </c>
      <c r="R68" s="5" t="s">
        <v>30</v>
      </c>
      <c r="S68" s="5">
        <v>2.2999999999999998</v>
      </c>
      <c r="T68" s="5" t="s">
        <v>30</v>
      </c>
      <c r="U68" s="5">
        <v>29.161524108518066</v>
      </c>
      <c r="V68" s="5">
        <v>0.35543843790972501</v>
      </c>
      <c r="W68" s="5">
        <v>10</v>
      </c>
      <c r="X68" s="5">
        <v>26.8</v>
      </c>
      <c r="Y68" s="5">
        <v>0</v>
      </c>
      <c r="Z68" s="5">
        <v>0.58744890473695899</v>
      </c>
      <c r="AA68" s="5">
        <v>100</v>
      </c>
    </row>
    <row r="69" spans="1:27" x14ac:dyDescent="0.25">
      <c r="A69" t="s">
        <v>229</v>
      </c>
      <c r="B69" t="s">
        <v>230</v>
      </c>
      <c r="C69">
        <v>2017</v>
      </c>
      <c r="D69" t="s">
        <v>231</v>
      </c>
      <c r="E69" t="s">
        <v>12</v>
      </c>
      <c r="F69" s="4">
        <v>0</v>
      </c>
      <c r="G69" s="4">
        <v>0</v>
      </c>
      <c r="H69" s="4">
        <v>0</v>
      </c>
      <c r="I69" s="4">
        <v>0</v>
      </c>
      <c r="J69" s="4">
        <v>0</v>
      </c>
      <c r="K69" s="4">
        <v>0</v>
      </c>
      <c r="L69" s="4">
        <v>0</v>
      </c>
      <c r="M69" s="4">
        <v>1</v>
      </c>
      <c r="N69" t="s">
        <v>30</v>
      </c>
      <c r="O69" s="5">
        <v>42015.738294085779</v>
      </c>
      <c r="P69" s="5">
        <v>96.582759999999993</v>
      </c>
      <c r="Q69" s="5" t="s">
        <v>30</v>
      </c>
      <c r="R69" s="5" t="s">
        <v>30</v>
      </c>
      <c r="S69" s="5">
        <v>3.9</v>
      </c>
      <c r="T69" s="5" t="s">
        <v>30</v>
      </c>
      <c r="U69" s="5">
        <v>25.790224990883498</v>
      </c>
      <c r="V69" s="5">
        <v>0.18333486112381001</v>
      </c>
      <c r="W69" s="5">
        <v>9</v>
      </c>
      <c r="X69" s="5">
        <v>32.299999999999997</v>
      </c>
      <c r="Y69" s="5">
        <v>0</v>
      </c>
      <c r="Z69" s="5">
        <v>4.18825530160052E-2</v>
      </c>
      <c r="AA69" s="5">
        <v>100</v>
      </c>
    </row>
    <row r="70" spans="1:27" x14ac:dyDescent="0.25">
      <c r="A70" t="s">
        <v>232</v>
      </c>
      <c r="B70" t="s">
        <v>233</v>
      </c>
      <c r="C70">
        <v>2017</v>
      </c>
      <c r="D70" t="s">
        <v>234</v>
      </c>
      <c r="E70" t="s">
        <v>5</v>
      </c>
      <c r="F70" s="4">
        <v>1</v>
      </c>
      <c r="G70" s="4">
        <v>0</v>
      </c>
      <c r="H70" s="4">
        <v>0</v>
      </c>
      <c r="I70" s="4">
        <v>0</v>
      </c>
      <c r="J70" s="4">
        <v>0</v>
      </c>
      <c r="K70" s="4">
        <v>0</v>
      </c>
      <c r="L70" s="4">
        <v>0</v>
      </c>
      <c r="M70" s="4">
        <v>0</v>
      </c>
      <c r="N70" t="s">
        <v>30</v>
      </c>
      <c r="O70" s="5" t="s">
        <v>30</v>
      </c>
      <c r="P70" s="5" t="s">
        <v>30</v>
      </c>
      <c r="Q70" s="5" t="s">
        <v>30</v>
      </c>
      <c r="R70" s="5" t="s">
        <v>30</v>
      </c>
      <c r="S70" s="5" t="s">
        <v>30</v>
      </c>
      <c r="T70" s="5" t="s">
        <v>30</v>
      </c>
      <c r="U70" s="5" t="s">
        <v>30</v>
      </c>
      <c r="V70" s="5" t="s">
        <v>30</v>
      </c>
      <c r="W70" s="5" t="s">
        <v>30</v>
      </c>
      <c r="X70" s="5" t="s">
        <v>30</v>
      </c>
      <c r="Y70" s="5" t="s">
        <v>30</v>
      </c>
      <c r="Z70" s="5">
        <v>9.6419920109656995E-4</v>
      </c>
      <c r="AA70" s="5">
        <v>100</v>
      </c>
    </row>
    <row r="71" spans="1:27" x14ac:dyDescent="0.25">
      <c r="A71" t="s">
        <v>235</v>
      </c>
      <c r="B71" t="s">
        <v>236</v>
      </c>
      <c r="C71">
        <v>2017</v>
      </c>
      <c r="D71" t="s">
        <v>237</v>
      </c>
      <c r="E71" t="s">
        <v>11</v>
      </c>
      <c r="F71" s="4">
        <v>0</v>
      </c>
      <c r="G71" s="4">
        <v>0</v>
      </c>
      <c r="H71" s="4">
        <v>0</v>
      </c>
      <c r="I71" s="4">
        <v>0</v>
      </c>
      <c r="J71" s="4">
        <v>0</v>
      </c>
      <c r="K71" s="4">
        <v>0</v>
      </c>
      <c r="L71" s="4">
        <v>1</v>
      </c>
      <c r="M71" s="4">
        <v>0</v>
      </c>
      <c r="N71" t="s">
        <v>30</v>
      </c>
      <c r="O71" s="5">
        <v>9569.4543883731239</v>
      </c>
      <c r="P71" s="5">
        <v>33.014180000000003</v>
      </c>
      <c r="Q71" s="5">
        <v>1.0233399999999999</v>
      </c>
      <c r="R71" s="5">
        <v>79.878969999999995</v>
      </c>
      <c r="S71" s="5">
        <v>47.4</v>
      </c>
      <c r="T71" s="5">
        <v>3.4000000953674299</v>
      </c>
      <c r="U71" s="5">
        <v>3.4796611883285893</v>
      </c>
      <c r="V71" s="5">
        <v>0.60464252168803601</v>
      </c>
      <c r="W71" s="5">
        <v>3</v>
      </c>
      <c r="X71" s="5">
        <v>42.2</v>
      </c>
      <c r="Y71" s="5">
        <v>25.8</v>
      </c>
      <c r="Z71" s="5">
        <v>13.104966995335699</v>
      </c>
      <c r="AA71" s="5">
        <v>93.2</v>
      </c>
    </row>
    <row r="72" spans="1:27" x14ac:dyDescent="0.25">
      <c r="A72" t="s">
        <v>238</v>
      </c>
      <c r="B72" t="s">
        <v>239</v>
      </c>
      <c r="C72">
        <v>2017</v>
      </c>
      <c r="D72" t="s">
        <v>240</v>
      </c>
      <c r="E72" t="s">
        <v>11</v>
      </c>
      <c r="F72" s="4">
        <v>0</v>
      </c>
      <c r="G72" s="4">
        <v>0</v>
      </c>
      <c r="H72" s="4">
        <v>0</v>
      </c>
      <c r="I72" s="4">
        <v>0</v>
      </c>
      <c r="J72" s="4">
        <v>0</v>
      </c>
      <c r="K72" s="4">
        <v>0</v>
      </c>
      <c r="L72" s="4">
        <v>1</v>
      </c>
      <c r="M72" s="4">
        <v>0</v>
      </c>
      <c r="N72" t="s">
        <v>30</v>
      </c>
      <c r="O72" s="5">
        <v>531.91820885095058</v>
      </c>
      <c r="P72" s="5" t="s">
        <v>30</v>
      </c>
      <c r="Q72" s="5">
        <v>0.85063</v>
      </c>
      <c r="R72" s="5">
        <v>33.57535</v>
      </c>
      <c r="S72" s="5">
        <v>65.3</v>
      </c>
      <c r="T72" s="5">
        <v>11.1000003814697</v>
      </c>
      <c r="U72" s="5">
        <v>23.510129830661626</v>
      </c>
      <c r="V72" s="5">
        <v>6.80872114823348</v>
      </c>
      <c r="W72" s="5">
        <v>-5</v>
      </c>
      <c r="X72" s="5">
        <v>47.3</v>
      </c>
      <c r="Y72" s="5">
        <v>69.5</v>
      </c>
      <c r="Z72" s="5">
        <v>7.6652860007255601</v>
      </c>
      <c r="AA72" s="5">
        <v>90.2</v>
      </c>
    </row>
    <row r="73" spans="1:27" x14ac:dyDescent="0.25">
      <c r="A73" t="s">
        <v>241</v>
      </c>
      <c r="B73" t="s">
        <v>242</v>
      </c>
      <c r="C73">
        <v>2017</v>
      </c>
      <c r="D73" t="s">
        <v>243</v>
      </c>
      <c r="E73" t="s">
        <v>6</v>
      </c>
      <c r="F73" s="4">
        <v>0</v>
      </c>
      <c r="G73" s="4">
        <v>1</v>
      </c>
      <c r="H73" s="4">
        <v>0</v>
      </c>
      <c r="I73" s="4">
        <v>0</v>
      </c>
      <c r="J73" s="4">
        <v>0</v>
      </c>
      <c r="K73" s="4">
        <v>0</v>
      </c>
      <c r="L73" s="4">
        <v>0</v>
      </c>
      <c r="M73" s="4">
        <v>0</v>
      </c>
      <c r="N73" t="s">
        <v>30</v>
      </c>
      <c r="O73" s="5">
        <v>4083.998157647115</v>
      </c>
      <c r="P73" s="5">
        <v>39.66507</v>
      </c>
      <c r="Q73" s="5">
        <v>1.0005200000000001</v>
      </c>
      <c r="R73" s="5">
        <v>99.514579999999995</v>
      </c>
      <c r="S73" s="5">
        <v>10.7</v>
      </c>
      <c r="T73" s="5">
        <v>1.6000000238418599</v>
      </c>
      <c r="U73" s="5">
        <v>28.164220063195337</v>
      </c>
      <c r="V73" s="5">
        <v>2.1314169055333601</v>
      </c>
      <c r="W73" s="5">
        <v>7</v>
      </c>
      <c r="X73" s="5">
        <v>38.5</v>
      </c>
      <c r="Y73" s="5">
        <v>25.3</v>
      </c>
      <c r="Z73" s="5">
        <v>0.956469514569395</v>
      </c>
      <c r="AA73" s="5">
        <v>100</v>
      </c>
    </row>
    <row r="74" spans="1:27" x14ac:dyDescent="0.25">
      <c r="A74" t="s">
        <v>244</v>
      </c>
      <c r="B74" t="s">
        <v>245</v>
      </c>
      <c r="C74">
        <v>2017</v>
      </c>
      <c r="D74" t="s">
        <v>246</v>
      </c>
      <c r="E74" t="s">
        <v>12</v>
      </c>
      <c r="F74" s="4">
        <v>0</v>
      </c>
      <c r="G74" s="4">
        <v>0</v>
      </c>
      <c r="H74" s="4">
        <v>0</v>
      </c>
      <c r="I74" s="4">
        <v>0</v>
      </c>
      <c r="J74" s="4">
        <v>0</v>
      </c>
      <c r="K74" s="4">
        <v>0</v>
      </c>
      <c r="L74" s="4">
        <v>0</v>
      </c>
      <c r="M74" s="4">
        <v>1</v>
      </c>
      <c r="N74" t="s">
        <v>30</v>
      </c>
      <c r="O74" s="5">
        <v>45845.526542381107</v>
      </c>
      <c r="P74" s="5">
        <v>98.760409999999993</v>
      </c>
      <c r="Q74" s="5" t="s">
        <v>30</v>
      </c>
      <c r="R74" s="5" t="s">
        <v>30</v>
      </c>
      <c r="S74" s="5">
        <v>3.8</v>
      </c>
      <c r="T74" s="5">
        <v>1</v>
      </c>
      <c r="U74" s="5">
        <v>40.314442109293616</v>
      </c>
      <c r="V74" s="5">
        <v>0.48335542215576399</v>
      </c>
      <c r="W74" s="5">
        <v>10</v>
      </c>
      <c r="X74" s="5">
        <v>31.4</v>
      </c>
      <c r="Y74" s="5">
        <v>0</v>
      </c>
      <c r="Z74" s="5">
        <v>6.7989467511544999E-2</v>
      </c>
      <c r="AA74" s="5">
        <v>100</v>
      </c>
    </row>
    <row r="75" spans="1:27" x14ac:dyDescent="0.25">
      <c r="A75" t="s">
        <v>247</v>
      </c>
      <c r="B75" t="s">
        <v>248</v>
      </c>
      <c r="C75">
        <v>2017</v>
      </c>
      <c r="D75" t="s">
        <v>249</v>
      </c>
      <c r="E75" t="s">
        <v>11</v>
      </c>
      <c r="F75" s="4">
        <v>0</v>
      </c>
      <c r="G75" s="4">
        <v>0</v>
      </c>
      <c r="H75" s="4">
        <v>0</v>
      </c>
      <c r="I75" s="4">
        <v>0</v>
      </c>
      <c r="J75" s="4">
        <v>0</v>
      </c>
      <c r="K75" s="4">
        <v>0</v>
      </c>
      <c r="L75" s="4">
        <v>1</v>
      </c>
      <c r="M75" s="4">
        <v>0</v>
      </c>
      <c r="N75" t="s">
        <v>30</v>
      </c>
      <c r="O75" s="5">
        <v>1707.6616236790658</v>
      </c>
      <c r="P75" s="5">
        <v>40.505789999999998</v>
      </c>
      <c r="Q75" s="5">
        <v>0.94252000000000002</v>
      </c>
      <c r="R75" s="5">
        <v>65.294690000000003</v>
      </c>
      <c r="S75" s="5">
        <v>58.8</v>
      </c>
      <c r="T75" s="5">
        <v>4.6999998092651403</v>
      </c>
      <c r="U75" s="5">
        <v>9.6249416622436144</v>
      </c>
      <c r="V75" s="5">
        <v>17.473923841059602</v>
      </c>
      <c r="W75" s="5">
        <v>8</v>
      </c>
      <c r="X75" s="5">
        <v>42.2</v>
      </c>
      <c r="Y75" s="5">
        <v>34.9</v>
      </c>
      <c r="Z75" s="5">
        <v>17.0852204047907</v>
      </c>
      <c r="AA75" s="5">
        <v>88.7</v>
      </c>
    </row>
    <row r="76" spans="1:27" x14ac:dyDescent="0.25">
      <c r="A76" t="s">
        <v>250</v>
      </c>
      <c r="B76" t="s">
        <v>251</v>
      </c>
      <c r="C76">
        <v>2017</v>
      </c>
      <c r="D76" t="s">
        <v>252</v>
      </c>
      <c r="E76" t="s">
        <v>12</v>
      </c>
      <c r="F76" s="4">
        <v>0</v>
      </c>
      <c r="G76" s="4">
        <v>0</v>
      </c>
      <c r="H76" s="4">
        <v>0</v>
      </c>
      <c r="I76" s="4">
        <v>0</v>
      </c>
      <c r="J76" s="4">
        <v>0</v>
      </c>
      <c r="K76" s="4">
        <v>0</v>
      </c>
      <c r="L76" s="4">
        <v>0</v>
      </c>
      <c r="M76" s="4">
        <v>1</v>
      </c>
      <c r="N76" t="s">
        <v>30</v>
      </c>
      <c r="O76" s="5" t="s">
        <v>30</v>
      </c>
      <c r="P76" s="5" t="s">
        <v>30</v>
      </c>
      <c r="Q76" s="5" t="s">
        <v>30</v>
      </c>
      <c r="R76" s="5" t="s">
        <v>30</v>
      </c>
      <c r="S76" s="5" t="s">
        <v>30</v>
      </c>
      <c r="T76" s="5" t="s">
        <v>30</v>
      </c>
      <c r="U76" s="5" t="s">
        <v>30</v>
      </c>
      <c r="V76" s="5" t="s">
        <v>30</v>
      </c>
      <c r="W76" s="5" t="s">
        <v>30</v>
      </c>
      <c r="X76" s="5" t="s">
        <v>30</v>
      </c>
      <c r="Y76" s="5" t="s">
        <v>30</v>
      </c>
      <c r="Z76" s="5" t="s">
        <v>30</v>
      </c>
      <c r="AA76" s="5" t="s">
        <v>30</v>
      </c>
    </row>
    <row r="77" spans="1:27" x14ac:dyDescent="0.25">
      <c r="A77" t="s">
        <v>253</v>
      </c>
      <c r="B77" t="s">
        <v>254</v>
      </c>
      <c r="C77">
        <v>2017</v>
      </c>
      <c r="D77" t="s">
        <v>255</v>
      </c>
      <c r="E77" t="s">
        <v>12</v>
      </c>
      <c r="F77" s="4">
        <v>0</v>
      </c>
      <c r="G77" s="4">
        <v>0</v>
      </c>
      <c r="H77" s="4">
        <v>0</v>
      </c>
      <c r="I77" s="4">
        <v>0</v>
      </c>
      <c r="J77" s="4">
        <v>0</v>
      </c>
      <c r="K77" s="4">
        <v>0</v>
      </c>
      <c r="L77" s="4">
        <v>0</v>
      </c>
      <c r="M77" s="4">
        <v>1</v>
      </c>
      <c r="N77" t="s">
        <v>30</v>
      </c>
      <c r="O77" s="5">
        <v>22699.080496992232</v>
      </c>
      <c r="P77" s="5">
        <v>87.518649999999994</v>
      </c>
      <c r="Q77" s="5">
        <v>1.0023599999999999</v>
      </c>
      <c r="R77" s="5">
        <v>96.228489999999994</v>
      </c>
      <c r="S77" s="5">
        <v>3.8</v>
      </c>
      <c r="T77" s="5">
        <v>0.80000001192092896</v>
      </c>
      <c r="U77" s="5">
        <v>19.882403738750188</v>
      </c>
      <c r="V77" s="5">
        <v>-0.82556135412529197</v>
      </c>
      <c r="W77" s="5">
        <v>10</v>
      </c>
      <c r="X77" s="5">
        <v>35.799999999999997</v>
      </c>
      <c r="Y77" s="5">
        <v>3</v>
      </c>
      <c r="Z77" s="5">
        <v>9.48263136248364E-2</v>
      </c>
      <c r="AA77" s="5">
        <v>100</v>
      </c>
    </row>
    <row r="78" spans="1:27" x14ac:dyDescent="0.25">
      <c r="A78" t="s">
        <v>256</v>
      </c>
      <c r="B78" t="s">
        <v>257</v>
      </c>
      <c r="C78">
        <v>2017</v>
      </c>
      <c r="D78" t="s">
        <v>258</v>
      </c>
      <c r="E78" t="s">
        <v>12</v>
      </c>
      <c r="F78" s="4">
        <v>0</v>
      </c>
      <c r="G78" s="4">
        <v>0</v>
      </c>
      <c r="H78" s="4">
        <v>0</v>
      </c>
      <c r="I78" s="4">
        <v>0</v>
      </c>
      <c r="J78" s="4">
        <v>0</v>
      </c>
      <c r="K78" s="4">
        <v>0</v>
      </c>
      <c r="L78" s="4">
        <v>0</v>
      </c>
      <c r="M78" s="4">
        <v>1</v>
      </c>
      <c r="N78" t="s">
        <v>30</v>
      </c>
      <c r="O78" s="5">
        <v>41435.625434942645</v>
      </c>
      <c r="P78" s="5" t="s">
        <v>30</v>
      </c>
      <c r="Q78" s="5">
        <v>1</v>
      </c>
      <c r="R78" s="5">
        <v>100</v>
      </c>
      <c r="S78" s="5" t="s">
        <v>30</v>
      </c>
      <c r="T78" s="5" t="s">
        <v>30</v>
      </c>
      <c r="U78" s="5" t="s">
        <v>30</v>
      </c>
      <c r="V78" s="5" t="s">
        <v>30</v>
      </c>
      <c r="W78" s="5" t="s">
        <v>30</v>
      </c>
      <c r="X78" s="5" t="s">
        <v>30</v>
      </c>
      <c r="Y78" s="5" t="s">
        <v>30</v>
      </c>
      <c r="Z78" s="5">
        <v>0</v>
      </c>
      <c r="AA78" s="5">
        <v>100</v>
      </c>
    </row>
    <row r="79" spans="1:27" x14ac:dyDescent="0.25">
      <c r="A79" t="s">
        <v>259</v>
      </c>
      <c r="B79" t="s">
        <v>260</v>
      </c>
      <c r="C79">
        <v>2017</v>
      </c>
      <c r="D79" t="s">
        <v>261</v>
      </c>
      <c r="E79" t="s">
        <v>7</v>
      </c>
      <c r="F79" s="4">
        <v>0</v>
      </c>
      <c r="G79" s="4">
        <v>0</v>
      </c>
      <c r="H79" s="4">
        <v>1</v>
      </c>
      <c r="I79" s="4">
        <v>0</v>
      </c>
      <c r="J79" s="4">
        <v>0</v>
      </c>
      <c r="K79" s="4">
        <v>0</v>
      </c>
      <c r="L79" s="4">
        <v>0</v>
      </c>
      <c r="M79" s="4">
        <v>0</v>
      </c>
      <c r="N79" t="s">
        <v>30</v>
      </c>
      <c r="O79" s="5">
        <v>8676.3391955990101</v>
      </c>
      <c r="P79" s="5" t="s">
        <v>30</v>
      </c>
      <c r="Q79" s="5">
        <v>1.0023500000000001</v>
      </c>
      <c r="R79" s="5">
        <v>97.589780000000005</v>
      </c>
      <c r="S79" s="5">
        <v>16</v>
      </c>
      <c r="T79" s="5" t="s">
        <v>30</v>
      </c>
      <c r="U79" s="5">
        <v>21.951387302877656</v>
      </c>
      <c r="V79" s="5">
        <v>-0.62154376992828497</v>
      </c>
      <c r="W79" s="5" t="s">
        <v>30</v>
      </c>
      <c r="X79" s="5" t="s">
        <v>30</v>
      </c>
      <c r="Y79" s="5" t="s">
        <v>30</v>
      </c>
      <c r="Z79" s="5">
        <v>0</v>
      </c>
      <c r="AA79" s="5">
        <v>96.6</v>
      </c>
    </row>
    <row r="80" spans="1:27" x14ac:dyDescent="0.25">
      <c r="A80" t="s">
        <v>262</v>
      </c>
      <c r="B80" t="s">
        <v>263</v>
      </c>
      <c r="C80">
        <v>2017</v>
      </c>
      <c r="D80" t="s">
        <v>264</v>
      </c>
      <c r="E80" t="s">
        <v>5</v>
      </c>
      <c r="F80" s="4">
        <v>1</v>
      </c>
      <c r="G80" s="4">
        <v>0</v>
      </c>
      <c r="H80" s="4">
        <v>0</v>
      </c>
      <c r="I80" s="4">
        <v>0</v>
      </c>
      <c r="J80" s="4">
        <v>0</v>
      </c>
      <c r="K80" s="4">
        <v>0</v>
      </c>
      <c r="L80" s="4">
        <v>0</v>
      </c>
      <c r="M80" s="4">
        <v>0</v>
      </c>
      <c r="N80" t="s">
        <v>30</v>
      </c>
      <c r="O80" s="5">
        <v>32013.769377021257</v>
      </c>
      <c r="P80" s="5" t="s">
        <v>30</v>
      </c>
      <c r="Q80" s="5" t="s">
        <v>30</v>
      </c>
      <c r="R80" s="5" t="s">
        <v>30</v>
      </c>
      <c r="S80" s="5" t="s">
        <v>30</v>
      </c>
      <c r="T80" s="5" t="s">
        <v>30</v>
      </c>
      <c r="U80" s="5" t="s">
        <v>30</v>
      </c>
      <c r="V80" s="5" t="s">
        <v>30</v>
      </c>
      <c r="W80" s="5" t="s">
        <v>30</v>
      </c>
      <c r="X80" s="5" t="s">
        <v>30</v>
      </c>
      <c r="Y80" s="5" t="s">
        <v>30</v>
      </c>
      <c r="Z80" s="5">
        <v>0</v>
      </c>
      <c r="AA80" s="5">
        <v>99.5</v>
      </c>
    </row>
    <row r="81" spans="1:27" x14ac:dyDescent="0.25">
      <c r="A81" t="s">
        <v>265</v>
      </c>
      <c r="B81" t="s">
        <v>266</v>
      </c>
      <c r="C81">
        <v>2017</v>
      </c>
      <c r="D81" t="s">
        <v>267</v>
      </c>
      <c r="E81" t="s">
        <v>7</v>
      </c>
      <c r="F81" s="4">
        <v>0</v>
      </c>
      <c r="G81" s="4">
        <v>0</v>
      </c>
      <c r="H81" s="4">
        <v>1</v>
      </c>
      <c r="I81" s="4">
        <v>0</v>
      </c>
      <c r="J81" s="4">
        <v>0</v>
      </c>
      <c r="K81" s="4">
        <v>0</v>
      </c>
      <c r="L81" s="4">
        <v>0</v>
      </c>
      <c r="M81" s="4">
        <v>0</v>
      </c>
      <c r="N81" t="s">
        <v>30</v>
      </c>
      <c r="O81" s="5">
        <v>3100.2062100503854</v>
      </c>
      <c r="P81" s="5">
        <v>41.349220000000003</v>
      </c>
      <c r="Q81" s="5">
        <v>0.97682999999999998</v>
      </c>
      <c r="R81" s="5">
        <v>76.370660000000001</v>
      </c>
      <c r="S81" s="5">
        <v>28.5</v>
      </c>
      <c r="T81" s="5">
        <v>0.69999998807907104</v>
      </c>
      <c r="U81" s="5">
        <v>11.572271324524012</v>
      </c>
      <c r="V81" s="5">
        <v>4.4484419994285496</v>
      </c>
      <c r="W81" s="5">
        <v>8</v>
      </c>
      <c r="X81" s="5">
        <v>48.7</v>
      </c>
      <c r="Y81" s="5">
        <v>25.3</v>
      </c>
      <c r="Z81" s="5">
        <v>2.29220828552765</v>
      </c>
      <c r="AA81" s="5">
        <v>92.8</v>
      </c>
    </row>
    <row r="82" spans="1:27" x14ac:dyDescent="0.25">
      <c r="A82" t="s">
        <v>268</v>
      </c>
      <c r="B82" t="s">
        <v>269</v>
      </c>
      <c r="C82">
        <v>2017</v>
      </c>
      <c r="D82" t="s">
        <v>270</v>
      </c>
      <c r="E82" t="s">
        <v>11</v>
      </c>
      <c r="F82" s="4">
        <v>0</v>
      </c>
      <c r="G82" s="4">
        <v>0</v>
      </c>
      <c r="H82" s="4">
        <v>0</v>
      </c>
      <c r="I82" s="4">
        <v>0</v>
      </c>
      <c r="J82" s="4">
        <v>0</v>
      </c>
      <c r="K82" s="4">
        <v>0</v>
      </c>
      <c r="L82" s="4">
        <v>1</v>
      </c>
      <c r="M82" s="4">
        <v>0</v>
      </c>
      <c r="N82" t="s">
        <v>30</v>
      </c>
      <c r="O82" s="5">
        <v>735.72266742131444</v>
      </c>
      <c r="P82" s="5">
        <v>6.9600169999999997</v>
      </c>
      <c r="Q82" s="5">
        <v>0.65315000000000001</v>
      </c>
      <c r="R82" s="5">
        <v>21.96228</v>
      </c>
      <c r="S82" s="5">
        <v>89</v>
      </c>
      <c r="T82" s="5">
        <v>5.5999999046325701</v>
      </c>
      <c r="U82" s="5">
        <v>6.3122626277924629</v>
      </c>
      <c r="V82" s="5">
        <v>8.1298771589738106</v>
      </c>
      <c r="W82" s="5">
        <v>4</v>
      </c>
      <c r="X82" s="5">
        <v>33.700000000000003</v>
      </c>
      <c r="Y82" s="5">
        <v>70.3</v>
      </c>
      <c r="Z82" s="5">
        <v>24.539162752721701</v>
      </c>
      <c r="AA82" s="5">
        <v>76.8</v>
      </c>
    </row>
    <row r="83" spans="1:27" x14ac:dyDescent="0.25">
      <c r="A83" t="s">
        <v>271</v>
      </c>
      <c r="B83" t="s">
        <v>272</v>
      </c>
      <c r="C83">
        <v>2017</v>
      </c>
      <c r="D83" t="s">
        <v>273</v>
      </c>
      <c r="E83" t="s">
        <v>11</v>
      </c>
      <c r="F83" s="4">
        <v>0</v>
      </c>
      <c r="G83" s="4">
        <v>0</v>
      </c>
      <c r="H83" s="4">
        <v>0</v>
      </c>
      <c r="I83" s="4">
        <v>0</v>
      </c>
      <c r="J83" s="4">
        <v>0</v>
      </c>
      <c r="K83" s="4">
        <v>0</v>
      </c>
      <c r="L83" s="4">
        <v>1</v>
      </c>
      <c r="M83" s="4">
        <v>0</v>
      </c>
      <c r="N83" t="s">
        <v>30</v>
      </c>
      <c r="O83" s="5">
        <v>582.37400583889496</v>
      </c>
      <c r="P83" s="5" t="s">
        <v>30</v>
      </c>
      <c r="Q83" s="5">
        <v>0.69833000000000001</v>
      </c>
      <c r="R83" s="5">
        <v>30.768509999999999</v>
      </c>
      <c r="S83" s="5">
        <v>88.1</v>
      </c>
      <c r="T83" s="5">
        <v>6</v>
      </c>
      <c r="U83" s="5">
        <v>0.88630900594485884</v>
      </c>
      <c r="V83" s="5">
        <v>1.6943388059240001</v>
      </c>
      <c r="W83" s="5">
        <v>6</v>
      </c>
      <c r="X83" s="5">
        <v>50.7</v>
      </c>
      <c r="Y83" s="5">
        <v>84.5</v>
      </c>
      <c r="Z83" s="5">
        <v>21.447192879347401</v>
      </c>
      <c r="AA83" s="5">
        <v>79.3</v>
      </c>
    </row>
    <row r="84" spans="1:27" x14ac:dyDescent="0.25">
      <c r="A84" t="s">
        <v>274</v>
      </c>
      <c r="B84" t="s">
        <v>275</v>
      </c>
      <c r="C84">
        <v>2017</v>
      </c>
      <c r="D84" t="s">
        <v>276</v>
      </c>
      <c r="E84" t="s">
        <v>7</v>
      </c>
      <c r="F84" s="4">
        <v>0</v>
      </c>
      <c r="G84" s="4">
        <v>0</v>
      </c>
      <c r="H84" s="4">
        <v>1</v>
      </c>
      <c r="I84" s="4">
        <v>0</v>
      </c>
      <c r="J84" s="4">
        <v>0</v>
      </c>
      <c r="K84" s="4">
        <v>0</v>
      </c>
      <c r="L84" s="4">
        <v>0</v>
      </c>
      <c r="M84" s="4">
        <v>0</v>
      </c>
      <c r="N84" t="s">
        <v>30</v>
      </c>
      <c r="O84" s="5">
        <v>3783.543327597481</v>
      </c>
      <c r="P84" s="5" t="s">
        <v>30</v>
      </c>
      <c r="Q84" s="5">
        <v>1.00732</v>
      </c>
      <c r="R84" s="5">
        <v>85.034610000000001</v>
      </c>
      <c r="S84" s="5">
        <v>32.4</v>
      </c>
      <c r="T84" s="5">
        <v>6.4000000953674299</v>
      </c>
      <c r="U84" s="5">
        <v>12.820356814716243</v>
      </c>
      <c r="V84" s="5">
        <v>-0.95739681981132796</v>
      </c>
      <c r="W84" s="5">
        <v>7</v>
      </c>
      <c r="X84" s="5">
        <v>44.5</v>
      </c>
      <c r="Y84" s="5">
        <v>29.5</v>
      </c>
      <c r="Z84" s="5">
        <v>18.4728418715491</v>
      </c>
      <c r="AA84" s="5">
        <v>98.3</v>
      </c>
    </row>
    <row r="85" spans="1:27" x14ac:dyDescent="0.25">
      <c r="A85" t="s">
        <v>277</v>
      </c>
      <c r="B85" t="s">
        <v>278</v>
      </c>
      <c r="C85">
        <v>2017</v>
      </c>
      <c r="D85" t="s">
        <v>279</v>
      </c>
      <c r="E85" t="s">
        <v>7</v>
      </c>
      <c r="F85" s="4">
        <v>0</v>
      </c>
      <c r="G85" s="4">
        <v>0</v>
      </c>
      <c r="H85" s="4">
        <v>1</v>
      </c>
      <c r="I85" s="4">
        <v>0</v>
      </c>
      <c r="J85" s="4">
        <v>0</v>
      </c>
      <c r="K85" s="4">
        <v>0</v>
      </c>
      <c r="L85" s="4">
        <v>0</v>
      </c>
      <c r="M85" s="4">
        <v>0</v>
      </c>
      <c r="N85" t="s">
        <v>30</v>
      </c>
      <c r="O85" s="5">
        <v>729.2684423618</v>
      </c>
      <c r="P85" s="5">
        <v>18.85868</v>
      </c>
      <c r="Q85" s="5">
        <v>0.94774000000000003</v>
      </c>
      <c r="R85" s="5">
        <v>44.599449999999997</v>
      </c>
      <c r="S85" s="5">
        <v>67</v>
      </c>
      <c r="T85" s="5">
        <v>5.1999998092651403</v>
      </c>
      <c r="U85" s="5">
        <v>6.733910487411654</v>
      </c>
      <c r="V85" s="5">
        <v>13.833742546475101</v>
      </c>
      <c r="W85" s="5">
        <v>0</v>
      </c>
      <c r="X85" s="5">
        <v>40.9</v>
      </c>
      <c r="Y85" s="5">
        <v>51</v>
      </c>
      <c r="Z85" s="5">
        <v>1.1997997825178499</v>
      </c>
      <c r="AA85" s="5">
        <v>57.7</v>
      </c>
    </row>
    <row r="86" spans="1:27" x14ac:dyDescent="0.25">
      <c r="A86" t="s">
        <v>280</v>
      </c>
      <c r="B86" t="s">
        <v>281</v>
      </c>
      <c r="C86">
        <v>2017</v>
      </c>
      <c r="D86" t="s">
        <v>282</v>
      </c>
      <c r="E86" t="s">
        <v>7</v>
      </c>
      <c r="F86" s="4">
        <v>0</v>
      </c>
      <c r="G86" s="4">
        <v>0</v>
      </c>
      <c r="H86" s="4">
        <v>1</v>
      </c>
      <c r="I86" s="4">
        <v>0</v>
      </c>
      <c r="J86" s="4">
        <v>0</v>
      </c>
      <c r="K86" s="4">
        <v>0</v>
      </c>
      <c r="L86" s="4">
        <v>0</v>
      </c>
      <c r="M86" s="4">
        <v>0</v>
      </c>
      <c r="N86" t="s">
        <v>30</v>
      </c>
      <c r="O86" s="5">
        <v>2137.8082200945209</v>
      </c>
      <c r="P86" s="5">
        <v>31.486360000000001</v>
      </c>
      <c r="Q86" s="5">
        <v>1.02423</v>
      </c>
      <c r="R86" s="5">
        <v>88.93486</v>
      </c>
      <c r="S86" s="5">
        <v>18.7</v>
      </c>
      <c r="T86" s="5">
        <v>1.3999999761581401</v>
      </c>
      <c r="U86" s="5">
        <v>20.853043364837035</v>
      </c>
      <c r="V86" s="5">
        <v>2.72461223295277</v>
      </c>
      <c r="W86" s="5">
        <v>7</v>
      </c>
      <c r="X86" s="5">
        <v>50.1</v>
      </c>
      <c r="Y86" s="5">
        <v>34.799999999999997</v>
      </c>
      <c r="Z86" s="5">
        <v>2.49451983253052</v>
      </c>
      <c r="AA86" s="5">
        <v>91.2</v>
      </c>
    </row>
    <row r="87" spans="1:27" x14ac:dyDescent="0.25">
      <c r="A87" t="s">
        <v>283</v>
      </c>
      <c r="B87" t="s">
        <v>284</v>
      </c>
      <c r="C87">
        <v>2017</v>
      </c>
      <c r="D87" t="s">
        <v>285</v>
      </c>
      <c r="E87" t="s">
        <v>5</v>
      </c>
      <c r="F87" s="4">
        <v>1</v>
      </c>
      <c r="G87" s="4">
        <v>0</v>
      </c>
      <c r="H87" s="4">
        <v>0</v>
      </c>
      <c r="I87" s="4">
        <v>0</v>
      </c>
      <c r="J87" s="4">
        <v>0</v>
      </c>
      <c r="K87" s="4">
        <v>0</v>
      </c>
      <c r="L87" s="4">
        <v>0</v>
      </c>
      <c r="M87" s="4">
        <v>0</v>
      </c>
      <c r="N87" t="s">
        <v>30</v>
      </c>
      <c r="O87" s="5">
        <v>36776.207825577156</v>
      </c>
      <c r="P87" s="5">
        <v>96.147639999999996</v>
      </c>
      <c r="Q87" s="5" t="s">
        <v>30</v>
      </c>
      <c r="R87" s="5" t="s">
        <v>30</v>
      </c>
      <c r="S87" s="5" t="s">
        <v>30</v>
      </c>
      <c r="T87" s="5" t="s">
        <v>30</v>
      </c>
      <c r="U87" s="5">
        <v>121.5635129918771</v>
      </c>
      <c r="V87" s="5">
        <v>2.3856858846918398</v>
      </c>
      <c r="W87" s="5" t="s">
        <v>30</v>
      </c>
      <c r="X87" s="5" t="s">
        <v>30</v>
      </c>
      <c r="Y87" s="5" t="s">
        <v>30</v>
      </c>
      <c r="Z87" s="5">
        <v>1.2712464182053501E-3</v>
      </c>
      <c r="AA87" s="5" t="s">
        <v>30</v>
      </c>
    </row>
    <row r="88" spans="1:27" x14ac:dyDescent="0.25">
      <c r="A88" t="s">
        <v>286</v>
      </c>
      <c r="B88" t="s">
        <v>287</v>
      </c>
      <c r="C88">
        <v>2017</v>
      </c>
      <c r="D88" t="s">
        <v>288</v>
      </c>
      <c r="E88" t="s">
        <v>6</v>
      </c>
      <c r="F88" s="4">
        <v>0</v>
      </c>
      <c r="G88" s="4">
        <v>1</v>
      </c>
      <c r="H88" s="4">
        <v>0</v>
      </c>
      <c r="I88" s="4">
        <v>0</v>
      </c>
      <c r="J88" s="4">
        <v>0</v>
      </c>
      <c r="K88" s="4">
        <v>0</v>
      </c>
      <c r="L88" s="4">
        <v>0</v>
      </c>
      <c r="M88" s="4">
        <v>0</v>
      </c>
      <c r="N88" t="s">
        <v>30</v>
      </c>
      <c r="O88" s="5">
        <v>14997.200520097476</v>
      </c>
      <c r="P88" s="5">
        <v>72.256829999999994</v>
      </c>
      <c r="Q88" s="5">
        <v>0.99895999999999996</v>
      </c>
      <c r="R88" s="5">
        <v>98.454130000000006</v>
      </c>
      <c r="S88" s="5">
        <v>5.2</v>
      </c>
      <c r="T88" s="5">
        <v>4.1999998092651403</v>
      </c>
      <c r="U88" s="5">
        <v>88.772732821275</v>
      </c>
      <c r="V88" s="5">
        <v>0.40104151078890998</v>
      </c>
      <c r="W88" s="5">
        <v>10</v>
      </c>
      <c r="X88" s="5">
        <v>30.9</v>
      </c>
      <c r="Y88" s="5">
        <v>1</v>
      </c>
      <c r="Z88" s="5">
        <v>0.30594608198416601</v>
      </c>
      <c r="AA88" s="5">
        <v>100</v>
      </c>
    </row>
    <row r="89" spans="1:27" x14ac:dyDescent="0.25">
      <c r="A89" t="s">
        <v>289</v>
      </c>
      <c r="B89" t="s">
        <v>290</v>
      </c>
      <c r="C89">
        <v>2017</v>
      </c>
      <c r="D89" t="s">
        <v>291</v>
      </c>
      <c r="E89" t="s">
        <v>12</v>
      </c>
      <c r="F89" s="4">
        <v>0</v>
      </c>
      <c r="G89" s="4">
        <v>0</v>
      </c>
      <c r="H89" s="4">
        <v>0</v>
      </c>
      <c r="I89" s="4">
        <v>0</v>
      </c>
      <c r="J89" s="4">
        <v>0</v>
      </c>
      <c r="K89" s="4">
        <v>0</v>
      </c>
      <c r="L89" s="4">
        <v>0</v>
      </c>
      <c r="M89" s="4">
        <v>1</v>
      </c>
      <c r="N89" t="s">
        <v>30</v>
      </c>
      <c r="O89" s="5">
        <v>48441.859799716643</v>
      </c>
      <c r="P89" s="5" t="s">
        <v>30</v>
      </c>
      <c r="Q89" s="5" t="s">
        <v>30</v>
      </c>
      <c r="R89" s="5" t="s">
        <v>30</v>
      </c>
      <c r="S89" s="5">
        <v>2.1</v>
      </c>
      <c r="T89" s="5" t="s">
        <v>30</v>
      </c>
      <c r="U89" s="5">
        <v>29.793118807455837</v>
      </c>
      <c r="V89" s="5">
        <v>1.6947009674584499</v>
      </c>
      <c r="W89" s="5" t="s">
        <v>30</v>
      </c>
      <c r="X89" s="5">
        <v>25.6</v>
      </c>
      <c r="Y89" s="5">
        <v>0</v>
      </c>
      <c r="Z89" s="5">
        <v>2.91614232701504E-4</v>
      </c>
      <c r="AA89" s="5">
        <v>100</v>
      </c>
    </row>
    <row r="90" spans="1:27" x14ac:dyDescent="0.25">
      <c r="A90" t="s">
        <v>292</v>
      </c>
      <c r="B90" t="s">
        <v>293</v>
      </c>
      <c r="C90">
        <v>2017</v>
      </c>
      <c r="D90" t="s">
        <v>294</v>
      </c>
      <c r="E90" t="s">
        <v>10</v>
      </c>
      <c r="F90" s="4">
        <v>0</v>
      </c>
      <c r="G90" s="4">
        <v>0</v>
      </c>
      <c r="H90" s="4">
        <v>0</v>
      </c>
      <c r="I90" s="4">
        <v>0</v>
      </c>
      <c r="J90" s="4">
        <v>0</v>
      </c>
      <c r="K90" s="4">
        <v>1</v>
      </c>
      <c r="L90" s="4">
        <v>0</v>
      </c>
      <c r="M90" s="4">
        <v>0</v>
      </c>
      <c r="N90" t="s">
        <v>30</v>
      </c>
      <c r="O90" s="5">
        <v>1861.4910293515106</v>
      </c>
      <c r="P90" s="5">
        <v>53.141550000000002</v>
      </c>
      <c r="Q90" s="5">
        <v>0.90898999999999996</v>
      </c>
      <c r="R90" s="5">
        <v>59.277320000000003</v>
      </c>
      <c r="S90" s="5">
        <v>43</v>
      </c>
      <c r="T90" s="5">
        <v>15.1000003814697</v>
      </c>
      <c r="U90" s="5">
        <v>15.600227603462127</v>
      </c>
      <c r="V90" s="5">
        <v>4.9414472348206298</v>
      </c>
      <c r="W90" s="5">
        <v>9</v>
      </c>
      <c r="X90" s="5">
        <v>35.200000000000003</v>
      </c>
      <c r="Y90" s="5">
        <v>60.4</v>
      </c>
      <c r="Z90" s="5">
        <v>1.8768935597517999</v>
      </c>
      <c r="AA90" s="5">
        <v>94.1</v>
      </c>
    </row>
    <row r="91" spans="1:27" x14ac:dyDescent="0.25">
      <c r="A91" t="s">
        <v>295</v>
      </c>
      <c r="B91" t="s">
        <v>296</v>
      </c>
      <c r="C91">
        <v>2017</v>
      </c>
      <c r="D91" t="s">
        <v>297</v>
      </c>
      <c r="E91" t="s">
        <v>5</v>
      </c>
      <c r="F91" s="4">
        <v>1</v>
      </c>
      <c r="G91" s="4">
        <v>0</v>
      </c>
      <c r="H91" s="4">
        <v>0</v>
      </c>
      <c r="I91" s="4">
        <v>0</v>
      </c>
      <c r="J91" s="4">
        <v>0</v>
      </c>
      <c r="K91" s="4">
        <v>0</v>
      </c>
      <c r="L91" s="4">
        <v>0</v>
      </c>
      <c r="M91" s="4">
        <v>0</v>
      </c>
      <c r="N91" t="s">
        <v>30</v>
      </c>
      <c r="O91" s="5">
        <v>3974.0584850011664</v>
      </c>
      <c r="P91" s="5">
        <v>36.058990000000001</v>
      </c>
      <c r="Q91" s="5">
        <v>0.99970000000000003</v>
      </c>
      <c r="R91" s="5">
        <v>93.586920000000006</v>
      </c>
      <c r="S91" s="5">
        <v>26.4</v>
      </c>
      <c r="T91" s="5">
        <v>13.5</v>
      </c>
      <c r="U91" s="5">
        <v>9.503720672738476</v>
      </c>
      <c r="V91" s="5">
        <v>3.5258051568793101</v>
      </c>
      <c r="W91" s="5">
        <v>9</v>
      </c>
      <c r="X91" s="5">
        <v>39.5</v>
      </c>
      <c r="Y91" s="5">
        <v>31.4</v>
      </c>
      <c r="Z91" s="5">
        <v>2.3244302493668898</v>
      </c>
      <c r="AA91" s="5">
        <v>87.4</v>
      </c>
    </row>
    <row r="92" spans="1:27" x14ac:dyDescent="0.25">
      <c r="A92" t="s">
        <v>298</v>
      </c>
      <c r="B92" t="s">
        <v>299</v>
      </c>
      <c r="C92">
        <v>2017</v>
      </c>
      <c r="D92" t="s">
        <v>300</v>
      </c>
      <c r="E92" t="s">
        <v>8</v>
      </c>
      <c r="F92" s="4">
        <v>0</v>
      </c>
      <c r="G92" s="4">
        <v>0</v>
      </c>
      <c r="H92" s="4">
        <v>0</v>
      </c>
      <c r="I92" s="4">
        <v>1</v>
      </c>
      <c r="J92" s="4">
        <v>1</v>
      </c>
      <c r="K92" s="4">
        <v>0</v>
      </c>
      <c r="L92" s="4">
        <v>0</v>
      </c>
      <c r="M92" s="4">
        <v>0</v>
      </c>
      <c r="N92" t="s">
        <v>30</v>
      </c>
      <c r="O92" s="5">
        <v>6733.9134736376973</v>
      </c>
      <c r="P92" s="5">
        <v>92.280249999999995</v>
      </c>
      <c r="Q92" s="5">
        <v>0.99477000000000004</v>
      </c>
      <c r="R92" s="5">
        <v>79.839349999999996</v>
      </c>
      <c r="S92" s="5">
        <v>15.1</v>
      </c>
      <c r="T92" s="5">
        <v>4.8000001907348597</v>
      </c>
      <c r="U92" s="5">
        <v>2.8721413557897097</v>
      </c>
      <c r="V92" s="5">
        <v>8.5697178354914794</v>
      </c>
      <c r="W92" s="5">
        <v>-7</v>
      </c>
      <c r="X92" s="5">
        <v>38.799999999999997</v>
      </c>
      <c r="Y92" s="5">
        <v>2.5</v>
      </c>
      <c r="Z92" s="5">
        <v>24.293755921333101</v>
      </c>
      <c r="AA92" s="5">
        <v>96.2</v>
      </c>
    </row>
    <row r="93" spans="1:27" x14ac:dyDescent="0.25">
      <c r="A93" t="s">
        <v>301</v>
      </c>
      <c r="B93" t="s">
        <v>302</v>
      </c>
      <c r="C93">
        <v>2017</v>
      </c>
      <c r="D93" t="s">
        <v>303</v>
      </c>
      <c r="E93" t="s">
        <v>8</v>
      </c>
      <c r="F93" s="4">
        <v>0</v>
      </c>
      <c r="G93" s="4">
        <v>0</v>
      </c>
      <c r="H93" s="4">
        <v>0</v>
      </c>
      <c r="I93" s="4">
        <v>1</v>
      </c>
      <c r="J93" s="4">
        <v>1</v>
      </c>
      <c r="K93" s="4">
        <v>0</v>
      </c>
      <c r="L93" s="4">
        <v>0</v>
      </c>
      <c r="M93" s="4">
        <v>0</v>
      </c>
      <c r="N93" t="s">
        <v>30</v>
      </c>
      <c r="O93" s="5">
        <v>5695.6791425060865</v>
      </c>
      <c r="P93" s="5">
        <v>10.97235</v>
      </c>
      <c r="Q93" s="5">
        <v>0.85321000000000002</v>
      </c>
      <c r="R93" s="5">
        <v>37.955249999999999</v>
      </c>
      <c r="S93" s="5">
        <v>31.2</v>
      </c>
      <c r="T93" s="5">
        <v>7.4000000953674299</v>
      </c>
      <c r="U93" s="5">
        <v>3.4848737075230671</v>
      </c>
      <c r="V93" s="5">
        <v>1.3933302878027101</v>
      </c>
      <c r="W93" s="5">
        <v>6</v>
      </c>
      <c r="X93" s="5">
        <v>29.5</v>
      </c>
      <c r="Y93" s="5">
        <v>17.899999999999999</v>
      </c>
      <c r="Z93" s="5">
        <v>28.642259198479501</v>
      </c>
      <c r="AA93" s="5">
        <v>86.6</v>
      </c>
    </row>
    <row r="94" spans="1:27" x14ac:dyDescent="0.25">
      <c r="A94" t="s">
        <v>304</v>
      </c>
      <c r="B94" t="s">
        <v>305</v>
      </c>
      <c r="C94">
        <v>2017</v>
      </c>
      <c r="D94" t="s">
        <v>306</v>
      </c>
      <c r="E94" t="s">
        <v>12</v>
      </c>
      <c r="F94" s="4">
        <v>0</v>
      </c>
      <c r="G94" s="4">
        <v>0</v>
      </c>
      <c r="H94" s="4">
        <v>0</v>
      </c>
      <c r="I94" s="4">
        <v>0</v>
      </c>
      <c r="J94" s="4">
        <v>0</v>
      </c>
      <c r="K94" s="4">
        <v>0</v>
      </c>
      <c r="L94" s="4">
        <v>0</v>
      </c>
      <c r="M94" s="4">
        <v>1</v>
      </c>
      <c r="N94" t="s">
        <v>30</v>
      </c>
      <c r="O94" s="5">
        <v>69974.113094121902</v>
      </c>
      <c r="P94" s="5">
        <v>94.710139999999996</v>
      </c>
      <c r="Q94" s="5" t="s">
        <v>30</v>
      </c>
      <c r="R94" s="5" t="s">
        <v>30</v>
      </c>
      <c r="S94" s="5">
        <v>3.6</v>
      </c>
      <c r="T94" s="5" t="s">
        <v>30</v>
      </c>
      <c r="U94" s="5">
        <v>85.776064439896246</v>
      </c>
      <c r="V94" s="5">
        <v>3.1206845672560302E-13</v>
      </c>
      <c r="W94" s="5">
        <v>10</v>
      </c>
      <c r="X94" s="5">
        <v>31.9</v>
      </c>
      <c r="Y94" s="5">
        <v>0.5</v>
      </c>
      <c r="Z94" s="5">
        <v>4.6104490569647903E-2</v>
      </c>
      <c r="AA94" s="5">
        <v>97.9</v>
      </c>
    </row>
    <row r="95" spans="1:27" x14ac:dyDescent="0.25">
      <c r="A95" t="s">
        <v>307</v>
      </c>
      <c r="B95" t="s">
        <v>308</v>
      </c>
      <c r="C95">
        <v>2017</v>
      </c>
      <c r="D95" t="s">
        <v>309</v>
      </c>
      <c r="E95" t="s">
        <v>12</v>
      </c>
      <c r="F95" s="4">
        <v>0</v>
      </c>
      <c r="G95" s="4">
        <v>0</v>
      </c>
      <c r="H95" s="4">
        <v>0</v>
      </c>
      <c r="I95" s="4">
        <v>0</v>
      </c>
      <c r="J95" s="4">
        <v>0</v>
      </c>
      <c r="K95" s="4">
        <v>0</v>
      </c>
      <c r="L95" s="4">
        <v>0</v>
      </c>
      <c r="M95" s="4">
        <v>1</v>
      </c>
      <c r="N95" t="s">
        <v>30</v>
      </c>
      <c r="O95" s="5">
        <v>84046.136016161036</v>
      </c>
      <c r="P95" s="5" t="s">
        <v>30</v>
      </c>
      <c r="Q95" s="5" t="s">
        <v>30</v>
      </c>
      <c r="R95" s="5" t="s">
        <v>30</v>
      </c>
      <c r="S95" s="5" t="s">
        <v>30</v>
      </c>
      <c r="T95" s="5" t="s">
        <v>30</v>
      </c>
      <c r="U95" s="5" t="s">
        <v>30</v>
      </c>
      <c r="V95" s="5" t="s">
        <v>30</v>
      </c>
      <c r="W95" s="5" t="s">
        <v>30</v>
      </c>
      <c r="X95" s="5" t="s">
        <v>30</v>
      </c>
      <c r="Y95" s="5" t="s">
        <v>30</v>
      </c>
      <c r="Z95" s="5">
        <v>0</v>
      </c>
      <c r="AA95" s="5" t="s">
        <v>30</v>
      </c>
    </row>
    <row r="96" spans="1:27" x14ac:dyDescent="0.25">
      <c r="A96" t="s">
        <v>310</v>
      </c>
      <c r="B96" t="s">
        <v>311</v>
      </c>
      <c r="C96">
        <v>2017</v>
      </c>
      <c r="D96" t="s">
        <v>312</v>
      </c>
      <c r="E96" t="s">
        <v>8</v>
      </c>
      <c r="F96" s="4">
        <v>0</v>
      </c>
      <c r="G96" s="4">
        <v>0</v>
      </c>
      <c r="H96" s="4">
        <v>0</v>
      </c>
      <c r="I96" s="4">
        <v>1</v>
      </c>
      <c r="J96" s="4">
        <v>1</v>
      </c>
      <c r="K96" s="4">
        <v>0</v>
      </c>
      <c r="L96" s="4">
        <v>0</v>
      </c>
      <c r="M96" s="4">
        <v>0</v>
      </c>
      <c r="N96" t="s">
        <v>30</v>
      </c>
      <c r="O96" s="5">
        <v>33677.461945163173</v>
      </c>
      <c r="P96" s="5">
        <v>89.952770000000001</v>
      </c>
      <c r="Q96" s="5">
        <v>0.98982000000000003</v>
      </c>
      <c r="R96" s="5">
        <v>88.674719999999994</v>
      </c>
      <c r="S96" s="5">
        <v>3.6</v>
      </c>
      <c r="T96" s="5" t="s">
        <v>30</v>
      </c>
      <c r="U96" s="5">
        <v>30.067091892633051</v>
      </c>
      <c r="V96" s="5">
        <v>-0.54493628437294195</v>
      </c>
      <c r="W96" s="5">
        <v>6</v>
      </c>
      <c r="X96" s="5">
        <v>41.4</v>
      </c>
      <c r="Y96" s="5">
        <v>1.3</v>
      </c>
      <c r="Z96" s="5">
        <v>0.222196051197011</v>
      </c>
      <c r="AA96" s="5">
        <v>100</v>
      </c>
    </row>
    <row r="97" spans="1:27" x14ac:dyDescent="0.25">
      <c r="A97" t="s">
        <v>313</v>
      </c>
      <c r="B97" t="s">
        <v>314</v>
      </c>
      <c r="C97">
        <v>2017</v>
      </c>
      <c r="D97" t="s">
        <v>315</v>
      </c>
      <c r="E97" t="s">
        <v>12</v>
      </c>
      <c r="F97" s="4">
        <v>0</v>
      </c>
      <c r="G97" s="4">
        <v>0</v>
      </c>
      <c r="H97" s="4">
        <v>0</v>
      </c>
      <c r="I97" s="4">
        <v>0</v>
      </c>
      <c r="J97" s="4">
        <v>0</v>
      </c>
      <c r="K97" s="4">
        <v>0</v>
      </c>
      <c r="L97" s="4">
        <v>0</v>
      </c>
      <c r="M97" s="4">
        <v>1</v>
      </c>
      <c r="N97" t="s">
        <v>30</v>
      </c>
      <c r="O97" s="5">
        <v>34362.667967092166</v>
      </c>
      <c r="P97" s="5">
        <v>87.334580000000003</v>
      </c>
      <c r="Q97" s="5">
        <v>1.0001800000000001</v>
      </c>
      <c r="R97" s="5">
        <v>98.579570000000004</v>
      </c>
      <c r="S97" s="5">
        <v>3.3</v>
      </c>
      <c r="T97" s="5">
        <v>1.20000004768372</v>
      </c>
      <c r="U97" s="5">
        <v>26.167856215424035</v>
      </c>
      <c r="V97" s="5">
        <v>-0.12333538892302701</v>
      </c>
      <c r="W97" s="5">
        <v>10</v>
      </c>
      <c r="X97" s="5">
        <v>34.700000000000003</v>
      </c>
      <c r="Y97" s="5">
        <v>1.7</v>
      </c>
      <c r="Z97" s="5">
        <v>7.6953797301567498E-2</v>
      </c>
      <c r="AA97" s="5">
        <v>100</v>
      </c>
    </row>
    <row r="98" spans="1:27" x14ac:dyDescent="0.25">
      <c r="A98" t="s">
        <v>316</v>
      </c>
      <c r="B98" t="s">
        <v>317</v>
      </c>
      <c r="C98">
        <v>2017</v>
      </c>
      <c r="D98" t="s">
        <v>318</v>
      </c>
      <c r="E98" t="s">
        <v>7</v>
      </c>
      <c r="F98" s="4">
        <v>0</v>
      </c>
      <c r="G98" s="4">
        <v>0</v>
      </c>
      <c r="H98" s="4">
        <v>1</v>
      </c>
      <c r="I98" s="4">
        <v>0</v>
      </c>
      <c r="J98" s="4">
        <v>0</v>
      </c>
      <c r="K98" s="4">
        <v>0</v>
      </c>
      <c r="L98" s="4">
        <v>0</v>
      </c>
      <c r="M98" s="4">
        <v>0</v>
      </c>
      <c r="N98" t="s">
        <v>30</v>
      </c>
      <c r="O98" s="5">
        <v>4790.0391065262711</v>
      </c>
      <c r="P98" s="5">
        <v>78.458209999999994</v>
      </c>
      <c r="Q98" s="5">
        <v>1.1029</v>
      </c>
      <c r="R98" s="5">
        <v>85.872079999999997</v>
      </c>
      <c r="S98" s="5">
        <v>15.3</v>
      </c>
      <c r="T98" s="5">
        <v>3</v>
      </c>
      <c r="U98" s="5">
        <v>26.879546419912419</v>
      </c>
      <c r="V98" s="5">
        <v>2.3494200269797099</v>
      </c>
      <c r="W98" s="5">
        <v>9</v>
      </c>
      <c r="X98" s="5">
        <v>45.5</v>
      </c>
      <c r="Y98" s="5">
        <v>8.9</v>
      </c>
      <c r="Z98" s="5">
        <v>1.3564887811134001</v>
      </c>
      <c r="AA98" s="5">
        <v>93.8</v>
      </c>
    </row>
    <row r="99" spans="1:27" x14ac:dyDescent="0.25">
      <c r="A99" t="s">
        <v>319</v>
      </c>
      <c r="B99" t="s">
        <v>320</v>
      </c>
      <c r="C99">
        <v>2017</v>
      </c>
      <c r="D99" t="s">
        <v>321</v>
      </c>
      <c r="E99" t="s">
        <v>5</v>
      </c>
      <c r="F99" s="4">
        <v>1</v>
      </c>
      <c r="G99" s="4">
        <v>0</v>
      </c>
      <c r="H99" s="4">
        <v>0</v>
      </c>
      <c r="I99" s="4">
        <v>0</v>
      </c>
      <c r="J99" s="4">
        <v>0</v>
      </c>
      <c r="K99" s="4">
        <v>0</v>
      </c>
      <c r="L99" s="4">
        <v>0</v>
      </c>
      <c r="M99" s="4">
        <v>0</v>
      </c>
      <c r="N99" t="s">
        <v>30</v>
      </c>
      <c r="O99" s="5">
        <v>47623.270930596445</v>
      </c>
      <c r="P99" s="5">
        <v>96.645579999999995</v>
      </c>
      <c r="Q99" s="5" t="s">
        <v>30</v>
      </c>
      <c r="R99" s="5" t="s">
        <v>30</v>
      </c>
      <c r="S99" s="5">
        <v>2.7</v>
      </c>
      <c r="T99" s="5">
        <v>2.2999999523162802</v>
      </c>
      <c r="U99" s="5">
        <v>15.07724263457802</v>
      </c>
      <c r="V99" s="5">
        <v>-0.116666666666671</v>
      </c>
      <c r="W99" s="5">
        <v>10</v>
      </c>
      <c r="X99" s="5">
        <v>32.1</v>
      </c>
      <c r="Y99" s="5">
        <v>0.7</v>
      </c>
      <c r="Z99" s="5">
        <v>1.72369027729369E-2</v>
      </c>
      <c r="AA99" s="5">
        <v>100</v>
      </c>
    </row>
    <row r="100" spans="1:27" x14ac:dyDescent="0.25">
      <c r="A100" t="s">
        <v>322</v>
      </c>
      <c r="B100" t="s">
        <v>323</v>
      </c>
      <c r="C100">
        <v>2017</v>
      </c>
      <c r="D100" t="s">
        <v>324</v>
      </c>
      <c r="E100" t="s">
        <v>8</v>
      </c>
      <c r="F100" s="4">
        <v>0</v>
      </c>
      <c r="G100" s="4">
        <v>0</v>
      </c>
      <c r="H100" s="4">
        <v>0</v>
      </c>
      <c r="I100" s="4">
        <v>1</v>
      </c>
      <c r="J100" s="4">
        <v>1</v>
      </c>
      <c r="K100" s="4">
        <v>0</v>
      </c>
      <c r="L100" s="4">
        <v>0</v>
      </c>
      <c r="M100" s="4">
        <v>0</v>
      </c>
      <c r="N100" t="s">
        <v>30</v>
      </c>
      <c r="O100" s="5">
        <v>3258.4932401410656</v>
      </c>
      <c r="P100" s="5">
        <v>24.61591</v>
      </c>
      <c r="Q100" s="5">
        <v>1.00203</v>
      </c>
      <c r="R100" s="5">
        <v>97.372010000000003</v>
      </c>
      <c r="S100" s="5">
        <v>17.600000000000001</v>
      </c>
      <c r="T100" s="5">
        <v>2.4000000953674299</v>
      </c>
      <c r="U100" s="5">
        <v>25.707218905523781</v>
      </c>
      <c r="V100" s="5">
        <v>-0.78751431844247499</v>
      </c>
      <c r="W100" s="5">
        <v>-3</v>
      </c>
      <c r="X100" s="5">
        <v>33.700000000000003</v>
      </c>
      <c r="Y100" s="5">
        <v>2.1</v>
      </c>
      <c r="Z100" s="5">
        <v>1.18621352902612</v>
      </c>
      <c r="AA100" s="5">
        <v>96.9</v>
      </c>
    </row>
    <row r="101" spans="1:27" x14ac:dyDescent="0.25">
      <c r="A101" t="s">
        <v>325</v>
      </c>
      <c r="B101" t="s">
        <v>326</v>
      </c>
      <c r="C101">
        <v>2017</v>
      </c>
      <c r="D101" t="s">
        <v>327</v>
      </c>
      <c r="E101" t="s">
        <v>6</v>
      </c>
      <c r="F101" s="4">
        <v>0</v>
      </c>
      <c r="G101" s="4">
        <v>1</v>
      </c>
      <c r="H101" s="4">
        <v>0</v>
      </c>
      <c r="I101" s="4">
        <v>0</v>
      </c>
      <c r="J101" s="4">
        <v>0</v>
      </c>
      <c r="K101" s="4">
        <v>0</v>
      </c>
      <c r="L101" s="4">
        <v>0</v>
      </c>
      <c r="M101" s="4">
        <v>0</v>
      </c>
      <c r="N101" t="s">
        <v>30</v>
      </c>
      <c r="O101" s="5">
        <v>10582.497477196604</v>
      </c>
      <c r="P101" s="5">
        <v>53.907420000000002</v>
      </c>
      <c r="Q101" s="5">
        <v>0.99911000000000005</v>
      </c>
      <c r="R101" s="5">
        <v>99.738990000000001</v>
      </c>
      <c r="S101" s="5">
        <v>11.4</v>
      </c>
      <c r="T101" s="5">
        <v>4.0999999046325701</v>
      </c>
      <c r="U101" s="5">
        <v>9.5231157947591001</v>
      </c>
      <c r="V101" s="5">
        <v>6.64618750918945</v>
      </c>
      <c r="W101" s="5">
        <v>-6</v>
      </c>
      <c r="X101" s="5">
        <v>26.5</v>
      </c>
      <c r="Y101" s="5">
        <v>0.4</v>
      </c>
      <c r="Z101" s="5">
        <v>9.1861955274934104</v>
      </c>
      <c r="AA101" s="5">
        <v>92.9</v>
      </c>
    </row>
    <row r="102" spans="1:27" x14ac:dyDescent="0.25">
      <c r="A102" t="s">
        <v>328</v>
      </c>
      <c r="B102" t="s">
        <v>329</v>
      </c>
      <c r="C102">
        <v>2017</v>
      </c>
      <c r="D102" t="s">
        <v>330</v>
      </c>
      <c r="E102" t="s">
        <v>11</v>
      </c>
      <c r="F102" s="4">
        <v>0</v>
      </c>
      <c r="G102" s="4">
        <v>0</v>
      </c>
      <c r="H102" s="4">
        <v>0</v>
      </c>
      <c r="I102" s="4">
        <v>0</v>
      </c>
      <c r="J102" s="4">
        <v>0</v>
      </c>
      <c r="K102" s="4">
        <v>0</v>
      </c>
      <c r="L102" s="4">
        <v>1</v>
      </c>
      <c r="M102" s="4">
        <v>0</v>
      </c>
      <c r="N102" t="s">
        <v>30</v>
      </c>
      <c r="O102" s="5">
        <v>1143.0653734012647</v>
      </c>
      <c r="P102" s="5">
        <v>74.657839999999993</v>
      </c>
      <c r="Q102" s="5">
        <v>0.99077000000000004</v>
      </c>
      <c r="R102" s="5">
        <v>74.006320000000002</v>
      </c>
      <c r="S102" s="5">
        <v>49.2</v>
      </c>
      <c r="T102" s="5">
        <v>4</v>
      </c>
      <c r="U102" s="5">
        <v>13.018557194995042</v>
      </c>
      <c r="V102" s="5">
        <v>6.2975475018142202</v>
      </c>
      <c r="W102" s="5">
        <v>9</v>
      </c>
      <c r="X102" s="5">
        <v>48.5</v>
      </c>
      <c r="Y102" s="5">
        <v>60.6</v>
      </c>
      <c r="Z102" s="5">
        <v>3.2912251559813499</v>
      </c>
      <c r="AA102" s="5">
        <v>63.2</v>
      </c>
    </row>
    <row r="103" spans="1:27" x14ac:dyDescent="0.25">
      <c r="A103" t="s">
        <v>331</v>
      </c>
      <c r="B103" t="s">
        <v>332</v>
      </c>
      <c r="C103">
        <v>2017</v>
      </c>
      <c r="D103" t="s">
        <v>333</v>
      </c>
      <c r="E103" t="s">
        <v>5</v>
      </c>
      <c r="F103" s="4">
        <v>1</v>
      </c>
      <c r="G103" s="4">
        <v>0</v>
      </c>
      <c r="H103" s="4">
        <v>0</v>
      </c>
      <c r="I103" s="4">
        <v>0</v>
      </c>
      <c r="J103" s="4">
        <v>0</v>
      </c>
      <c r="K103" s="4">
        <v>0</v>
      </c>
      <c r="L103" s="4">
        <v>0</v>
      </c>
      <c r="M103" s="4">
        <v>0</v>
      </c>
      <c r="N103" t="s">
        <v>30</v>
      </c>
      <c r="O103" s="5">
        <v>1685.9922581542562</v>
      </c>
      <c r="P103" s="5" t="s">
        <v>30</v>
      </c>
      <c r="Q103" s="5" t="s">
        <v>30</v>
      </c>
      <c r="R103" s="5" t="s">
        <v>30</v>
      </c>
      <c r="S103" s="5">
        <v>54.3</v>
      </c>
      <c r="T103" s="5">
        <v>12.6000003814697</v>
      </c>
      <c r="U103" s="5">
        <v>8.8838841939763373</v>
      </c>
      <c r="V103" s="5" t="s">
        <v>30</v>
      </c>
      <c r="W103" s="5" t="s">
        <v>30</v>
      </c>
      <c r="X103" s="5">
        <v>37</v>
      </c>
      <c r="Y103" s="5">
        <v>34.6</v>
      </c>
      <c r="Z103" s="5">
        <v>8.7440512145841004E-2</v>
      </c>
      <c r="AA103" s="5">
        <v>66.900000000000006</v>
      </c>
    </row>
    <row r="104" spans="1:27" x14ac:dyDescent="0.25">
      <c r="A104" t="s">
        <v>334</v>
      </c>
      <c r="B104" t="s">
        <v>335</v>
      </c>
      <c r="C104">
        <v>2017</v>
      </c>
      <c r="D104" t="s">
        <v>336</v>
      </c>
      <c r="E104" t="s">
        <v>5</v>
      </c>
      <c r="F104" s="4">
        <v>1</v>
      </c>
      <c r="G104" s="4">
        <v>0</v>
      </c>
      <c r="H104" s="4">
        <v>0</v>
      </c>
      <c r="I104" s="4">
        <v>0</v>
      </c>
      <c r="J104" s="4">
        <v>0</v>
      </c>
      <c r="K104" s="4">
        <v>0</v>
      </c>
      <c r="L104" s="4">
        <v>0</v>
      </c>
      <c r="M104" s="4">
        <v>0</v>
      </c>
      <c r="N104" t="s">
        <v>30</v>
      </c>
      <c r="O104" s="5" t="s">
        <v>30</v>
      </c>
      <c r="P104" s="5" t="s">
        <v>30</v>
      </c>
      <c r="Q104" s="5">
        <v>1</v>
      </c>
      <c r="R104" s="5">
        <v>99.997609999999995</v>
      </c>
      <c r="S104" s="5">
        <v>20</v>
      </c>
      <c r="T104" s="5">
        <v>4</v>
      </c>
      <c r="U104" s="5" t="s">
        <v>30</v>
      </c>
      <c r="V104" s="5" t="s">
        <v>30</v>
      </c>
      <c r="W104" s="5">
        <v>-10</v>
      </c>
      <c r="X104" s="5" t="s">
        <v>30</v>
      </c>
      <c r="Y104" s="5" t="s">
        <v>30</v>
      </c>
      <c r="Z104" s="5" t="s">
        <v>30</v>
      </c>
      <c r="AA104" s="5">
        <v>99.7</v>
      </c>
    </row>
    <row r="105" spans="1:27" x14ac:dyDescent="0.25">
      <c r="A105" t="s">
        <v>337</v>
      </c>
      <c r="B105" t="s">
        <v>338</v>
      </c>
      <c r="C105">
        <v>2017</v>
      </c>
      <c r="D105" t="s">
        <v>339</v>
      </c>
      <c r="E105" t="s">
        <v>5</v>
      </c>
      <c r="F105" s="4">
        <v>1</v>
      </c>
      <c r="G105" s="4">
        <v>0</v>
      </c>
      <c r="H105" s="4">
        <v>0</v>
      </c>
      <c r="I105" s="4">
        <v>0</v>
      </c>
      <c r="J105" s="4">
        <v>0</v>
      </c>
      <c r="K105" s="4">
        <v>0</v>
      </c>
      <c r="L105" s="4">
        <v>0</v>
      </c>
      <c r="M105" s="4">
        <v>0</v>
      </c>
      <c r="N105" t="s">
        <v>30</v>
      </c>
      <c r="O105" s="5">
        <v>25458.887008924194</v>
      </c>
      <c r="P105" s="5">
        <v>94.360820000000004</v>
      </c>
      <c r="Q105" s="5" t="s">
        <v>30</v>
      </c>
      <c r="R105" s="5" t="s">
        <v>30</v>
      </c>
      <c r="S105" s="5">
        <v>3.4</v>
      </c>
      <c r="T105" s="5">
        <v>0.89999997615814198</v>
      </c>
      <c r="U105" s="5">
        <v>38.23267152966978</v>
      </c>
      <c r="V105" s="5">
        <v>0.97084142367852799</v>
      </c>
      <c r="W105" s="5">
        <v>8</v>
      </c>
      <c r="X105" s="5">
        <v>31.6</v>
      </c>
      <c r="Y105" s="5">
        <v>0.7</v>
      </c>
      <c r="Z105" s="5">
        <v>1.86524114239323E-2</v>
      </c>
      <c r="AA105" s="5">
        <v>97.6</v>
      </c>
    </row>
    <row r="106" spans="1:27" x14ac:dyDescent="0.25">
      <c r="A106" t="s">
        <v>340</v>
      </c>
      <c r="B106" t="s">
        <v>341</v>
      </c>
      <c r="C106">
        <v>2017</v>
      </c>
      <c r="D106" t="s">
        <v>342</v>
      </c>
      <c r="E106" t="s">
        <v>6</v>
      </c>
      <c r="F106" s="4">
        <v>0</v>
      </c>
      <c r="G106" s="4">
        <v>1</v>
      </c>
      <c r="H106" s="4">
        <v>0</v>
      </c>
      <c r="I106" s="4">
        <v>0</v>
      </c>
      <c r="J106" s="4">
        <v>0</v>
      </c>
      <c r="K106" s="4">
        <v>0</v>
      </c>
      <c r="L106" s="4">
        <v>0</v>
      </c>
      <c r="M106" s="4">
        <v>0</v>
      </c>
      <c r="N106" t="s">
        <v>30</v>
      </c>
      <c r="O106" s="5">
        <v>3890.0680961502312</v>
      </c>
      <c r="P106" s="5">
        <v>47.803150000000002</v>
      </c>
      <c r="Q106" s="5" t="s">
        <v>30</v>
      </c>
      <c r="R106" s="5" t="s">
        <v>30</v>
      </c>
      <c r="S106" s="5" t="s">
        <v>30</v>
      </c>
      <c r="T106" s="5" t="s">
        <v>30</v>
      </c>
      <c r="U106" s="5" t="s">
        <v>30</v>
      </c>
      <c r="V106" s="5" t="s">
        <v>30</v>
      </c>
      <c r="W106" s="5" t="s">
        <v>30</v>
      </c>
      <c r="X106" s="5">
        <v>26.7</v>
      </c>
      <c r="Y106" s="5">
        <v>3.7</v>
      </c>
      <c r="Z106" s="5">
        <v>0.973708428959707</v>
      </c>
      <c r="AA106" s="5" t="s">
        <v>30</v>
      </c>
    </row>
    <row r="107" spans="1:27" x14ac:dyDescent="0.25">
      <c r="A107" t="s">
        <v>343</v>
      </c>
      <c r="B107" t="s">
        <v>344</v>
      </c>
      <c r="C107">
        <v>2017</v>
      </c>
      <c r="D107" t="s">
        <v>345</v>
      </c>
      <c r="E107" t="s">
        <v>8</v>
      </c>
      <c r="F107" s="4">
        <v>0</v>
      </c>
      <c r="G107" s="4">
        <v>0</v>
      </c>
      <c r="H107" s="4">
        <v>0</v>
      </c>
      <c r="I107" s="4">
        <v>1</v>
      </c>
      <c r="J107" s="4">
        <v>1</v>
      </c>
      <c r="K107" s="4">
        <v>0</v>
      </c>
      <c r="L107" s="4">
        <v>0</v>
      </c>
      <c r="M107" s="4">
        <v>0</v>
      </c>
      <c r="N107" t="s">
        <v>30</v>
      </c>
      <c r="O107" s="5">
        <v>35250.914575386938</v>
      </c>
      <c r="P107" s="5">
        <v>72.908180000000002</v>
      </c>
      <c r="Q107" s="5">
        <v>1.0025200000000001</v>
      </c>
      <c r="R107" s="5">
        <v>94.470050000000001</v>
      </c>
      <c r="S107" s="5">
        <v>8.4</v>
      </c>
      <c r="T107" s="5">
        <v>2.4000000953674299</v>
      </c>
      <c r="U107" s="5">
        <v>9.6404866369871058</v>
      </c>
      <c r="V107" s="5">
        <v>3.1984106811702802</v>
      </c>
      <c r="W107" s="5">
        <v>-7</v>
      </c>
      <c r="X107" s="5" t="s">
        <v>30</v>
      </c>
      <c r="Y107" s="5" t="s">
        <v>30</v>
      </c>
      <c r="Z107" s="5">
        <v>39.131223138999701</v>
      </c>
      <c r="AA107" s="5">
        <v>99</v>
      </c>
    </row>
    <row r="108" spans="1:27" x14ac:dyDescent="0.25">
      <c r="A108" t="s">
        <v>346</v>
      </c>
      <c r="B108" t="s">
        <v>347</v>
      </c>
      <c r="C108">
        <v>2017</v>
      </c>
      <c r="D108" t="s">
        <v>348</v>
      </c>
      <c r="E108" t="s">
        <v>6</v>
      </c>
      <c r="F108" s="4">
        <v>0</v>
      </c>
      <c r="G108" s="4">
        <v>1</v>
      </c>
      <c r="H108" s="4">
        <v>0</v>
      </c>
      <c r="I108" s="4">
        <v>0</v>
      </c>
      <c r="J108" s="4">
        <v>0</v>
      </c>
      <c r="K108" s="4">
        <v>0</v>
      </c>
      <c r="L108" s="4">
        <v>0</v>
      </c>
      <c r="M108" s="4">
        <v>0</v>
      </c>
      <c r="N108" t="s">
        <v>30</v>
      </c>
      <c r="O108" s="5">
        <v>1038.8544811287979</v>
      </c>
      <c r="P108" s="5">
        <v>18.470600000000001</v>
      </c>
      <c r="Q108" s="5">
        <v>1.00095</v>
      </c>
      <c r="R108" s="5">
        <v>98.981210000000004</v>
      </c>
      <c r="S108" s="5">
        <v>21.1</v>
      </c>
      <c r="T108" s="5">
        <v>2.7999999523162802</v>
      </c>
      <c r="U108" s="5">
        <v>23.238009972951154</v>
      </c>
      <c r="V108" s="5">
        <v>0.42167945751135499</v>
      </c>
      <c r="W108" s="5">
        <v>7</v>
      </c>
      <c r="X108" s="5">
        <v>29</v>
      </c>
      <c r="Y108" s="5">
        <v>23.3</v>
      </c>
      <c r="Z108" s="5">
        <v>7.7084051662016204</v>
      </c>
      <c r="AA108" s="5">
        <v>90</v>
      </c>
    </row>
    <row r="109" spans="1:27" x14ac:dyDescent="0.25">
      <c r="A109" t="s">
        <v>349</v>
      </c>
      <c r="B109" t="s">
        <v>350</v>
      </c>
      <c r="C109">
        <v>2017</v>
      </c>
      <c r="D109" t="s">
        <v>351</v>
      </c>
      <c r="E109" t="s">
        <v>5</v>
      </c>
      <c r="F109" s="4">
        <v>1</v>
      </c>
      <c r="G109" s="4">
        <v>0</v>
      </c>
      <c r="H109" s="4">
        <v>0</v>
      </c>
      <c r="I109" s="4">
        <v>0</v>
      </c>
      <c r="J109" s="4">
        <v>0</v>
      </c>
      <c r="K109" s="4">
        <v>0</v>
      </c>
      <c r="L109" s="4">
        <v>0</v>
      </c>
      <c r="M109" s="4">
        <v>0</v>
      </c>
      <c r="N109" t="s">
        <v>30</v>
      </c>
      <c r="O109" s="5">
        <v>1642.730096325291</v>
      </c>
      <c r="P109" s="5">
        <v>26.77346</v>
      </c>
      <c r="Q109" s="5">
        <v>0.86775999999999998</v>
      </c>
      <c r="R109" s="5">
        <v>49.723080000000003</v>
      </c>
      <c r="S109" s="5">
        <v>63.9</v>
      </c>
      <c r="T109" s="5">
        <v>6.4000000953674299</v>
      </c>
      <c r="U109" s="5" t="s">
        <v>30</v>
      </c>
      <c r="V109" s="5">
        <v>1.50935961379835</v>
      </c>
      <c r="W109" s="5">
        <v>-7</v>
      </c>
      <c r="X109" s="5">
        <v>36.4</v>
      </c>
      <c r="Y109" s="5">
        <v>58.5</v>
      </c>
      <c r="Z109" s="5">
        <v>11.632501915614601</v>
      </c>
      <c r="AA109" s="5">
        <v>75.7</v>
      </c>
    </row>
    <row r="110" spans="1:27" x14ac:dyDescent="0.25">
      <c r="A110" t="s">
        <v>352</v>
      </c>
      <c r="B110" t="s">
        <v>353</v>
      </c>
      <c r="C110">
        <v>2017</v>
      </c>
      <c r="D110" t="s">
        <v>354</v>
      </c>
      <c r="E110" t="s">
        <v>6</v>
      </c>
      <c r="F110" s="4">
        <v>0</v>
      </c>
      <c r="G110" s="4">
        <v>1</v>
      </c>
      <c r="H110" s="4">
        <v>0</v>
      </c>
      <c r="I110" s="4">
        <v>0</v>
      </c>
      <c r="J110" s="4">
        <v>0</v>
      </c>
      <c r="K110" s="4">
        <v>0</v>
      </c>
      <c r="L110" s="4">
        <v>0</v>
      </c>
      <c r="M110" s="4">
        <v>0</v>
      </c>
      <c r="N110" t="s">
        <v>30</v>
      </c>
      <c r="O110" s="5">
        <v>14724.689965297059</v>
      </c>
      <c r="P110" s="5">
        <v>90.218249999999998</v>
      </c>
      <c r="Q110" s="5">
        <v>1.00068</v>
      </c>
      <c r="R110" s="5">
        <v>99.907920000000004</v>
      </c>
      <c r="S110" s="5">
        <v>4.5999999999999996</v>
      </c>
      <c r="T110" s="5" t="s">
        <v>30</v>
      </c>
      <c r="U110" s="5">
        <v>44.201838750933526</v>
      </c>
      <c r="V110" s="5">
        <v>0.117370892018809</v>
      </c>
      <c r="W110" s="5">
        <v>8</v>
      </c>
      <c r="X110" s="5">
        <v>35.1</v>
      </c>
      <c r="Y110" s="5">
        <v>0.9</v>
      </c>
      <c r="Z110" s="5">
        <v>0.98938275462547198</v>
      </c>
      <c r="AA110" s="5">
        <v>99.3</v>
      </c>
    </row>
    <row r="111" spans="1:27" x14ac:dyDescent="0.25">
      <c r="A111" t="s">
        <v>355</v>
      </c>
      <c r="B111" t="s">
        <v>356</v>
      </c>
      <c r="C111">
        <v>2017</v>
      </c>
      <c r="D111" t="s">
        <v>357</v>
      </c>
      <c r="E111" t="s">
        <v>8</v>
      </c>
      <c r="F111" s="4">
        <v>0</v>
      </c>
      <c r="G111" s="4">
        <v>0</v>
      </c>
      <c r="H111" s="4">
        <v>0</v>
      </c>
      <c r="I111" s="4">
        <v>1</v>
      </c>
      <c r="J111" s="4">
        <v>1</v>
      </c>
      <c r="K111" s="4">
        <v>0</v>
      </c>
      <c r="L111" s="4">
        <v>0</v>
      </c>
      <c r="M111" s="4">
        <v>0</v>
      </c>
      <c r="N111" t="s">
        <v>30</v>
      </c>
      <c r="O111" s="5">
        <v>7143.9590954068708</v>
      </c>
      <c r="P111" s="5">
        <v>46.927140000000001</v>
      </c>
      <c r="Q111" s="5">
        <v>1.00176</v>
      </c>
      <c r="R111" s="5">
        <v>88.087059999999994</v>
      </c>
      <c r="S111" s="5">
        <v>8.1</v>
      </c>
      <c r="T111" s="5">
        <v>6.5999999046325701</v>
      </c>
      <c r="U111" s="5">
        <v>35.172058824764683</v>
      </c>
      <c r="V111" s="5">
        <v>-0.81466882115567996</v>
      </c>
      <c r="W111" s="5">
        <v>6</v>
      </c>
      <c r="X111" s="5">
        <v>31.8</v>
      </c>
      <c r="Y111" s="5">
        <v>0.1</v>
      </c>
      <c r="Z111" s="5">
        <v>1.7878088603957799E-3</v>
      </c>
      <c r="AA111" s="5">
        <v>99</v>
      </c>
    </row>
    <row r="112" spans="1:27" x14ac:dyDescent="0.25">
      <c r="A112" t="s">
        <v>358</v>
      </c>
      <c r="B112" t="s">
        <v>359</v>
      </c>
      <c r="C112">
        <v>2017</v>
      </c>
      <c r="D112" t="s">
        <v>360</v>
      </c>
      <c r="E112" t="s">
        <v>11</v>
      </c>
      <c r="F112" s="4">
        <v>0</v>
      </c>
      <c r="G112" s="4">
        <v>0</v>
      </c>
      <c r="H112" s="4">
        <v>0</v>
      </c>
      <c r="I112" s="4">
        <v>0</v>
      </c>
      <c r="J112" s="4">
        <v>0</v>
      </c>
      <c r="K112" s="4">
        <v>0</v>
      </c>
      <c r="L112" s="4">
        <v>1</v>
      </c>
      <c r="M112" s="4">
        <v>0</v>
      </c>
      <c r="N112" t="s">
        <v>30</v>
      </c>
      <c r="O112" s="5">
        <v>1352.4767090327698</v>
      </c>
      <c r="P112" s="5">
        <v>18.497019999999999</v>
      </c>
      <c r="Q112" s="5">
        <v>1.18041</v>
      </c>
      <c r="R112" s="5">
        <v>84.934889999999996</v>
      </c>
      <c r="S112" s="5">
        <v>93.5</v>
      </c>
      <c r="T112" s="5">
        <v>2.7999999523162802</v>
      </c>
      <c r="U112" s="5">
        <v>21.609686476028816</v>
      </c>
      <c r="V112" s="5">
        <v>6.60911605827987</v>
      </c>
      <c r="W112" s="5">
        <v>8</v>
      </c>
      <c r="X112" s="5">
        <v>54.2</v>
      </c>
      <c r="Y112" s="5">
        <v>78</v>
      </c>
      <c r="Z112" s="5">
        <v>6.9271801166577696</v>
      </c>
      <c r="AA112" s="5">
        <v>81.8</v>
      </c>
    </row>
    <row r="113" spans="1:27" x14ac:dyDescent="0.25">
      <c r="A113" t="s">
        <v>361</v>
      </c>
      <c r="B113" t="s">
        <v>362</v>
      </c>
      <c r="C113">
        <v>2017</v>
      </c>
      <c r="D113" t="s">
        <v>363</v>
      </c>
      <c r="E113" t="s">
        <v>11</v>
      </c>
      <c r="F113" s="4">
        <v>0</v>
      </c>
      <c r="G113" s="4">
        <v>0</v>
      </c>
      <c r="H113" s="4">
        <v>0</v>
      </c>
      <c r="I113" s="4">
        <v>0</v>
      </c>
      <c r="J113" s="4">
        <v>0</v>
      </c>
      <c r="K113" s="4">
        <v>0</v>
      </c>
      <c r="L113" s="4">
        <v>1</v>
      </c>
      <c r="M113" s="4">
        <v>0</v>
      </c>
      <c r="N113" t="s">
        <v>30</v>
      </c>
      <c r="O113" s="5">
        <v>352.64607844926689</v>
      </c>
      <c r="P113" s="5">
        <v>18.801469999999998</v>
      </c>
      <c r="Q113" s="5">
        <v>0.58581000000000005</v>
      </c>
      <c r="R113" s="5">
        <v>27.03491</v>
      </c>
      <c r="S113" s="5">
        <v>67.400000000000006</v>
      </c>
      <c r="T113" s="5">
        <v>5.5999999046325701</v>
      </c>
      <c r="U113" s="5">
        <v>0.29463893828840554</v>
      </c>
      <c r="V113" s="5">
        <v>7.7826529206597401</v>
      </c>
      <c r="W113" s="5">
        <v>6</v>
      </c>
      <c r="X113" s="5">
        <v>33.200000000000003</v>
      </c>
      <c r="Y113" s="5">
        <v>73.8</v>
      </c>
      <c r="Z113" s="5">
        <v>46.440583662762997</v>
      </c>
      <c r="AA113" s="5">
        <v>75.599999999999994</v>
      </c>
    </row>
    <row r="114" spans="1:27" x14ac:dyDescent="0.25">
      <c r="A114" t="s">
        <v>364</v>
      </c>
      <c r="B114" t="s">
        <v>365</v>
      </c>
      <c r="C114">
        <v>2017</v>
      </c>
      <c r="D114" t="s">
        <v>366</v>
      </c>
      <c r="E114" t="s">
        <v>8</v>
      </c>
      <c r="F114" s="4">
        <v>0</v>
      </c>
      <c r="G114" s="4">
        <v>0</v>
      </c>
      <c r="H114" s="4">
        <v>0</v>
      </c>
      <c r="I114" s="4">
        <v>1</v>
      </c>
      <c r="J114" s="4">
        <v>1</v>
      </c>
      <c r="K114" s="4">
        <v>0</v>
      </c>
      <c r="L114" s="4">
        <v>0</v>
      </c>
      <c r="M114" s="4">
        <v>0</v>
      </c>
      <c r="N114" t="s">
        <v>30</v>
      </c>
      <c r="O114" s="5">
        <v>4578.5318147554963</v>
      </c>
      <c r="P114" s="5" t="s">
        <v>30</v>
      </c>
      <c r="Q114" s="5">
        <v>0.82074000000000003</v>
      </c>
      <c r="R114" s="5">
        <v>42.313549999999999</v>
      </c>
      <c r="S114" s="5">
        <v>12.9</v>
      </c>
      <c r="T114" s="5">
        <v>6.5</v>
      </c>
      <c r="U114" s="5">
        <v>1.6763862130800475</v>
      </c>
      <c r="V114" s="5">
        <v>2.6058180271950802</v>
      </c>
      <c r="W114" s="5">
        <v>0</v>
      </c>
      <c r="X114" s="5" t="s">
        <v>30</v>
      </c>
      <c r="Y114" s="5" t="s">
        <v>30</v>
      </c>
      <c r="Z114" s="5">
        <v>50.860491402805899</v>
      </c>
      <c r="AA114" s="5">
        <v>71.2</v>
      </c>
    </row>
    <row r="115" spans="1:27" x14ac:dyDescent="0.25">
      <c r="A115" t="s">
        <v>367</v>
      </c>
      <c r="B115" t="s">
        <v>368</v>
      </c>
      <c r="C115">
        <v>2017</v>
      </c>
      <c r="D115" t="s">
        <v>369</v>
      </c>
      <c r="E115" t="s">
        <v>12</v>
      </c>
      <c r="F115" s="4">
        <v>0</v>
      </c>
      <c r="G115" s="4">
        <v>0</v>
      </c>
      <c r="H115" s="4">
        <v>0</v>
      </c>
      <c r="I115" s="4">
        <v>0</v>
      </c>
      <c r="J115" s="4">
        <v>0</v>
      </c>
      <c r="K115" s="4">
        <v>0</v>
      </c>
      <c r="L115" s="4">
        <v>0</v>
      </c>
      <c r="M115" s="4">
        <v>1</v>
      </c>
      <c r="N115" t="s">
        <v>30</v>
      </c>
      <c r="O115" s="5">
        <v>141165.08285670474</v>
      </c>
      <c r="P115" s="5" t="s">
        <v>30</v>
      </c>
      <c r="Q115" s="5" t="s">
        <v>30</v>
      </c>
      <c r="R115" s="5" t="s">
        <v>30</v>
      </c>
      <c r="S115" s="5" t="s">
        <v>30</v>
      </c>
      <c r="T115" s="5" t="s">
        <v>30</v>
      </c>
      <c r="U115" s="5" t="s">
        <v>30</v>
      </c>
      <c r="V115" s="5" t="s">
        <v>30</v>
      </c>
      <c r="W115" s="5" t="s">
        <v>30</v>
      </c>
      <c r="X115" s="5" t="s">
        <v>30</v>
      </c>
      <c r="Y115" s="5" t="s">
        <v>30</v>
      </c>
      <c r="Z115" s="5">
        <v>5.9870349262541598E-3</v>
      </c>
      <c r="AA115" s="5" t="s">
        <v>30</v>
      </c>
    </row>
    <row r="116" spans="1:27" x14ac:dyDescent="0.25">
      <c r="A116" t="s">
        <v>370</v>
      </c>
      <c r="B116" t="s">
        <v>371</v>
      </c>
      <c r="C116">
        <v>2017</v>
      </c>
      <c r="D116" t="s">
        <v>372</v>
      </c>
      <c r="E116" t="s">
        <v>6</v>
      </c>
      <c r="F116" s="4">
        <v>0</v>
      </c>
      <c r="G116" s="4">
        <v>1</v>
      </c>
      <c r="H116" s="4">
        <v>0</v>
      </c>
      <c r="I116" s="4">
        <v>0</v>
      </c>
      <c r="J116" s="4">
        <v>0</v>
      </c>
      <c r="K116" s="4">
        <v>0</v>
      </c>
      <c r="L116" s="4">
        <v>0</v>
      </c>
      <c r="M116" s="4">
        <v>0</v>
      </c>
      <c r="N116" t="s">
        <v>30</v>
      </c>
      <c r="O116" s="5">
        <v>15895.22946872035</v>
      </c>
      <c r="P116" s="5">
        <v>77.906289999999998</v>
      </c>
      <c r="Q116" s="5">
        <v>1.00021</v>
      </c>
      <c r="R116" s="5">
        <v>99.833240000000004</v>
      </c>
      <c r="S116" s="5">
        <v>5.3</v>
      </c>
      <c r="T116" s="5" t="s">
        <v>30</v>
      </c>
      <c r="U116" s="5">
        <v>53.681602110683123</v>
      </c>
      <c r="V116" s="5">
        <v>0.90552155371727705</v>
      </c>
      <c r="W116" s="5">
        <v>10</v>
      </c>
      <c r="X116" s="5">
        <v>37.700000000000003</v>
      </c>
      <c r="Y116" s="5">
        <v>2.7</v>
      </c>
      <c r="Z116" s="5">
        <v>0.36693583087355203</v>
      </c>
      <c r="AA116" s="5">
        <v>96.6</v>
      </c>
    </row>
    <row r="117" spans="1:27" x14ac:dyDescent="0.25">
      <c r="A117" t="s">
        <v>373</v>
      </c>
      <c r="B117" t="s">
        <v>374</v>
      </c>
      <c r="C117">
        <v>2017</v>
      </c>
      <c r="D117" t="s">
        <v>375</v>
      </c>
      <c r="E117" t="s">
        <v>12</v>
      </c>
      <c r="F117" s="4">
        <v>0</v>
      </c>
      <c r="G117" s="4">
        <v>0</v>
      </c>
      <c r="H117" s="4">
        <v>0</v>
      </c>
      <c r="I117" s="4">
        <v>0</v>
      </c>
      <c r="J117" s="4">
        <v>0</v>
      </c>
      <c r="K117" s="4">
        <v>0</v>
      </c>
      <c r="L117" s="4">
        <v>0</v>
      </c>
      <c r="M117" s="4">
        <v>1</v>
      </c>
      <c r="N117" t="s">
        <v>30</v>
      </c>
      <c r="O117" s="5">
        <v>108600.9348804224</v>
      </c>
      <c r="P117" s="5">
        <v>96.168689999999998</v>
      </c>
      <c r="Q117" s="5" t="s">
        <v>30</v>
      </c>
      <c r="R117" s="5" t="s">
        <v>30</v>
      </c>
      <c r="S117" s="5">
        <v>2.4</v>
      </c>
      <c r="T117" s="5" t="s">
        <v>30</v>
      </c>
      <c r="U117" s="5">
        <v>185.29081218171265</v>
      </c>
      <c r="V117" s="5">
        <v>0.29916666666675401</v>
      </c>
      <c r="W117" s="5">
        <v>10</v>
      </c>
      <c r="X117" s="5">
        <v>31.2</v>
      </c>
      <c r="Y117" s="5">
        <v>0.2</v>
      </c>
      <c r="Z117" s="5">
        <v>5.9283122433568702E-2</v>
      </c>
      <c r="AA117" s="5">
        <v>100</v>
      </c>
    </row>
    <row r="118" spans="1:27" x14ac:dyDescent="0.25">
      <c r="A118" t="s">
        <v>376</v>
      </c>
      <c r="B118" t="s">
        <v>377</v>
      </c>
      <c r="C118">
        <v>2017</v>
      </c>
      <c r="D118" t="s">
        <v>378</v>
      </c>
      <c r="E118" t="s">
        <v>5</v>
      </c>
      <c r="F118" s="4">
        <v>1</v>
      </c>
      <c r="G118" s="4">
        <v>0</v>
      </c>
      <c r="H118" s="4">
        <v>0</v>
      </c>
      <c r="I118" s="4">
        <v>0</v>
      </c>
      <c r="J118" s="4">
        <v>0</v>
      </c>
      <c r="K118" s="4">
        <v>0</v>
      </c>
      <c r="L118" s="4">
        <v>0</v>
      </c>
      <c r="M118" s="4">
        <v>0</v>
      </c>
      <c r="N118" t="s">
        <v>30</v>
      </c>
      <c r="O118" s="5">
        <v>52144.036422258432</v>
      </c>
      <c r="P118" s="5" t="s">
        <v>30</v>
      </c>
      <c r="Q118" s="5">
        <v>1.0014000000000001</v>
      </c>
      <c r="R118" s="5">
        <v>95.032570000000007</v>
      </c>
      <c r="S118" s="5" t="s">
        <v>30</v>
      </c>
      <c r="T118" s="5" t="s">
        <v>30</v>
      </c>
      <c r="U118" s="5">
        <v>73.510782317880214</v>
      </c>
      <c r="V118" s="5">
        <v>2.3741959894059899</v>
      </c>
      <c r="W118" s="5" t="s">
        <v>30</v>
      </c>
      <c r="X118" s="5" t="s">
        <v>30</v>
      </c>
      <c r="Y118" s="5" t="s">
        <v>30</v>
      </c>
      <c r="Z118" s="5">
        <v>7.1276195661852204E-4</v>
      </c>
      <c r="AA118" s="5" t="s">
        <v>30</v>
      </c>
    </row>
    <row r="119" spans="1:27" x14ac:dyDescent="0.25">
      <c r="A119" t="s">
        <v>379</v>
      </c>
      <c r="B119" t="s">
        <v>380</v>
      </c>
      <c r="C119">
        <v>2017</v>
      </c>
      <c r="D119" t="s">
        <v>381</v>
      </c>
      <c r="E119" t="s">
        <v>6</v>
      </c>
      <c r="F119" s="4">
        <v>0</v>
      </c>
      <c r="G119" s="4">
        <v>1</v>
      </c>
      <c r="H119" s="4">
        <v>0</v>
      </c>
      <c r="I119" s="4">
        <v>0</v>
      </c>
      <c r="J119" s="4">
        <v>0</v>
      </c>
      <c r="K119" s="4">
        <v>0</v>
      </c>
      <c r="L119" s="4">
        <v>0</v>
      </c>
      <c r="M119" s="4">
        <v>0</v>
      </c>
      <c r="N119" t="s">
        <v>30</v>
      </c>
      <c r="O119" s="5">
        <v>5222.8267466509751</v>
      </c>
      <c r="P119" s="5">
        <v>71.798500000000004</v>
      </c>
      <c r="Q119" s="5">
        <v>0.99495</v>
      </c>
      <c r="R119" s="5">
        <v>94.056070000000005</v>
      </c>
      <c r="S119" s="5">
        <v>12.2</v>
      </c>
      <c r="T119" s="5">
        <v>1.79999995231628</v>
      </c>
      <c r="U119" s="5">
        <v>50.374169022875684</v>
      </c>
      <c r="V119" s="5">
        <v>-0.23670635237321699</v>
      </c>
      <c r="W119" s="5">
        <v>9</v>
      </c>
      <c r="X119" s="5">
        <v>35.6</v>
      </c>
      <c r="Y119" s="5">
        <v>10</v>
      </c>
      <c r="Z119" s="5">
        <v>2.0401907049782402</v>
      </c>
      <c r="AA119" s="5">
        <v>99.4</v>
      </c>
    </row>
    <row r="120" spans="1:27" x14ac:dyDescent="0.25">
      <c r="A120" t="s">
        <v>382</v>
      </c>
      <c r="B120" t="s">
        <v>383</v>
      </c>
      <c r="C120">
        <v>2017</v>
      </c>
      <c r="D120" t="s">
        <v>384</v>
      </c>
      <c r="E120" t="s">
        <v>11</v>
      </c>
      <c r="F120" s="4">
        <v>0</v>
      </c>
      <c r="G120" s="4">
        <v>0</v>
      </c>
      <c r="H120" s="4">
        <v>0</v>
      </c>
      <c r="I120" s="4">
        <v>0</v>
      </c>
      <c r="J120" s="4">
        <v>0</v>
      </c>
      <c r="K120" s="4">
        <v>0</v>
      </c>
      <c r="L120" s="4">
        <v>1</v>
      </c>
      <c r="M120" s="4">
        <v>0</v>
      </c>
      <c r="N120" t="s">
        <v>30</v>
      </c>
      <c r="O120" s="5">
        <v>416.00271723760187</v>
      </c>
      <c r="P120" s="5">
        <v>8.5513390000000005</v>
      </c>
      <c r="Q120" s="5">
        <v>0.96035999999999999</v>
      </c>
      <c r="R120" s="5">
        <v>68.283299999999997</v>
      </c>
      <c r="S120" s="5">
        <v>46.4</v>
      </c>
      <c r="T120" s="5">
        <v>15.199999809265099</v>
      </c>
      <c r="U120" s="5">
        <v>18.842928845501781</v>
      </c>
      <c r="V120" s="5">
        <v>7.4040020324714302</v>
      </c>
      <c r="W120" s="5">
        <v>6</v>
      </c>
      <c r="X120" s="5">
        <v>42.7</v>
      </c>
      <c r="Y120" s="5">
        <v>91.1</v>
      </c>
      <c r="Z120" s="5">
        <v>12.836670090023601</v>
      </c>
      <c r="AA120" s="5">
        <v>51.5</v>
      </c>
    </row>
    <row r="121" spans="1:27" x14ac:dyDescent="0.25">
      <c r="A121" t="s">
        <v>385</v>
      </c>
      <c r="B121" t="s">
        <v>386</v>
      </c>
      <c r="C121">
        <v>2017</v>
      </c>
      <c r="D121" t="s">
        <v>387</v>
      </c>
      <c r="E121" t="s">
        <v>11</v>
      </c>
      <c r="F121" s="4">
        <v>0</v>
      </c>
      <c r="G121" s="4">
        <v>0</v>
      </c>
      <c r="H121" s="4">
        <v>0</v>
      </c>
      <c r="I121" s="4">
        <v>0</v>
      </c>
      <c r="J121" s="4">
        <v>0</v>
      </c>
      <c r="K121" s="4">
        <v>0</v>
      </c>
      <c r="L121" s="4">
        <v>1</v>
      </c>
      <c r="M121" s="4">
        <v>0</v>
      </c>
      <c r="N121" t="s">
        <v>30</v>
      </c>
      <c r="O121" s="5">
        <v>481.45193670437874</v>
      </c>
      <c r="P121" s="5">
        <v>18.092420000000001</v>
      </c>
      <c r="Q121" s="5">
        <v>1.01233</v>
      </c>
      <c r="R121" s="5">
        <v>55.20411</v>
      </c>
      <c r="S121" s="5">
        <v>55.1</v>
      </c>
      <c r="T121" s="5">
        <v>3.7999999523162802</v>
      </c>
      <c r="U121" s="5">
        <v>4.4250250408703238</v>
      </c>
      <c r="V121" s="5">
        <v>21.869050137507699</v>
      </c>
      <c r="W121" s="5">
        <v>6</v>
      </c>
      <c r="X121" s="5">
        <v>46.1</v>
      </c>
      <c r="Y121" s="5">
        <v>88.4</v>
      </c>
      <c r="Z121" s="5">
        <v>9.6101152180203204</v>
      </c>
      <c r="AA121" s="5">
        <v>90.2</v>
      </c>
    </row>
    <row r="122" spans="1:27" x14ac:dyDescent="0.25">
      <c r="A122" t="s">
        <v>388</v>
      </c>
      <c r="B122" t="s">
        <v>389</v>
      </c>
      <c r="C122">
        <v>2017</v>
      </c>
      <c r="D122" t="s">
        <v>390</v>
      </c>
      <c r="E122" t="s">
        <v>5</v>
      </c>
      <c r="F122" s="4">
        <v>1</v>
      </c>
      <c r="G122" s="4">
        <v>0</v>
      </c>
      <c r="H122" s="4">
        <v>0</v>
      </c>
      <c r="I122" s="4">
        <v>0</v>
      </c>
      <c r="J122" s="4">
        <v>0</v>
      </c>
      <c r="K122" s="4">
        <v>0</v>
      </c>
      <c r="L122" s="4">
        <v>0</v>
      </c>
      <c r="M122" s="4">
        <v>0</v>
      </c>
      <c r="N122" t="s">
        <v>30</v>
      </c>
      <c r="O122" s="5">
        <v>11031.821558174921</v>
      </c>
      <c r="P122" s="5">
        <v>80.674620000000004</v>
      </c>
      <c r="Q122" s="5">
        <v>1.00078</v>
      </c>
      <c r="R122" s="5">
        <v>90.747680000000003</v>
      </c>
      <c r="S122" s="5">
        <v>8.3000000000000007</v>
      </c>
      <c r="T122" s="5">
        <v>15.300000190734901</v>
      </c>
      <c r="U122" s="5">
        <v>55.504802018602192</v>
      </c>
      <c r="V122" s="5">
        <v>2.1276595744681202</v>
      </c>
      <c r="W122" s="5">
        <v>5</v>
      </c>
      <c r="X122" s="5">
        <v>46.3</v>
      </c>
      <c r="Y122" s="5">
        <v>3.1</v>
      </c>
      <c r="Z122" s="5">
        <v>4.8403650702000496</v>
      </c>
      <c r="AA122" s="5">
        <v>98.2</v>
      </c>
    </row>
    <row r="123" spans="1:27" x14ac:dyDescent="0.25">
      <c r="A123" t="s">
        <v>391</v>
      </c>
      <c r="B123" t="s">
        <v>392</v>
      </c>
      <c r="C123">
        <v>2017</v>
      </c>
      <c r="D123" t="s">
        <v>393</v>
      </c>
      <c r="E123" t="s">
        <v>10</v>
      </c>
      <c r="F123" s="4">
        <v>0</v>
      </c>
      <c r="G123" s="4">
        <v>0</v>
      </c>
      <c r="H123" s="4">
        <v>0</v>
      </c>
      <c r="I123" s="4">
        <v>0</v>
      </c>
      <c r="J123" s="4">
        <v>0</v>
      </c>
      <c r="K123" s="4">
        <v>1</v>
      </c>
      <c r="L123" s="4">
        <v>0</v>
      </c>
      <c r="M123" s="4">
        <v>0</v>
      </c>
      <c r="N123" t="s">
        <v>30</v>
      </c>
      <c r="O123" s="5">
        <v>8416.9447598134902</v>
      </c>
      <c r="P123" s="5" t="s">
        <v>30</v>
      </c>
      <c r="Q123" s="5">
        <v>1.00362</v>
      </c>
      <c r="R123" s="5">
        <v>98.691670000000002</v>
      </c>
      <c r="S123" s="5">
        <v>8.5</v>
      </c>
      <c r="T123" s="5">
        <v>10.199999809265099</v>
      </c>
      <c r="U123" s="5">
        <v>73.635181095459473</v>
      </c>
      <c r="V123" s="5">
        <v>0.50250941362161206</v>
      </c>
      <c r="W123" s="5" t="s">
        <v>30</v>
      </c>
      <c r="X123" s="5">
        <v>38.4</v>
      </c>
      <c r="Y123" s="5">
        <v>24.4</v>
      </c>
      <c r="Z123" s="5">
        <v>1.00592868434532E-2</v>
      </c>
      <c r="AA123" s="5">
        <v>98.6</v>
      </c>
    </row>
    <row r="124" spans="1:27" x14ac:dyDescent="0.25">
      <c r="A124" t="s">
        <v>394</v>
      </c>
      <c r="B124" t="s">
        <v>395</v>
      </c>
      <c r="C124">
        <v>2017</v>
      </c>
      <c r="D124" t="s">
        <v>396</v>
      </c>
      <c r="E124" t="s">
        <v>11</v>
      </c>
      <c r="F124" s="4">
        <v>0</v>
      </c>
      <c r="G124" s="4">
        <v>0</v>
      </c>
      <c r="H124" s="4">
        <v>0</v>
      </c>
      <c r="I124" s="4">
        <v>0</v>
      </c>
      <c r="J124" s="4">
        <v>0</v>
      </c>
      <c r="K124" s="4">
        <v>0</v>
      </c>
      <c r="L124" s="4">
        <v>1</v>
      </c>
      <c r="M124" s="4">
        <v>0</v>
      </c>
      <c r="N124" t="s">
        <v>30</v>
      </c>
      <c r="O124" s="5">
        <v>745.87072451361507</v>
      </c>
      <c r="P124" s="5">
        <v>20.076039999999999</v>
      </c>
      <c r="Q124" s="5">
        <v>0.64778999999999998</v>
      </c>
      <c r="R124" s="5">
        <v>22.195810000000002</v>
      </c>
      <c r="S124" s="5">
        <v>110.6</v>
      </c>
      <c r="T124" s="5">
        <v>15.300000190734901</v>
      </c>
      <c r="U124" s="5">
        <v>7.7145319241738699</v>
      </c>
      <c r="V124" s="5">
        <v>1.4357358423575499</v>
      </c>
      <c r="W124" s="5">
        <v>5</v>
      </c>
      <c r="X124" s="5">
        <v>33</v>
      </c>
      <c r="Y124" s="5">
        <v>79</v>
      </c>
      <c r="Z124" s="5">
        <v>12.49653102511</v>
      </c>
      <c r="AA124" s="5">
        <v>77</v>
      </c>
    </row>
    <row r="125" spans="1:27" x14ac:dyDescent="0.25">
      <c r="A125" t="s">
        <v>397</v>
      </c>
      <c r="B125" t="s">
        <v>398</v>
      </c>
      <c r="C125">
        <v>2017</v>
      </c>
      <c r="D125" t="s">
        <v>399</v>
      </c>
      <c r="E125" t="s">
        <v>8</v>
      </c>
      <c r="F125" s="4">
        <v>0</v>
      </c>
      <c r="G125" s="4">
        <v>0</v>
      </c>
      <c r="H125" s="4">
        <v>0</v>
      </c>
      <c r="I125" s="4">
        <v>1</v>
      </c>
      <c r="J125" s="4">
        <v>1</v>
      </c>
      <c r="K125" s="4">
        <v>0</v>
      </c>
      <c r="L125" s="4">
        <v>0</v>
      </c>
      <c r="M125" s="4">
        <v>0</v>
      </c>
      <c r="N125" t="s">
        <v>30</v>
      </c>
      <c r="O125" s="5">
        <v>26577.656384768612</v>
      </c>
      <c r="P125" s="5">
        <v>96.328000000000003</v>
      </c>
      <c r="Q125" s="5">
        <v>1.0099899999999999</v>
      </c>
      <c r="R125" s="5">
        <v>94.790040000000005</v>
      </c>
      <c r="S125" s="5">
        <v>6.8</v>
      </c>
      <c r="T125" s="5" t="s">
        <v>30</v>
      </c>
      <c r="U125" s="5">
        <v>134.52311926294357</v>
      </c>
      <c r="V125" s="5">
        <v>0.577054664335518</v>
      </c>
      <c r="W125" s="5" t="s">
        <v>30</v>
      </c>
      <c r="X125" s="5" t="s">
        <v>30</v>
      </c>
      <c r="Y125" s="5" t="s">
        <v>30</v>
      </c>
      <c r="Z125" s="5">
        <v>0</v>
      </c>
      <c r="AA125" s="5">
        <v>100</v>
      </c>
    </row>
    <row r="126" spans="1:27" x14ac:dyDescent="0.25">
      <c r="A126" t="s">
        <v>400</v>
      </c>
      <c r="B126" t="s">
        <v>401</v>
      </c>
      <c r="C126">
        <v>2017</v>
      </c>
      <c r="D126" t="s">
        <v>402</v>
      </c>
      <c r="E126" t="s">
        <v>5</v>
      </c>
      <c r="F126" s="4">
        <v>1</v>
      </c>
      <c r="G126" s="4">
        <v>0</v>
      </c>
      <c r="H126" s="4">
        <v>0</v>
      </c>
      <c r="I126" s="4">
        <v>0</v>
      </c>
      <c r="J126" s="4">
        <v>0</v>
      </c>
      <c r="K126" s="4">
        <v>0</v>
      </c>
      <c r="L126" s="4">
        <v>0</v>
      </c>
      <c r="M126" s="4">
        <v>0</v>
      </c>
      <c r="N126" t="s">
        <v>30</v>
      </c>
      <c r="O126" s="5">
        <v>3373.9455377307881</v>
      </c>
      <c r="P126" s="5" t="s">
        <v>30</v>
      </c>
      <c r="Q126" s="5">
        <v>1.0059800000000001</v>
      </c>
      <c r="R126" s="5">
        <v>98.202979999999997</v>
      </c>
      <c r="S126" s="5">
        <v>35.4</v>
      </c>
      <c r="T126" s="5" t="s">
        <v>30</v>
      </c>
      <c r="U126" s="5" t="s">
        <v>30</v>
      </c>
      <c r="V126" s="5" t="s">
        <v>30</v>
      </c>
      <c r="W126" s="5" t="s">
        <v>30</v>
      </c>
      <c r="X126" s="5" t="s">
        <v>30</v>
      </c>
      <c r="Y126" s="5" t="s">
        <v>30</v>
      </c>
      <c r="Z126" s="5">
        <v>0</v>
      </c>
      <c r="AA126" s="5">
        <v>94.6</v>
      </c>
    </row>
    <row r="127" spans="1:27" x14ac:dyDescent="0.25">
      <c r="A127" t="s">
        <v>403</v>
      </c>
      <c r="B127" t="s">
        <v>404</v>
      </c>
      <c r="C127">
        <v>2017</v>
      </c>
      <c r="D127" t="s">
        <v>405</v>
      </c>
      <c r="E127" t="s">
        <v>11</v>
      </c>
      <c r="F127" s="4">
        <v>0</v>
      </c>
      <c r="G127" s="4">
        <v>0</v>
      </c>
      <c r="H127" s="4">
        <v>0</v>
      </c>
      <c r="I127" s="4">
        <v>0</v>
      </c>
      <c r="J127" s="4">
        <v>0</v>
      </c>
      <c r="K127" s="4">
        <v>0</v>
      </c>
      <c r="L127" s="4">
        <v>1</v>
      </c>
      <c r="M127" s="4">
        <v>0</v>
      </c>
      <c r="N127" t="s">
        <v>30</v>
      </c>
      <c r="O127" s="5">
        <v>1296.0074576186939</v>
      </c>
      <c r="P127" s="5">
        <v>22.865880000000001</v>
      </c>
      <c r="Q127" s="5">
        <v>0.71855999999999998</v>
      </c>
      <c r="R127" s="5">
        <v>35.34843</v>
      </c>
      <c r="S127" s="5">
        <v>81.400000000000006</v>
      </c>
      <c r="T127" s="5">
        <v>11.6000003814697</v>
      </c>
      <c r="U127" s="5">
        <v>5.7485583221357661</v>
      </c>
      <c r="V127" s="5">
        <v>0.48455457592426399</v>
      </c>
      <c r="W127" s="5">
        <v>-2</v>
      </c>
      <c r="X127" s="5">
        <v>32.4</v>
      </c>
      <c r="Y127" s="5">
        <v>23.6</v>
      </c>
      <c r="Z127" s="5">
        <v>31.797464450151502</v>
      </c>
      <c r="AA127" s="5">
        <v>57.9</v>
      </c>
    </row>
    <row r="128" spans="1:27" x14ac:dyDescent="0.25">
      <c r="A128" t="s">
        <v>406</v>
      </c>
      <c r="B128" t="s">
        <v>407</v>
      </c>
      <c r="C128">
        <v>2017</v>
      </c>
      <c r="D128" t="s">
        <v>408</v>
      </c>
      <c r="E128" t="s">
        <v>11</v>
      </c>
      <c r="F128" s="4">
        <v>0</v>
      </c>
      <c r="G128" s="4">
        <v>0</v>
      </c>
      <c r="H128" s="4">
        <v>0</v>
      </c>
      <c r="I128" s="4">
        <v>0</v>
      </c>
      <c r="J128" s="4">
        <v>0</v>
      </c>
      <c r="K128" s="4">
        <v>0</v>
      </c>
      <c r="L128" s="4">
        <v>1</v>
      </c>
      <c r="M128" s="4">
        <v>0</v>
      </c>
      <c r="N128" t="s">
        <v>30</v>
      </c>
      <c r="O128" s="5">
        <v>9822.0081340234556</v>
      </c>
      <c r="P128" s="5">
        <v>82.208269999999999</v>
      </c>
      <c r="Q128" s="5">
        <v>1.00908</v>
      </c>
      <c r="R128" s="5">
        <v>90.654020000000003</v>
      </c>
      <c r="S128" s="5">
        <v>13.7</v>
      </c>
      <c r="T128" s="5">
        <v>15.699999809265099</v>
      </c>
      <c r="U128" s="5">
        <v>34.731298707316718</v>
      </c>
      <c r="V128" s="5">
        <v>1.0238645111623601</v>
      </c>
      <c r="W128" s="5">
        <v>10</v>
      </c>
      <c r="X128" s="5">
        <v>35.799999999999997</v>
      </c>
      <c r="Y128" s="5">
        <v>3.2</v>
      </c>
      <c r="Z128" s="5">
        <v>1.25629361287519E-3</v>
      </c>
      <c r="AA128" s="5">
        <v>99.9</v>
      </c>
    </row>
    <row r="129" spans="1:27" x14ac:dyDescent="0.25">
      <c r="A129" t="s">
        <v>409</v>
      </c>
      <c r="B129" t="s">
        <v>410</v>
      </c>
      <c r="C129">
        <v>2017</v>
      </c>
      <c r="D129" t="s">
        <v>411</v>
      </c>
      <c r="E129" t="s">
        <v>7</v>
      </c>
      <c r="F129" s="4">
        <v>0</v>
      </c>
      <c r="G129" s="4">
        <v>0</v>
      </c>
      <c r="H129" s="4">
        <v>1</v>
      </c>
      <c r="I129" s="4">
        <v>0</v>
      </c>
      <c r="J129" s="4">
        <v>0</v>
      </c>
      <c r="K129" s="4">
        <v>0</v>
      </c>
      <c r="L129" s="4">
        <v>0</v>
      </c>
      <c r="M129" s="4">
        <v>0</v>
      </c>
      <c r="N129" t="s">
        <v>30</v>
      </c>
      <c r="O129" s="5">
        <v>9707.9080050832708</v>
      </c>
      <c r="P129" s="5">
        <v>39.14085</v>
      </c>
      <c r="Q129" s="5">
        <v>1.00143</v>
      </c>
      <c r="R129" s="5">
        <v>93.485500000000002</v>
      </c>
      <c r="S129" s="5">
        <v>14.6</v>
      </c>
      <c r="T129" s="5">
        <v>1.6000000238418599</v>
      </c>
      <c r="U129" s="5">
        <v>31.98103652990439</v>
      </c>
      <c r="V129" s="5">
        <v>2.82135064582627</v>
      </c>
      <c r="W129" s="5">
        <v>8</v>
      </c>
      <c r="X129" s="5">
        <v>48.2</v>
      </c>
      <c r="Y129" s="5">
        <v>11.8</v>
      </c>
      <c r="Z129" s="5">
        <v>2.26483496921619</v>
      </c>
      <c r="AA129" s="5">
        <v>96.1</v>
      </c>
    </row>
    <row r="130" spans="1:27" x14ac:dyDescent="0.25">
      <c r="A130" t="s">
        <v>412</v>
      </c>
      <c r="B130" t="s">
        <v>413</v>
      </c>
      <c r="C130">
        <v>2017</v>
      </c>
      <c r="D130" t="s">
        <v>414</v>
      </c>
      <c r="E130" t="s">
        <v>5</v>
      </c>
      <c r="F130" s="4">
        <v>1</v>
      </c>
      <c r="G130" s="4">
        <v>0</v>
      </c>
      <c r="H130" s="4">
        <v>0</v>
      </c>
      <c r="I130" s="4">
        <v>0</v>
      </c>
      <c r="J130" s="4">
        <v>0</v>
      </c>
      <c r="K130" s="4">
        <v>0</v>
      </c>
      <c r="L130" s="4">
        <v>0</v>
      </c>
      <c r="M130" s="4">
        <v>0</v>
      </c>
      <c r="N130" t="s">
        <v>30</v>
      </c>
      <c r="O130" s="5">
        <v>2823.4335265075374</v>
      </c>
      <c r="P130" s="5" t="s">
        <v>30</v>
      </c>
      <c r="Q130" s="5" t="s">
        <v>30</v>
      </c>
      <c r="R130" s="5" t="s">
        <v>30</v>
      </c>
      <c r="S130" s="5">
        <v>33.299999999999997</v>
      </c>
      <c r="T130" s="5" t="s">
        <v>30</v>
      </c>
      <c r="U130" s="5" t="s">
        <v>30</v>
      </c>
      <c r="V130" s="5" t="s">
        <v>30</v>
      </c>
      <c r="W130" s="5" t="s">
        <v>30</v>
      </c>
      <c r="X130" s="5">
        <v>40.1</v>
      </c>
      <c r="Y130" s="5">
        <v>38.1</v>
      </c>
      <c r="Z130" s="5">
        <v>3.6294006451590401E-2</v>
      </c>
      <c r="AA130" s="5">
        <v>89</v>
      </c>
    </row>
    <row r="131" spans="1:27" x14ac:dyDescent="0.25">
      <c r="A131" t="s">
        <v>415</v>
      </c>
      <c r="B131" t="s">
        <v>416</v>
      </c>
      <c r="C131">
        <v>2017</v>
      </c>
      <c r="D131" t="s">
        <v>417</v>
      </c>
      <c r="E131" t="s">
        <v>6</v>
      </c>
      <c r="F131" s="4">
        <v>0</v>
      </c>
      <c r="G131" s="4">
        <v>1</v>
      </c>
      <c r="H131" s="4">
        <v>0</v>
      </c>
      <c r="I131" s="4">
        <v>0</v>
      </c>
      <c r="J131" s="4">
        <v>0</v>
      </c>
      <c r="K131" s="4">
        <v>0</v>
      </c>
      <c r="L131" s="4">
        <v>0</v>
      </c>
      <c r="M131" s="4">
        <v>0</v>
      </c>
      <c r="N131" t="s">
        <v>30</v>
      </c>
      <c r="O131" s="5">
        <v>2062.7085005820295</v>
      </c>
      <c r="P131" s="5">
        <v>17.755749999999999</v>
      </c>
      <c r="Q131" s="5">
        <v>1.0024999999999999</v>
      </c>
      <c r="R131" s="5">
        <v>98.924250000000001</v>
      </c>
      <c r="S131" s="5">
        <v>15.9</v>
      </c>
      <c r="T131" s="5">
        <v>1.8999999761581401</v>
      </c>
      <c r="U131" s="5">
        <v>25.299491577675255</v>
      </c>
      <c r="V131" s="5">
        <v>9.6786094668382994</v>
      </c>
      <c r="W131" s="5">
        <v>9</v>
      </c>
      <c r="X131" s="5">
        <v>27</v>
      </c>
      <c r="Y131" s="5">
        <v>1.4</v>
      </c>
      <c r="Z131" s="5">
        <v>0.39787877725965998</v>
      </c>
      <c r="AA131" s="5">
        <v>88.4</v>
      </c>
    </row>
    <row r="132" spans="1:27" x14ac:dyDescent="0.25">
      <c r="A132" t="s">
        <v>418</v>
      </c>
      <c r="B132" t="s">
        <v>419</v>
      </c>
      <c r="C132">
        <v>2017</v>
      </c>
      <c r="D132" t="s">
        <v>420</v>
      </c>
      <c r="E132" t="s">
        <v>12</v>
      </c>
      <c r="F132" s="4">
        <v>0</v>
      </c>
      <c r="G132" s="4">
        <v>0</v>
      </c>
      <c r="H132" s="4">
        <v>0</v>
      </c>
      <c r="I132" s="4">
        <v>0</v>
      </c>
      <c r="J132" s="4">
        <v>0</v>
      </c>
      <c r="K132" s="4">
        <v>0</v>
      </c>
      <c r="L132" s="4">
        <v>0</v>
      </c>
      <c r="M132" s="4">
        <v>1</v>
      </c>
      <c r="N132" t="s">
        <v>30</v>
      </c>
      <c r="O132" s="5">
        <v>144246.36877496584</v>
      </c>
      <c r="P132" s="5" t="s">
        <v>30</v>
      </c>
      <c r="Q132" s="5" t="s">
        <v>30</v>
      </c>
      <c r="R132" s="5" t="s">
        <v>30</v>
      </c>
      <c r="S132" s="5">
        <v>3.4</v>
      </c>
      <c r="T132" s="5" t="s">
        <v>30</v>
      </c>
      <c r="U132" s="5" t="s">
        <v>30</v>
      </c>
      <c r="V132" s="5" t="s">
        <v>30</v>
      </c>
      <c r="W132" s="5" t="s">
        <v>30</v>
      </c>
      <c r="X132" s="5" t="s">
        <v>30</v>
      </c>
      <c r="Y132" s="5" t="s">
        <v>30</v>
      </c>
      <c r="Z132" s="5">
        <v>0</v>
      </c>
      <c r="AA132" s="5">
        <v>100</v>
      </c>
    </row>
    <row r="133" spans="1:27" x14ac:dyDescent="0.25">
      <c r="A133" t="s">
        <v>421</v>
      </c>
      <c r="B133" t="s">
        <v>422</v>
      </c>
      <c r="C133">
        <v>2017</v>
      </c>
      <c r="D133" t="s">
        <v>423</v>
      </c>
      <c r="E133" t="s">
        <v>5</v>
      </c>
      <c r="F133" s="4">
        <v>1</v>
      </c>
      <c r="G133" s="4">
        <v>0</v>
      </c>
      <c r="H133" s="4">
        <v>0</v>
      </c>
      <c r="I133" s="4">
        <v>0</v>
      </c>
      <c r="J133" s="4">
        <v>0</v>
      </c>
      <c r="K133" s="4">
        <v>0</v>
      </c>
      <c r="L133" s="4">
        <v>0</v>
      </c>
      <c r="M133" s="4">
        <v>0</v>
      </c>
      <c r="N133" t="s">
        <v>30</v>
      </c>
      <c r="O133" s="5">
        <v>3906.1158746704568</v>
      </c>
      <c r="P133" s="5">
        <v>91.821780000000004</v>
      </c>
      <c r="Q133" s="5">
        <v>1.00905</v>
      </c>
      <c r="R133" s="5">
        <v>98.33663</v>
      </c>
      <c r="S133" s="5">
        <v>17.899999999999999</v>
      </c>
      <c r="T133" s="5">
        <v>1</v>
      </c>
      <c r="U133" s="5">
        <v>6.6012667456054439</v>
      </c>
      <c r="V133" s="5">
        <v>0.55404613499562205</v>
      </c>
      <c r="W133" s="5">
        <v>10</v>
      </c>
      <c r="X133" s="5">
        <v>32</v>
      </c>
      <c r="Y133" s="5">
        <v>3.2</v>
      </c>
      <c r="Z133" s="5">
        <v>16.515537328861502</v>
      </c>
      <c r="AA133" s="5">
        <v>64.400000000000006</v>
      </c>
    </row>
    <row r="134" spans="1:27" x14ac:dyDescent="0.25">
      <c r="A134" t="s">
        <v>424</v>
      </c>
      <c r="B134" t="s">
        <v>425</v>
      </c>
      <c r="C134">
        <v>2017</v>
      </c>
      <c r="D134" t="s">
        <v>426</v>
      </c>
      <c r="E134" t="s">
        <v>6</v>
      </c>
      <c r="F134" s="4">
        <v>0</v>
      </c>
      <c r="G134" s="4">
        <v>1</v>
      </c>
      <c r="H134" s="4">
        <v>0</v>
      </c>
      <c r="I134" s="4">
        <v>0</v>
      </c>
      <c r="J134" s="4">
        <v>0</v>
      </c>
      <c r="K134" s="4">
        <v>0</v>
      </c>
      <c r="L134" s="4">
        <v>0</v>
      </c>
      <c r="M134" s="4">
        <v>0</v>
      </c>
      <c r="N134" t="s">
        <v>30</v>
      </c>
      <c r="O134" s="5">
        <v>7492.8615995036671</v>
      </c>
      <c r="P134" s="5">
        <v>59.826009999999997</v>
      </c>
      <c r="Q134" s="5">
        <v>0.99690000000000001</v>
      </c>
      <c r="R134" s="5">
        <v>97.500510000000006</v>
      </c>
      <c r="S134" s="5">
        <v>3.8</v>
      </c>
      <c r="T134" s="5">
        <v>2.7999999523162802</v>
      </c>
      <c r="U134" s="5" t="s">
        <v>30</v>
      </c>
      <c r="V134" s="5">
        <v>1.2044546334144299</v>
      </c>
      <c r="W134" s="5">
        <v>9</v>
      </c>
      <c r="X134" s="5">
        <v>31.9</v>
      </c>
      <c r="Y134" s="5">
        <v>0.8</v>
      </c>
      <c r="Z134" s="5">
        <v>0.72189907986653501</v>
      </c>
      <c r="AA134" s="5">
        <v>99.7</v>
      </c>
    </row>
    <row r="135" spans="1:27" x14ac:dyDescent="0.25">
      <c r="A135" t="s">
        <v>427</v>
      </c>
      <c r="B135" t="s">
        <v>428</v>
      </c>
      <c r="C135">
        <v>2017</v>
      </c>
      <c r="D135" t="s">
        <v>429</v>
      </c>
      <c r="E135" t="s">
        <v>8</v>
      </c>
      <c r="F135" s="4">
        <v>0</v>
      </c>
      <c r="G135" s="4">
        <v>0</v>
      </c>
      <c r="H135" s="4">
        <v>0</v>
      </c>
      <c r="I135" s="4">
        <v>1</v>
      </c>
      <c r="J135" s="4">
        <v>1</v>
      </c>
      <c r="K135" s="4">
        <v>0</v>
      </c>
      <c r="L135" s="4">
        <v>0</v>
      </c>
      <c r="M135" s="4">
        <v>0</v>
      </c>
      <c r="N135" t="s">
        <v>30</v>
      </c>
      <c r="O135" s="5">
        <v>3204.8646525449899</v>
      </c>
      <c r="P135" s="5">
        <v>39.07011</v>
      </c>
      <c r="Q135" s="5">
        <v>0.92767999999999995</v>
      </c>
      <c r="R135" s="5">
        <v>59.13064</v>
      </c>
      <c r="S135" s="5">
        <v>27.1</v>
      </c>
      <c r="T135" s="5">
        <v>2.2999999523162802</v>
      </c>
      <c r="U135" s="5">
        <v>30.451013191428306</v>
      </c>
      <c r="V135" s="5">
        <v>1.6353111432704699</v>
      </c>
      <c r="W135" s="5">
        <v>-4</v>
      </c>
      <c r="X135" s="5">
        <v>40.700000000000003</v>
      </c>
      <c r="Y135" s="5">
        <v>17</v>
      </c>
      <c r="Z135" s="5">
        <v>2.5658421732376899</v>
      </c>
      <c r="AA135" s="5">
        <v>85.4</v>
      </c>
    </row>
    <row r="136" spans="1:27" x14ac:dyDescent="0.25">
      <c r="A136" t="s">
        <v>430</v>
      </c>
      <c r="B136" t="s">
        <v>431</v>
      </c>
      <c r="C136">
        <v>2017</v>
      </c>
      <c r="D136" t="s">
        <v>432</v>
      </c>
      <c r="E136" t="s">
        <v>11</v>
      </c>
      <c r="F136" s="4">
        <v>0</v>
      </c>
      <c r="G136" s="4">
        <v>0</v>
      </c>
      <c r="H136" s="4">
        <v>0</v>
      </c>
      <c r="I136" s="4">
        <v>0</v>
      </c>
      <c r="J136" s="4">
        <v>0</v>
      </c>
      <c r="K136" s="4">
        <v>0</v>
      </c>
      <c r="L136" s="4">
        <v>1</v>
      </c>
      <c r="M136" s="4">
        <v>0</v>
      </c>
      <c r="N136" t="s">
        <v>30</v>
      </c>
      <c r="O136" s="5">
        <v>515.38728165455097</v>
      </c>
      <c r="P136" s="5" t="s">
        <v>30</v>
      </c>
      <c r="Q136" s="5">
        <v>0.70816000000000001</v>
      </c>
      <c r="R136" s="5">
        <v>36.452280000000002</v>
      </c>
      <c r="S136" s="5">
        <v>71.3</v>
      </c>
      <c r="T136" s="5">
        <v>6.0999999046325701</v>
      </c>
      <c r="U136" s="5">
        <v>6.7552264572601191</v>
      </c>
      <c r="V136" s="5">
        <v>19.853841092867501</v>
      </c>
      <c r="W136" s="5">
        <v>5</v>
      </c>
      <c r="X136" s="5">
        <v>45.6</v>
      </c>
      <c r="Y136" s="5">
        <v>88.5</v>
      </c>
      <c r="Z136" s="5">
        <v>13.056661079927601</v>
      </c>
      <c r="AA136" s="5">
        <v>51.1</v>
      </c>
    </row>
    <row r="137" spans="1:27" x14ac:dyDescent="0.25">
      <c r="A137" t="s">
        <v>433</v>
      </c>
      <c r="B137" t="s">
        <v>434</v>
      </c>
      <c r="C137">
        <v>2017</v>
      </c>
      <c r="D137" t="s">
        <v>435</v>
      </c>
      <c r="E137" t="s">
        <v>5</v>
      </c>
      <c r="F137" s="4">
        <v>1</v>
      </c>
      <c r="G137" s="4">
        <v>0</v>
      </c>
      <c r="H137" s="4">
        <v>0</v>
      </c>
      <c r="I137" s="4">
        <v>0</v>
      </c>
      <c r="J137" s="4">
        <v>0</v>
      </c>
      <c r="K137" s="4">
        <v>0</v>
      </c>
      <c r="L137" s="4">
        <v>0</v>
      </c>
      <c r="M137" s="4">
        <v>0</v>
      </c>
      <c r="N137" t="s">
        <v>30</v>
      </c>
      <c r="O137" s="5">
        <v>1408.1406600177675</v>
      </c>
      <c r="P137" s="5">
        <v>22.784189999999999</v>
      </c>
      <c r="Q137" s="5">
        <v>0.99170999999999998</v>
      </c>
      <c r="R137" s="5">
        <v>71.846990000000005</v>
      </c>
      <c r="S137" s="5">
        <v>50.8</v>
      </c>
      <c r="T137" s="5">
        <v>7.9000000953674299</v>
      </c>
      <c r="U137" s="5">
        <v>11.302900421755213</v>
      </c>
      <c r="V137" s="5">
        <v>10.8034508897951</v>
      </c>
      <c r="W137" s="5">
        <v>8</v>
      </c>
      <c r="X137" s="5">
        <v>38.1</v>
      </c>
      <c r="Y137" s="5">
        <v>30.2</v>
      </c>
      <c r="Z137" s="5">
        <v>4.8443394614737203</v>
      </c>
      <c r="AA137" s="5">
        <v>80.599999999999994</v>
      </c>
    </row>
    <row r="138" spans="1:27" x14ac:dyDescent="0.25">
      <c r="A138" t="s">
        <v>436</v>
      </c>
      <c r="B138" t="s">
        <v>9</v>
      </c>
      <c r="C138">
        <v>2017</v>
      </c>
      <c r="D138" t="s">
        <v>437</v>
      </c>
      <c r="E138" t="s">
        <v>11</v>
      </c>
      <c r="F138" s="4">
        <v>0</v>
      </c>
      <c r="G138" s="4">
        <v>0</v>
      </c>
      <c r="H138" s="4">
        <v>0</v>
      </c>
      <c r="I138" s="4">
        <v>0</v>
      </c>
      <c r="J138" s="4">
        <v>0</v>
      </c>
      <c r="K138" s="4">
        <v>0</v>
      </c>
      <c r="L138" s="4">
        <v>1</v>
      </c>
      <c r="M138" s="4">
        <v>0</v>
      </c>
      <c r="N138" t="s">
        <v>30</v>
      </c>
      <c r="O138" s="5">
        <v>6045.2170536085587</v>
      </c>
      <c r="P138" s="5">
        <v>58.8339</v>
      </c>
      <c r="Q138" s="5">
        <v>1.0202</v>
      </c>
      <c r="R138" s="5">
        <v>87.951059999999998</v>
      </c>
      <c r="S138" s="5">
        <v>45.2</v>
      </c>
      <c r="T138" s="5">
        <v>7.0999999046325701</v>
      </c>
      <c r="U138" s="5">
        <v>22.466655927266174</v>
      </c>
      <c r="V138" s="5">
        <v>3.4057733076113901</v>
      </c>
      <c r="W138" s="5">
        <v>6</v>
      </c>
      <c r="X138" s="5">
        <v>61</v>
      </c>
      <c r="Y138" s="5">
        <v>47</v>
      </c>
      <c r="Z138" s="5">
        <v>2.3221844882321601</v>
      </c>
      <c r="AA138" s="5">
        <v>91</v>
      </c>
    </row>
    <row r="139" spans="1:27" x14ac:dyDescent="0.25">
      <c r="A139" t="s">
        <v>438</v>
      </c>
      <c r="B139" t="s">
        <v>439</v>
      </c>
      <c r="C139">
        <v>2017</v>
      </c>
      <c r="D139" t="s">
        <v>440</v>
      </c>
      <c r="E139" t="s">
        <v>5</v>
      </c>
      <c r="F139" s="4">
        <v>1</v>
      </c>
      <c r="G139" s="4">
        <v>0</v>
      </c>
      <c r="H139" s="4">
        <v>0</v>
      </c>
      <c r="I139" s="4">
        <v>0</v>
      </c>
      <c r="J139" s="4">
        <v>0</v>
      </c>
      <c r="K139" s="4">
        <v>0</v>
      </c>
      <c r="L139" s="4">
        <v>0</v>
      </c>
      <c r="M139" s="4">
        <v>0</v>
      </c>
      <c r="N139" t="s">
        <v>30</v>
      </c>
      <c r="O139" s="5">
        <v>9650.568452847634</v>
      </c>
      <c r="P139" s="5" t="s">
        <v>30</v>
      </c>
      <c r="Q139" s="5" t="s">
        <v>30</v>
      </c>
      <c r="R139" s="5" t="s">
        <v>30</v>
      </c>
      <c r="S139" s="5">
        <v>34.6</v>
      </c>
      <c r="T139" s="5">
        <v>1</v>
      </c>
      <c r="U139" s="5" t="s">
        <v>30</v>
      </c>
      <c r="V139" s="5" t="s">
        <v>30</v>
      </c>
      <c r="W139" s="5" t="s">
        <v>30</v>
      </c>
      <c r="X139" s="5" t="s">
        <v>30</v>
      </c>
      <c r="Y139" s="5" t="s">
        <v>30</v>
      </c>
      <c r="Z139" s="5" t="s">
        <v>30</v>
      </c>
      <c r="AA139" s="5">
        <v>96.5</v>
      </c>
    </row>
    <row r="140" spans="1:27" x14ac:dyDescent="0.25">
      <c r="A140" t="s">
        <v>441</v>
      </c>
      <c r="B140" t="s">
        <v>442</v>
      </c>
      <c r="C140">
        <v>2017</v>
      </c>
      <c r="D140" t="s">
        <v>443</v>
      </c>
      <c r="E140" t="s">
        <v>10</v>
      </c>
      <c r="F140" s="4">
        <v>0</v>
      </c>
      <c r="G140" s="4">
        <v>0</v>
      </c>
      <c r="H140" s="4">
        <v>0</v>
      </c>
      <c r="I140" s="4">
        <v>0</v>
      </c>
      <c r="J140" s="4">
        <v>0</v>
      </c>
      <c r="K140" s="4">
        <v>1</v>
      </c>
      <c r="L140" s="4">
        <v>0</v>
      </c>
      <c r="M140" s="4">
        <v>0</v>
      </c>
      <c r="N140" t="s">
        <v>30</v>
      </c>
      <c r="O140" s="5">
        <v>685.11855034619805</v>
      </c>
      <c r="P140" s="5">
        <v>33.801349999999999</v>
      </c>
      <c r="Q140" s="5">
        <v>0.89234000000000002</v>
      </c>
      <c r="R140" s="5">
        <v>48.837589999999999</v>
      </c>
      <c r="S140" s="5">
        <v>34.5</v>
      </c>
      <c r="T140" s="5">
        <v>11.300000190734901</v>
      </c>
      <c r="U140" s="5">
        <v>8.8362639619678003</v>
      </c>
      <c r="V140" s="5">
        <v>7.8689089571298396</v>
      </c>
      <c r="W140" s="5">
        <v>6</v>
      </c>
      <c r="X140" s="5">
        <v>32.799999999999997</v>
      </c>
      <c r="Y140" s="5">
        <v>50.9</v>
      </c>
      <c r="Z140" s="5">
        <v>1.4671289092258699</v>
      </c>
      <c r="AA140" s="5">
        <v>91.6</v>
      </c>
    </row>
    <row r="141" spans="1:27" x14ac:dyDescent="0.25">
      <c r="A141" t="s">
        <v>444</v>
      </c>
      <c r="B141" t="s">
        <v>445</v>
      </c>
      <c r="C141">
        <v>2017</v>
      </c>
      <c r="D141" t="s">
        <v>446</v>
      </c>
      <c r="E141" t="s">
        <v>12</v>
      </c>
      <c r="F141" s="4">
        <v>0</v>
      </c>
      <c r="G141" s="4">
        <v>0</v>
      </c>
      <c r="H141" s="4">
        <v>0</v>
      </c>
      <c r="I141" s="4">
        <v>0</v>
      </c>
      <c r="J141" s="4">
        <v>0</v>
      </c>
      <c r="K141" s="4">
        <v>0</v>
      </c>
      <c r="L141" s="4">
        <v>0</v>
      </c>
      <c r="M141" s="4">
        <v>1</v>
      </c>
      <c r="N141" t="s">
        <v>30</v>
      </c>
      <c r="O141" s="5">
        <v>52267.731755774119</v>
      </c>
      <c r="P141" s="5">
        <v>99.295599999999993</v>
      </c>
      <c r="Q141" s="5" t="s">
        <v>30</v>
      </c>
      <c r="R141" s="5" t="s">
        <v>30</v>
      </c>
      <c r="S141" s="5">
        <v>3.8</v>
      </c>
      <c r="T141" s="5">
        <v>2.7000000476837198</v>
      </c>
      <c r="U141" s="5">
        <v>65.098403830700562</v>
      </c>
      <c r="V141" s="5">
        <v>0.31666666666701399</v>
      </c>
      <c r="W141" s="5">
        <v>10</v>
      </c>
      <c r="X141" s="5">
        <v>28.6</v>
      </c>
      <c r="Y141" s="5">
        <v>0.2</v>
      </c>
      <c r="Z141" s="5">
        <v>0.51048918858483705</v>
      </c>
      <c r="AA141" s="5">
        <v>100</v>
      </c>
    </row>
    <row r="142" spans="1:27" x14ac:dyDescent="0.25">
      <c r="A142" t="s">
        <v>447</v>
      </c>
      <c r="B142" t="s">
        <v>448</v>
      </c>
      <c r="C142">
        <v>2017</v>
      </c>
      <c r="D142" t="s">
        <v>449</v>
      </c>
      <c r="E142" t="s">
        <v>5</v>
      </c>
      <c r="F142" s="4">
        <v>1</v>
      </c>
      <c r="G142" s="4">
        <v>0</v>
      </c>
      <c r="H142" s="4">
        <v>0</v>
      </c>
      <c r="I142" s="4">
        <v>0</v>
      </c>
      <c r="J142" s="4">
        <v>0</v>
      </c>
      <c r="K142" s="4">
        <v>0</v>
      </c>
      <c r="L142" s="4">
        <v>0</v>
      </c>
      <c r="M142" s="4">
        <v>0</v>
      </c>
      <c r="N142" t="s">
        <v>30</v>
      </c>
      <c r="O142" s="5" t="s">
        <v>30</v>
      </c>
      <c r="P142" s="5" t="s">
        <v>30</v>
      </c>
      <c r="Q142" s="5" t="s">
        <v>30</v>
      </c>
      <c r="R142" s="5" t="s">
        <v>30</v>
      </c>
      <c r="S142" s="5" t="s">
        <v>30</v>
      </c>
      <c r="T142" s="5" t="s">
        <v>30</v>
      </c>
      <c r="U142" s="5" t="s">
        <v>30</v>
      </c>
      <c r="V142" s="5" t="s">
        <v>30</v>
      </c>
      <c r="W142" s="5" t="s">
        <v>30</v>
      </c>
      <c r="X142" s="5" t="s">
        <v>30</v>
      </c>
      <c r="Y142" s="5" t="s">
        <v>30</v>
      </c>
      <c r="Z142" s="5">
        <v>5.8627995089034401</v>
      </c>
      <c r="AA142" s="5">
        <v>98.5</v>
      </c>
    </row>
    <row r="143" spans="1:27" x14ac:dyDescent="0.25">
      <c r="A143" t="s">
        <v>450</v>
      </c>
      <c r="B143" t="s">
        <v>451</v>
      </c>
      <c r="C143">
        <v>2017</v>
      </c>
      <c r="D143" t="s">
        <v>452</v>
      </c>
      <c r="E143" t="s">
        <v>5</v>
      </c>
      <c r="F143" s="4">
        <v>1</v>
      </c>
      <c r="G143" s="4">
        <v>0</v>
      </c>
      <c r="H143" s="4">
        <v>0</v>
      </c>
      <c r="I143" s="4">
        <v>0</v>
      </c>
      <c r="J143" s="4">
        <v>0</v>
      </c>
      <c r="K143" s="4">
        <v>0</v>
      </c>
      <c r="L143" s="4">
        <v>0</v>
      </c>
      <c r="M143" s="4">
        <v>0</v>
      </c>
      <c r="N143" t="s">
        <v>30</v>
      </c>
      <c r="O143" s="5">
        <v>36840.524780402295</v>
      </c>
      <c r="P143" s="5">
        <v>99.525540000000007</v>
      </c>
      <c r="Q143" s="5" t="s">
        <v>30</v>
      </c>
      <c r="R143" s="5" t="s">
        <v>30</v>
      </c>
      <c r="S143" s="5">
        <v>5.4</v>
      </c>
      <c r="T143" s="5" t="s">
        <v>30</v>
      </c>
      <c r="U143" s="5">
        <v>11.384039859020284</v>
      </c>
      <c r="V143" s="5">
        <v>0.54144106622241805</v>
      </c>
      <c r="W143" s="5">
        <v>10</v>
      </c>
      <c r="X143" s="5" t="s">
        <v>30</v>
      </c>
      <c r="Y143" s="5" t="s">
        <v>30</v>
      </c>
      <c r="Z143" s="5">
        <v>0.870256032933725</v>
      </c>
      <c r="AA143" s="5">
        <v>100</v>
      </c>
    </row>
    <row r="144" spans="1:27" x14ac:dyDescent="0.25">
      <c r="A144" t="s">
        <v>453</v>
      </c>
      <c r="B144" t="s">
        <v>454</v>
      </c>
      <c r="C144">
        <v>2017</v>
      </c>
      <c r="D144" t="s">
        <v>455</v>
      </c>
      <c r="E144" t="s">
        <v>7</v>
      </c>
      <c r="F144" s="4">
        <v>0</v>
      </c>
      <c r="G144" s="4">
        <v>0</v>
      </c>
      <c r="H144" s="4">
        <v>1</v>
      </c>
      <c r="I144" s="4">
        <v>0</v>
      </c>
      <c r="J144" s="4">
        <v>0</v>
      </c>
      <c r="K144" s="4">
        <v>0</v>
      </c>
      <c r="L144" s="4">
        <v>0</v>
      </c>
      <c r="M144" s="4">
        <v>0</v>
      </c>
      <c r="N144" t="s">
        <v>30</v>
      </c>
      <c r="O144" s="5">
        <v>1946.3734067700457</v>
      </c>
      <c r="P144" s="5">
        <v>19.438479999999998</v>
      </c>
      <c r="Q144" s="5">
        <v>1.0432999999999999</v>
      </c>
      <c r="R144" s="5">
        <v>77.916039999999995</v>
      </c>
      <c r="S144" s="5">
        <v>19.7</v>
      </c>
      <c r="T144" s="5">
        <v>1.5</v>
      </c>
      <c r="U144" s="5">
        <v>27.122053583283368</v>
      </c>
      <c r="V144" s="5">
        <v>3.5199372520799699</v>
      </c>
      <c r="W144" s="5">
        <v>6</v>
      </c>
      <c r="X144" s="5">
        <v>46.6</v>
      </c>
      <c r="Y144" s="5">
        <v>13.8</v>
      </c>
      <c r="Z144" s="5">
        <v>4.11474558806679</v>
      </c>
      <c r="AA144" s="5">
        <v>87</v>
      </c>
    </row>
    <row r="145" spans="1:27" x14ac:dyDescent="0.25">
      <c r="A145" t="s">
        <v>456</v>
      </c>
      <c r="B145" t="s">
        <v>457</v>
      </c>
      <c r="C145">
        <v>2017</v>
      </c>
      <c r="D145" t="s">
        <v>458</v>
      </c>
      <c r="E145" t="s">
        <v>11</v>
      </c>
      <c r="F145" s="4">
        <v>0</v>
      </c>
      <c r="G145" s="4">
        <v>0</v>
      </c>
      <c r="H145" s="4">
        <v>0</v>
      </c>
      <c r="I145" s="4">
        <v>0</v>
      </c>
      <c r="J145" s="4">
        <v>0</v>
      </c>
      <c r="K145" s="4">
        <v>0</v>
      </c>
      <c r="L145" s="4">
        <v>1</v>
      </c>
      <c r="M145" s="4">
        <v>0</v>
      </c>
      <c r="N145" t="s">
        <v>30</v>
      </c>
      <c r="O145" s="5" t="s">
        <v>30</v>
      </c>
      <c r="P145" s="5">
        <v>6.706588</v>
      </c>
      <c r="Q145" s="5">
        <v>0.43602999999999997</v>
      </c>
      <c r="R145" s="5">
        <v>8.9397400000000005</v>
      </c>
      <c r="S145" s="5">
        <v>91.3</v>
      </c>
      <c r="T145" s="5">
        <v>18.700000762939499</v>
      </c>
      <c r="U145" s="5">
        <v>4.3002206927002904</v>
      </c>
      <c r="V145" s="5">
        <v>1.00688508649487</v>
      </c>
      <c r="W145" s="5">
        <v>5</v>
      </c>
      <c r="X145" s="5">
        <v>34</v>
      </c>
      <c r="Y145" s="5">
        <v>77.5</v>
      </c>
      <c r="Z145" s="5">
        <v>14.771967765064799</v>
      </c>
      <c r="AA145" s="5">
        <v>58.2</v>
      </c>
    </row>
    <row r="146" spans="1:27" x14ac:dyDescent="0.25">
      <c r="A146" t="s">
        <v>459</v>
      </c>
      <c r="B146" t="s">
        <v>460</v>
      </c>
      <c r="C146">
        <v>2017</v>
      </c>
      <c r="D146" t="s">
        <v>461</v>
      </c>
      <c r="E146" t="s">
        <v>11</v>
      </c>
      <c r="F146" s="4">
        <v>0</v>
      </c>
      <c r="G146" s="4">
        <v>0</v>
      </c>
      <c r="H146" s="4">
        <v>0</v>
      </c>
      <c r="I146" s="4">
        <v>0</v>
      </c>
      <c r="J146" s="4">
        <v>0</v>
      </c>
      <c r="K146" s="4">
        <v>0</v>
      </c>
      <c r="L146" s="4">
        <v>1</v>
      </c>
      <c r="M146" s="4">
        <v>0</v>
      </c>
      <c r="N146" t="s">
        <v>30</v>
      </c>
      <c r="O146" s="5">
        <v>2455.9185587943293</v>
      </c>
      <c r="P146" s="5">
        <v>44.441989999999997</v>
      </c>
      <c r="Q146" s="5">
        <v>0.76693</v>
      </c>
      <c r="R146" s="5">
        <v>41.386760000000002</v>
      </c>
      <c r="S146" s="5">
        <v>104.3</v>
      </c>
      <c r="T146" s="5">
        <v>7.9000000953674299</v>
      </c>
      <c r="U146" s="5">
        <v>1.4786545258546586</v>
      </c>
      <c r="V146" s="5">
        <v>15.696854468003</v>
      </c>
      <c r="W146" s="5">
        <v>7</v>
      </c>
      <c r="X146" s="5">
        <v>43</v>
      </c>
      <c r="Y146" s="5">
        <v>77.599999999999994</v>
      </c>
      <c r="Z146" s="5">
        <v>4.70967762058714</v>
      </c>
      <c r="AA146" s="5">
        <v>68.5</v>
      </c>
    </row>
    <row r="147" spans="1:27" x14ac:dyDescent="0.25">
      <c r="A147" t="s">
        <v>462</v>
      </c>
      <c r="B147" t="s">
        <v>463</v>
      </c>
      <c r="C147">
        <v>2017</v>
      </c>
      <c r="D147" t="s">
        <v>464</v>
      </c>
      <c r="E147" t="s">
        <v>5</v>
      </c>
      <c r="F147" s="4">
        <v>1</v>
      </c>
      <c r="G147" s="4">
        <v>0</v>
      </c>
      <c r="H147" s="4">
        <v>0</v>
      </c>
      <c r="I147" s="4">
        <v>0</v>
      </c>
      <c r="J147" s="4">
        <v>0</v>
      </c>
      <c r="K147" s="4">
        <v>0</v>
      </c>
      <c r="L147" s="4">
        <v>0</v>
      </c>
      <c r="M147" s="4">
        <v>0</v>
      </c>
      <c r="N147" t="s">
        <v>30</v>
      </c>
      <c r="O147" s="5">
        <v>19115.376475319215</v>
      </c>
      <c r="P147" s="5" t="s">
        <v>30</v>
      </c>
      <c r="Q147" s="5" t="s">
        <v>30</v>
      </c>
      <c r="R147" s="5" t="s">
        <v>30</v>
      </c>
      <c r="S147" s="5" t="s">
        <v>30</v>
      </c>
      <c r="T147" s="5" t="s">
        <v>30</v>
      </c>
      <c r="U147" s="5" t="s">
        <v>30</v>
      </c>
      <c r="V147" s="5" t="s">
        <v>30</v>
      </c>
      <c r="W147" s="5" t="s">
        <v>30</v>
      </c>
      <c r="X147" s="5" t="s">
        <v>30</v>
      </c>
      <c r="Y147" s="5" t="s">
        <v>30</v>
      </c>
      <c r="Z147" s="5">
        <v>0</v>
      </c>
      <c r="AA147" s="5">
        <v>97.5</v>
      </c>
    </row>
    <row r="148" spans="1:27" x14ac:dyDescent="0.25">
      <c r="A148" t="s">
        <v>465</v>
      </c>
      <c r="B148" t="s">
        <v>466</v>
      </c>
      <c r="C148">
        <v>2017</v>
      </c>
      <c r="D148" t="s">
        <v>467</v>
      </c>
      <c r="E148" t="s">
        <v>12</v>
      </c>
      <c r="F148" s="4">
        <v>0</v>
      </c>
      <c r="G148" s="4">
        <v>0</v>
      </c>
      <c r="H148" s="4">
        <v>0</v>
      </c>
      <c r="I148" s="4">
        <v>0</v>
      </c>
      <c r="J148" s="4">
        <v>0</v>
      </c>
      <c r="K148" s="4">
        <v>0</v>
      </c>
      <c r="L148" s="4">
        <v>0</v>
      </c>
      <c r="M148" s="4">
        <v>1</v>
      </c>
      <c r="N148" t="s">
        <v>30</v>
      </c>
      <c r="O148" s="5">
        <v>90288.822411116489</v>
      </c>
      <c r="P148" s="5">
        <v>100</v>
      </c>
      <c r="Q148" s="5" t="s">
        <v>30</v>
      </c>
      <c r="R148" s="5" t="s">
        <v>30</v>
      </c>
      <c r="S148" s="5">
        <v>2.6</v>
      </c>
      <c r="T148" s="5" t="s">
        <v>30</v>
      </c>
      <c r="U148" s="5">
        <v>15.498298769172237</v>
      </c>
      <c r="V148" s="5">
        <v>3.55</v>
      </c>
      <c r="W148" s="5">
        <v>10</v>
      </c>
      <c r="X148" s="5">
        <v>26.8</v>
      </c>
      <c r="Y148" s="5">
        <v>0.2</v>
      </c>
      <c r="Z148" s="5">
        <v>5.4123035975934801</v>
      </c>
      <c r="AA148" s="5">
        <v>100</v>
      </c>
    </row>
    <row r="149" spans="1:27" x14ac:dyDescent="0.25">
      <c r="A149" t="s">
        <v>468</v>
      </c>
      <c r="B149" t="s">
        <v>469</v>
      </c>
      <c r="C149">
        <v>2017</v>
      </c>
      <c r="D149" t="s">
        <v>470</v>
      </c>
      <c r="E149" t="s">
        <v>8</v>
      </c>
      <c r="F149" s="4">
        <v>0</v>
      </c>
      <c r="G149" s="4">
        <v>0</v>
      </c>
      <c r="H149" s="4">
        <v>0</v>
      </c>
      <c r="I149" s="4">
        <v>1</v>
      </c>
      <c r="J149" s="4">
        <v>1</v>
      </c>
      <c r="K149" s="4">
        <v>0</v>
      </c>
      <c r="L149" s="4">
        <v>0</v>
      </c>
      <c r="M149" s="4">
        <v>0</v>
      </c>
      <c r="N149" t="s">
        <v>30</v>
      </c>
      <c r="O149" s="5">
        <v>17070.958399198618</v>
      </c>
      <c r="P149" s="5">
        <v>73.602419999999995</v>
      </c>
      <c r="Q149" s="5">
        <v>1.0047299999999999</v>
      </c>
      <c r="R149" s="5">
        <v>86.037210000000002</v>
      </c>
      <c r="S149" s="5">
        <v>10.7</v>
      </c>
      <c r="T149" s="5">
        <v>7.5</v>
      </c>
      <c r="U149" s="5">
        <v>12.699877998137337</v>
      </c>
      <c r="V149" s="5">
        <v>6.5290133028960695E-2</v>
      </c>
      <c r="W149" s="5">
        <v>-8</v>
      </c>
      <c r="X149" s="5" t="s">
        <v>30</v>
      </c>
      <c r="Y149" s="5" t="s">
        <v>30</v>
      </c>
      <c r="Z149" s="5">
        <v>22.930793844612499</v>
      </c>
      <c r="AA149" s="5">
        <v>93.4</v>
      </c>
    </row>
    <row r="150" spans="1:27" x14ac:dyDescent="0.25">
      <c r="A150" t="s">
        <v>471</v>
      </c>
      <c r="B150" t="s">
        <v>472</v>
      </c>
      <c r="C150">
        <v>2017</v>
      </c>
      <c r="D150" t="s">
        <v>473</v>
      </c>
      <c r="E150" t="s">
        <v>10</v>
      </c>
      <c r="F150" s="4">
        <v>0</v>
      </c>
      <c r="G150" s="4">
        <v>0</v>
      </c>
      <c r="H150" s="4">
        <v>0</v>
      </c>
      <c r="I150" s="4">
        <v>0</v>
      </c>
      <c r="J150" s="4">
        <v>0</v>
      </c>
      <c r="K150" s="4">
        <v>1</v>
      </c>
      <c r="L150" s="4">
        <v>0</v>
      </c>
      <c r="M150" s="4">
        <v>0</v>
      </c>
      <c r="N150" t="s">
        <v>30</v>
      </c>
      <c r="O150" s="5">
        <v>1178.7981111199047</v>
      </c>
      <c r="P150" s="5">
        <v>13.03619</v>
      </c>
      <c r="Q150" s="5">
        <v>0.82174999999999998</v>
      </c>
      <c r="R150" s="5">
        <v>44.28342</v>
      </c>
      <c r="S150" s="5">
        <v>78.8</v>
      </c>
      <c r="T150" s="5">
        <v>10.5</v>
      </c>
      <c r="U150" s="5">
        <v>7.7176471280629118</v>
      </c>
      <c r="V150" s="5">
        <v>3.7525958541240998</v>
      </c>
      <c r="W150" s="5">
        <v>7</v>
      </c>
      <c r="X150" s="5">
        <v>30.7</v>
      </c>
      <c r="Y150" s="5">
        <v>39.700000000000003</v>
      </c>
      <c r="Z150" s="5">
        <v>1.2182891752819001</v>
      </c>
      <c r="AA150" s="5">
        <v>91.4</v>
      </c>
    </row>
    <row r="151" spans="1:27" x14ac:dyDescent="0.25">
      <c r="A151" t="s">
        <v>474</v>
      </c>
      <c r="B151" t="s">
        <v>475</v>
      </c>
      <c r="C151">
        <v>2017</v>
      </c>
      <c r="D151" t="s">
        <v>476</v>
      </c>
      <c r="E151" t="s">
        <v>5</v>
      </c>
      <c r="F151" s="4">
        <v>1</v>
      </c>
      <c r="G151" s="4">
        <v>0</v>
      </c>
      <c r="H151" s="4">
        <v>0</v>
      </c>
      <c r="I151" s="4">
        <v>0</v>
      </c>
      <c r="J151" s="4">
        <v>0</v>
      </c>
      <c r="K151" s="4">
        <v>0</v>
      </c>
      <c r="L151" s="4">
        <v>0</v>
      </c>
      <c r="M151" s="4">
        <v>0</v>
      </c>
      <c r="N151" t="s">
        <v>30</v>
      </c>
      <c r="O151" s="5">
        <v>10909.904891025471</v>
      </c>
      <c r="P151" s="5" t="s">
        <v>30</v>
      </c>
      <c r="Q151" s="5">
        <v>1.0094099999999999</v>
      </c>
      <c r="R151" s="5">
        <v>96.340149999999994</v>
      </c>
      <c r="S151" s="5">
        <v>15.9</v>
      </c>
      <c r="T151" s="5" t="s">
        <v>30</v>
      </c>
      <c r="U151" s="5">
        <v>56.396460571625695</v>
      </c>
      <c r="V151" s="5" t="s">
        <v>30</v>
      </c>
      <c r="W151" s="5" t="s">
        <v>30</v>
      </c>
      <c r="X151" s="5" t="s">
        <v>30</v>
      </c>
      <c r="Y151" s="5" t="s">
        <v>30</v>
      </c>
      <c r="Z151" s="5">
        <v>0</v>
      </c>
      <c r="AA151" s="5">
        <v>95.3</v>
      </c>
    </row>
    <row r="152" spans="1:27" x14ac:dyDescent="0.25">
      <c r="A152" t="s">
        <v>477</v>
      </c>
      <c r="B152" t="s">
        <v>478</v>
      </c>
      <c r="C152">
        <v>2017</v>
      </c>
      <c r="D152" t="s">
        <v>479</v>
      </c>
      <c r="E152" t="s">
        <v>7</v>
      </c>
      <c r="F152" s="4">
        <v>0</v>
      </c>
      <c r="G152" s="4">
        <v>0</v>
      </c>
      <c r="H152" s="4">
        <v>1</v>
      </c>
      <c r="I152" s="4">
        <v>0</v>
      </c>
      <c r="J152" s="4">
        <v>0</v>
      </c>
      <c r="K152" s="4">
        <v>0</v>
      </c>
      <c r="L152" s="4">
        <v>0</v>
      </c>
      <c r="M152" s="4">
        <v>0</v>
      </c>
      <c r="N152" t="s">
        <v>30</v>
      </c>
      <c r="O152" s="5">
        <v>10982.373051232351</v>
      </c>
      <c r="P152" s="5">
        <v>43.662140000000001</v>
      </c>
      <c r="Q152" s="5">
        <v>0.99390000000000001</v>
      </c>
      <c r="R152" s="5">
        <v>93.485259999999997</v>
      </c>
      <c r="S152" s="5">
        <v>16.399999999999999</v>
      </c>
      <c r="T152" s="5">
        <v>1.20000004768372</v>
      </c>
      <c r="U152" s="5">
        <v>22.985640929578814</v>
      </c>
      <c r="V152" s="5">
        <v>0.74602659746932798</v>
      </c>
      <c r="W152" s="5">
        <v>9</v>
      </c>
      <c r="X152" s="5">
        <v>51</v>
      </c>
      <c r="Y152" s="5">
        <v>7</v>
      </c>
      <c r="Z152" s="5">
        <v>0.18649587915768001</v>
      </c>
      <c r="AA152" s="5">
        <v>94.7</v>
      </c>
    </row>
    <row r="153" spans="1:27" x14ac:dyDescent="0.25">
      <c r="A153" t="s">
        <v>480</v>
      </c>
      <c r="B153" t="s">
        <v>481</v>
      </c>
      <c r="C153">
        <v>2017</v>
      </c>
      <c r="D153" t="s">
        <v>482</v>
      </c>
      <c r="E153" t="s">
        <v>5</v>
      </c>
      <c r="F153" s="4">
        <v>1</v>
      </c>
      <c r="G153" s="4">
        <v>0</v>
      </c>
      <c r="H153" s="4">
        <v>0</v>
      </c>
      <c r="I153" s="4">
        <v>0</v>
      </c>
      <c r="J153" s="4">
        <v>0</v>
      </c>
      <c r="K153" s="4">
        <v>0</v>
      </c>
      <c r="L153" s="4">
        <v>0</v>
      </c>
      <c r="M153" s="4">
        <v>0</v>
      </c>
      <c r="N153" t="s">
        <v>30</v>
      </c>
      <c r="O153" s="5">
        <v>2436.1800593264734</v>
      </c>
      <c r="P153" s="5" t="s">
        <v>30</v>
      </c>
      <c r="Q153" s="5">
        <v>0.92657999999999996</v>
      </c>
      <c r="R153" s="5">
        <v>50.917740000000002</v>
      </c>
      <c r="S153" s="5">
        <v>54.3</v>
      </c>
      <c r="T153" s="5">
        <v>14.300000190734901</v>
      </c>
      <c r="U153" s="5">
        <v>4.3773886947380731</v>
      </c>
      <c r="V153" s="5">
        <v>6.0102416674153201</v>
      </c>
      <c r="W153" s="5">
        <v>5</v>
      </c>
      <c r="X153" s="5">
        <v>41.8</v>
      </c>
      <c r="Y153" s="5">
        <v>65.599999999999994</v>
      </c>
      <c r="Z153" s="5">
        <v>23.5847754884946</v>
      </c>
      <c r="AA153" s="5">
        <v>40</v>
      </c>
    </row>
    <row r="154" spans="1:27" x14ac:dyDescent="0.25">
      <c r="A154" t="s">
        <v>483</v>
      </c>
      <c r="B154" t="s">
        <v>484</v>
      </c>
      <c r="C154">
        <v>2017</v>
      </c>
      <c r="D154" t="s">
        <v>485</v>
      </c>
      <c r="E154" t="s">
        <v>7</v>
      </c>
      <c r="F154" s="4">
        <v>0</v>
      </c>
      <c r="G154" s="4">
        <v>0</v>
      </c>
      <c r="H154" s="4">
        <v>1</v>
      </c>
      <c r="I154" s="4">
        <v>0</v>
      </c>
      <c r="J154" s="4">
        <v>0</v>
      </c>
      <c r="K154" s="4">
        <v>0</v>
      </c>
      <c r="L154" s="4">
        <v>0</v>
      </c>
      <c r="M154" s="4">
        <v>0</v>
      </c>
      <c r="N154" t="s">
        <v>30</v>
      </c>
      <c r="O154" s="5">
        <v>3925.5633560461297</v>
      </c>
      <c r="P154" s="5">
        <v>21.72015</v>
      </c>
      <c r="Q154" s="5">
        <v>1.00593</v>
      </c>
      <c r="R154" s="5">
        <v>94.342460000000003</v>
      </c>
      <c r="S154" s="5">
        <v>19.899999999999999</v>
      </c>
      <c r="T154" s="5">
        <v>2.5999999046325701</v>
      </c>
      <c r="U154" s="5">
        <v>6.6485139925162233</v>
      </c>
      <c r="V154" s="5">
        <v>4.0868228057723401</v>
      </c>
      <c r="W154" s="5">
        <v>9</v>
      </c>
      <c r="X154" s="5">
        <v>48</v>
      </c>
      <c r="Y154" s="5">
        <v>7.4</v>
      </c>
      <c r="Z154" s="5">
        <v>2.1975858629790102</v>
      </c>
      <c r="AA154" s="5">
        <v>98</v>
      </c>
    </row>
    <row r="155" spans="1:27" x14ac:dyDescent="0.25">
      <c r="A155" t="s">
        <v>486</v>
      </c>
      <c r="B155" t="s">
        <v>487</v>
      </c>
      <c r="C155">
        <v>2017</v>
      </c>
      <c r="D155" t="s">
        <v>488</v>
      </c>
      <c r="E155" t="s">
        <v>7</v>
      </c>
      <c r="F155" s="4">
        <v>0</v>
      </c>
      <c r="G155" s="4">
        <v>0</v>
      </c>
      <c r="H155" s="4">
        <v>1</v>
      </c>
      <c r="I155" s="4">
        <v>0</v>
      </c>
      <c r="J155" s="4">
        <v>0</v>
      </c>
      <c r="K155" s="4">
        <v>0</v>
      </c>
      <c r="L155" s="4">
        <v>0</v>
      </c>
      <c r="M155" s="4">
        <v>0</v>
      </c>
      <c r="N155" t="s">
        <v>30</v>
      </c>
      <c r="O155" s="5">
        <v>6089.4034682758365</v>
      </c>
      <c r="P155" s="5">
        <v>28.97523</v>
      </c>
      <c r="Q155" s="5">
        <v>0.99580000000000002</v>
      </c>
      <c r="R155" s="5">
        <v>91.18853</v>
      </c>
      <c r="S155" s="5">
        <v>15.3</v>
      </c>
      <c r="T155" s="5">
        <v>0.60000002384185802</v>
      </c>
      <c r="U155" s="5">
        <v>5.6934208854589947</v>
      </c>
      <c r="V155" s="5">
        <v>3.59572224348643</v>
      </c>
      <c r="W155" s="5">
        <v>9</v>
      </c>
      <c r="X155" s="5">
        <v>44.3</v>
      </c>
      <c r="Y155" s="5">
        <v>9.3000000000000007</v>
      </c>
      <c r="Z155" s="5">
        <v>6.2913853262124002</v>
      </c>
      <c r="AA155" s="5">
        <v>86.7</v>
      </c>
    </row>
    <row r="156" spans="1:27" x14ac:dyDescent="0.25">
      <c r="A156" t="s">
        <v>489</v>
      </c>
      <c r="B156" t="s">
        <v>490</v>
      </c>
      <c r="C156">
        <v>2017</v>
      </c>
      <c r="D156" t="s">
        <v>491</v>
      </c>
      <c r="E156" t="s">
        <v>5</v>
      </c>
      <c r="F156" s="4">
        <v>1</v>
      </c>
      <c r="G156" s="4">
        <v>0</v>
      </c>
      <c r="H156" s="4">
        <v>0</v>
      </c>
      <c r="I156" s="4">
        <v>0</v>
      </c>
      <c r="J156" s="4">
        <v>0</v>
      </c>
      <c r="K156" s="4">
        <v>0</v>
      </c>
      <c r="L156" s="4">
        <v>0</v>
      </c>
      <c r="M156" s="4">
        <v>0</v>
      </c>
      <c r="N156" t="s">
        <v>30</v>
      </c>
      <c r="O156" s="5">
        <v>2753.3498622998613</v>
      </c>
      <c r="P156" s="5">
        <v>31.28584</v>
      </c>
      <c r="Q156" s="5">
        <v>1.01427</v>
      </c>
      <c r="R156" s="5">
        <v>96.787360000000007</v>
      </c>
      <c r="S156" s="5">
        <v>27.1</v>
      </c>
      <c r="T156" s="5">
        <v>7.9000000953674299</v>
      </c>
      <c r="U156" s="5">
        <v>25.949312661970904</v>
      </c>
      <c r="V156" s="5">
        <v>1.7667844522968099</v>
      </c>
      <c r="W156" s="5">
        <v>8</v>
      </c>
      <c r="X156" s="5">
        <v>40.1</v>
      </c>
      <c r="Y156" s="5">
        <v>33.700000000000003</v>
      </c>
      <c r="Z156" s="5">
        <v>1.63737516438123</v>
      </c>
      <c r="AA156" s="5">
        <v>91.8</v>
      </c>
    </row>
    <row r="157" spans="1:27" x14ac:dyDescent="0.25">
      <c r="A157" t="s">
        <v>492</v>
      </c>
      <c r="B157" t="s">
        <v>493</v>
      </c>
      <c r="C157">
        <v>2017</v>
      </c>
      <c r="D157" t="s">
        <v>494</v>
      </c>
      <c r="E157" t="s">
        <v>6</v>
      </c>
      <c r="F157" s="4">
        <v>0</v>
      </c>
      <c r="G157" s="4">
        <v>1</v>
      </c>
      <c r="H157" s="4">
        <v>0</v>
      </c>
      <c r="I157" s="4">
        <v>0</v>
      </c>
      <c r="J157" s="4">
        <v>0</v>
      </c>
      <c r="K157" s="4">
        <v>0</v>
      </c>
      <c r="L157" s="4">
        <v>0</v>
      </c>
      <c r="M157" s="4">
        <v>0</v>
      </c>
      <c r="N157" t="s">
        <v>30</v>
      </c>
      <c r="O157" s="5">
        <v>15065.971247730276</v>
      </c>
      <c r="P157" s="5">
        <v>77.862170000000006</v>
      </c>
      <c r="Q157" s="5">
        <v>1.00037</v>
      </c>
      <c r="R157" s="5">
        <v>98.251980000000003</v>
      </c>
      <c r="S157" s="5">
        <v>4.7</v>
      </c>
      <c r="T157" s="5" t="s">
        <v>30</v>
      </c>
      <c r="U157" s="5">
        <v>45.069195770818922</v>
      </c>
      <c r="V157" s="5">
        <v>-0.60967620104671105</v>
      </c>
      <c r="W157" s="5">
        <v>10</v>
      </c>
      <c r="X157" s="5">
        <v>32.1</v>
      </c>
      <c r="Y157" s="5">
        <v>0.3</v>
      </c>
      <c r="Z157" s="5">
        <v>0.85144552736955204</v>
      </c>
      <c r="AA157" s="5">
        <v>98.3</v>
      </c>
    </row>
    <row r="158" spans="1:27" x14ac:dyDescent="0.25">
      <c r="A158" t="s">
        <v>495</v>
      </c>
      <c r="B158" t="s">
        <v>496</v>
      </c>
      <c r="C158">
        <v>2017</v>
      </c>
      <c r="D158" t="s">
        <v>497</v>
      </c>
      <c r="E158" t="s">
        <v>12</v>
      </c>
      <c r="F158" s="4">
        <v>0</v>
      </c>
      <c r="G158" s="4">
        <v>0</v>
      </c>
      <c r="H158" s="4">
        <v>0</v>
      </c>
      <c r="I158" s="4">
        <v>0</v>
      </c>
      <c r="J158" s="4">
        <v>0</v>
      </c>
      <c r="K158" s="4">
        <v>0</v>
      </c>
      <c r="L158" s="4">
        <v>0</v>
      </c>
      <c r="M158" s="4">
        <v>1</v>
      </c>
      <c r="N158" t="s">
        <v>30</v>
      </c>
      <c r="O158" s="5">
        <v>22426.287927407157</v>
      </c>
      <c r="P158" s="5">
        <v>87.386349999999993</v>
      </c>
      <c r="Q158" s="5">
        <v>1.00088</v>
      </c>
      <c r="R158" s="5">
        <v>92.860770000000002</v>
      </c>
      <c r="S158" s="5">
        <v>3.5</v>
      </c>
      <c r="T158" s="5" t="s">
        <v>30</v>
      </c>
      <c r="U158" s="5">
        <v>35.011055483127585</v>
      </c>
      <c r="V158" s="5">
        <v>0.60739707464124704</v>
      </c>
      <c r="W158" s="5">
        <v>10</v>
      </c>
      <c r="X158" s="5">
        <v>35.6</v>
      </c>
      <c r="Y158" s="5">
        <v>1.5</v>
      </c>
      <c r="Z158" s="5">
        <v>0.25937092214830598</v>
      </c>
      <c r="AA158" s="5">
        <v>100</v>
      </c>
    </row>
    <row r="159" spans="1:27" x14ac:dyDescent="0.25">
      <c r="A159" t="s">
        <v>498</v>
      </c>
      <c r="B159" t="s">
        <v>499</v>
      </c>
      <c r="C159">
        <v>2017</v>
      </c>
      <c r="D159" t="s">
        <v>500</v>
      </c>
      <c r="E159" t="s">
        <v>7</v>
      </c>
      <c r="F159" s="4">
        <v>0</v>
      </c>
      <c r="G159" s="4">
        <v>0</v>
      </c>
      <c r="H159" s="4">
        <v>1</v>
      </c>
      <c r="I159" s="4">
        <v>0</v>
      </c>
      <c r="J159" s="4">
        <v>0</v>
      </c>
      <c r="K159" s="4">
        <v>0</v>
      </c>
      <c r="L159" s="4">
        <v>0</v>
      </c>
      <c r="M159" s="4">
        <v>0</v>
      </c>
      <c r="N159" t="s">
        <v>30</v>
      </c>
      <c r="O159" s="5">
        <v>27270.671864472031</v>
      </c>
      <c r="P159" s="5">
        <v>69.73527</v>
      </c>
      <c r="Q159" s="5">
        <v>1.0004</v>
      </c>
      <c r="R159" s="5">
        <v>92.530150000000006</v>
      </c>
      <c r="S159" s="5" t="s">
        <v>30</v>
      </c>
      <c r="T159" s="5" t="s">
        <v>30</v>
      </c>
      <c r="U159" s="5" t="s">
        <v>30</v>
      </c>
      <c r="V159" s="5" t="s">
        <v>30</v>
      </c>
      <c r="W159" s="5" t="s">
        <v>30</v>
      </c>
      <c r="X159" s="5" t="s">
        <v>30</v>
      </c>
      <c r="Y159" s="5" t="s">
        <v>30</v>
      </c>
      <c r="Z159" s="5">
        <v>0</v>
      </c>
      <c r="AA159" s="5">
        <v>93.6</v>
      </c>
    </row>
    <row r="160" spans="1:27" x14ac:dyDescent="0.25">
      <c r="A160" t="s">
        <v>501</v>
      </c>
      <c r="B160" t="s">
        <v>502</v>
      </c>
      <c r="C160">
        <v>2017</v>
      </c>
      <c r="D160" t="s">
        <v>503</v>
      </c>
      <c r="E160" t="s">
        <v>8</v>
      </c>
      <c r="F160" s="4">
        <v>0</v>
      </c>
      <c r="G160" s="4">
        <v>0</v>
      </c>
      <c r="H160" s="4">
        <v>0</v>
      </c>
      <c r="I160" s="4">
        <v>1</v>
      </c>
      <c r="J160" s="4">
        <v>1</v>
      </c>
      <c r="K160" s="4">
        <v>0</v>
      </c>
      <c r="L160" s="4">
        <v>0</v>
      </c>
      <c r="M160" s="4">
        <v>0</v>
      </c>
      <c r="N160" t="s">
        <v>30</v>
      </c>
      <c r="O160" s="5">
        <v>66410.756467587722</v>
      </c>
      <c r="P160" s="5">
        <v>65.875389999999996</v>
      </c>
      <c r="Q160" s="5">
        <v>1.0128699999999999</v>
      </c>
      <c r="R160" s="5">
        <v>97.558269999999993</v>
      </c>
      <c r="S160" s="5">
        <v>8.5</v>
      </c>
      <c r="T160" s="5">
        <v>2.0999999046325701</v>
      </c>
      <c r="U160" s="5">
        <v>11.517873285229861</v>
      </c>
      <c r="V160" s="5">
        <v>2.8755058319447002</v>
      </c>
      <c r="W160" s="5">
        <v>-10</v>
      </c>
      <c r="X160" s="5" t="s">
        <v>30</v>
      </c>
      <c r="Y160" s="5" t="s">
        <v>30</v>
      </c>
      <c r="Z160" s="5">
        <v>11.291538081912501</v>
      </c>
      <c r="AA160" s="5">
        <v>100</v>
      </c>
    </row>
    <row r="161" spans="1:27" x14ac:dyDescent="0.25">
      <c r="A161" t="s">
        <v>504</v>
      </c>
      <c r="B161" t="s">
        <v>505</v>
      </c>
      <c r="C161">
        <v>2017</v>
      </c>
      <c r="D161" t="s">
        <v>506</v>
      </c>
      <c r="E161" t="s">
        <v>6</v>
      </c>
      <c r="F161" s="4">
        <v>0</v>
      </c>
      <c r="G161" s="4">
        <v>1</v>
      </c>
      <c r="H161" s="4">
        <v>0</v>
      </c>
      <c r="I161" s="4">
        <v>0</v>
      </c>
      <c r="J161" s="4">
        <v>0</v>
      </c>
      <c r="K161" s="4">
        <v>0</v>
      </c>
      <c r="L161" s="4">
        <v>0</v>
      </c>
      <c r="M161" s="4">
        <v>0</v>
      </c>
      <c r="N161" t="s">
        <v>30</v>
      </c>
      <c r="O161" s="5">
        <v>10065.486791486472</v>
      </c>
      <c r="P161" s="5">
        <v>60.837150000000001</v>
      </c>
      <c r="Q161" s="5">
        <v>0.99961999999999995</v>
      </c>
      <c r="R161" s="5">
        <v>98.205209999999994</v>
      </c>
      <c r="S161" s="5">
        <v>9</v>
      </c>
      <c r="T161" s="5">
        <v>3.5</v>
      </c>
      <c r="U161" s="5">
        <v>37.555468572360553</v>
      </c>
      <c r="V161" s="5">
        <v>-1.53840304922558</v>
      </c>
      <c r="W161" s="5" t="s">
        <v>30</v>
      </c>
      <c r="X161" s="5">
        <v>27.5</v>
      </c>
      <c r="Y161" s="5">
        <v>4.5</v>
      </c>
      <c r="Z161" s="5">
        <v>1.0302315508558999</v>
      </c>
      <c r="AA161" s="5">
        <v>100</v>
      </c>
    </row>
    <row r="162" spans="1:27" x14ac:dyDescent="0.25">
      <c r="A162" t="s">
        <v>507</v>
      </c>
      <c r="B162" t="s">
        <v>508</v>
      </c>
      <c r="C162">
        <v>2017</v>
      </c>
      <c r="D162" t="s">
        <v>509</v>
      </c>
      <c r="E162" t="s">
        <v>6</v>
      </c>
      <c r="F162" s="4">
        <v>0</v>
      </c>
      <c r="G162" s="4">
        <v>1</v>
      </c>
      <c r="H162" s="4">
        <v>0</v>
      </c>
      <c r="I162" s="4">
        <v>0</v>
      </c>
      <c r="J162" s="4">
        <v>0</v>
      </c>
      <c r="K162" s="4">
        <v>0</v>
      </c>
      <c r="L162" s="4">
        <v>0</v>
      </c>
      <c r="M162" s="4">
        <v>0</v>
      </c>
      <c r="N162" t="s">
        <v>30</v>
      </c>
      <c r="O162" s="5">
        <v>11279.625341046099</v>
      </c>
      <c r="P162" s="5">
        <v>67.383089999999996</v>
      </c>
      <c r="Q162" s="5">
        <v>1.0009600000000001</v>
      </c>
      <c r="R162" s="5">
        <v>99.647779999999997</v>
      </c>
      <c r="S162" s="5">
        <v>7.7</v>
      </c>
      <c r="T162" s="5" t="s">
        <v>30</v>
      </c>
      <c r="U162" s="5">
        <v>8.7831505143718278</v>
      </c>
      <c r="V162" s="5">
        <v>7.0506639600778103</v>
      </c>
      <c r="W162" s="5">
        <v>4</v>
      </c>
      <c r="X162" s="5">
        <v>37.700000000000003</v>
      </c>
      <c r="Y162" s="5">
        <v>0.3</v>
      </c>
      <c r="Z162" s="5">
        <v>10.307209539942299</v>
      </c>
      <c r="AA162" s="5">
        <v>96.9</v>
      </c>
    </row>
    <row r="163" spans="1:27" x14ac:dyDescent="0.25">
      <c r="A163" t="s">
        <v>510</v>
      </c>
      <c r="B163" t="s">
        <v>511</v>
      </c>
      <c r="C163">
        <v>2017</v>
      </c>
      <c r="D163" t="s">
        <v>512</v>
      </c>
      <c r="E163" t="s">
        <v>11</v>
      </c>
      <c r="F163" s="4">
        <v>0</v>
      </c>
      <c r="G163" s="4">
        <v>0</v>
      </c>
      <c r="H163" s="4">
        <v>0</v>
      </c>
      <c r="I163" s="4">
        <v>0</v>
      </c>
      <c r="J163" s="4">
        <v>0</v>
      </c>
      <c r="K163" s="4">
        <v>0</v>
      </c>
      <c r="L163" s="4">
        <v>1</v>
      </c>
      <c r="M163" s="4">
        <v>0</v>
      </c>
      <c r="N163" t="s">
        <v>30</v>
      </c>
      <c r="O163" s="5">
        <v>738.6391106268195</v>
      </c>
      <c r="P163" s="5">
        <v>42.116909999999997</v>
      </c>
      <c r="Q163" s="5">
        <v>1.02918</v>
      </c>
      <c r="R163" s="5">
        <v>64.664490000000001</v>
      </c>
      <c r="S163" s="5">
        <v>38.5</v>
      </c>
      <c r="T163" s="5">
        <v>3</v>
      </c>
      <c r="U163" s="5">
        <v>10.764114764992797</v>
      </c>
      <c r="V163" s="5">
        <v>5.7254586996341699</v>
      </c>
      <c r="W163" s="5">
        <v>-3</v>
      </c>
      <c r="X163" s="5">
        <v>50.4</v>
      </c>
      <c r="Y163" s="5">
        <v>81.5</v>
      </c>
      <c r="Z163" s="5">
        <v>6.7247966470799296</v>
      </c>
      <c r="AA163" s="5">
        <v>76.099999999999994</v>
      </c>
    </row>
    <row r="164" spans="1:27" x14ac:dyDescent="0.25">
      <c r="A164" t="s">
        <v>513</v>
      </c>
      <c r="B164" t="s">
        <v>514</v>
      </c>
      <c r="C164">
        <v>2017</v>
      </c>
      <c r="D164" t="s">
        <v>515</v>
      </c>
      <c r="E164" t="s">
        <v>5</v>
      </c>
      <c r="F164" s="4">
        <v>1</v>
      </c>
      <c r="G164" s="4">
        <v>0</v>
      </c>
      <c r="H164" s="4">
        <v>0</v>
      </c>
      <c r="I164" s="4">
        <v>0</v>
      </c>
      <c r="J164" s="4">
        <v>0</v>
      </c>
      <c r="K164" s="4">
        <v>0</v>
      </c>
      <c r="L164" s="4">
        <v>0</v>
      </c>
      <c r="M164" s="4">
        <v>0</v>
      </c>
      <c r="N164" t="s">
        <v>30</v>
      </c>
      <c r="O164" s="5">
        <v>3782.4048534628337</v>
      </c>
      <c r="P164" s="5" t="s">
        <v>30</v>
      </c>
      <c r="Q164" s="5">
        <v>1.0043299999999999</v>
      </c>
      <c r="R164" s="5">
        <v>99.06953</v>
      </c>
      <c r="S164" s="5">
        <v>17.3</v>
      </c>
      <c r="T164" s="5">
        <v>1.29999995231628</v>
      </c>
      <c r="U164" s="5">
        <v>24.940073439185102</v>
      </c>
      <c r="V164" s="5">
        <v>1.30385728001265</v>
      </c>
      <c r="W164" s="5" t="s">
        <v>30</v>
      </c>
      <c r="X164" s="5">
        <v>42</v>
      </c>
      <c r="Y164" s="5">
        <v>9.6999999999999993</v>
      </c>
      <c r="Z164" s="5">
        <v>0.47135376236690901</v>
      </c>
      <c r="AA164" s="5">
        <v>99</v>
      </c>
    </row>
    <row r="165" spans="1:27" x14ac:dyDescent="0.25">
      <c r="A165" t="s">
        <v>516</v>
      </c>
      <c r="B165" t="s">
        <v>517</v>
      </c>
      <c r="C165">
        <v>2017</v>
      </c>
      <c r="D165" t="s">
        <v>518</v>
      </c>
      <c r="E165" t="s">
        <v>12</v>
      </c>
      <c r="F165" s="4">
        <v>0</v>
      </c>
      <c r="G165" s="4">
        <v>0</v>
      </c>
      <c r="H165" s="4">
        <v>0</v>
      </c>
      <c r="I165" s="4">
        <v>0</v>
      </c>
      <c r="J165" s="4">
        <v>0</v>
      </c>
      <c r="K165" s="4">
        <v>0</v>
      </c>
      <c r="L165" s="4">
        <v>0</v>
      </c>
      <c r="M165" s="4">
        <v>1</v>
      </c>
      <c r="N165" t="s">
        <v>30</v>
      </c>
      <c r="O165" s="5">
        <v>52596.224499381999</v>
      </c>
      <c r="P165" s="5" t="s">
        <v>30</v>
      </c>
      <c r="Q165" s="5" t="s">
        <v>30</v>
      </c>
      <c r="R165" s="5" t="s">
        <v>30</v>
      </c>
      <c r="S165" s="5">
        <v>2.8</v>
      </c>
      <c r="T165" s="5" t="s">
        <v>30</v>
      </c>
      <c r="U165" s="5" t="s">
        <v>30</v>
      </c>
      <c r="V165" s="5" t="s">
        <v>30</v>
      </c>
      <c r="W165" s="5" t="s">
        <v>30</v>
      </c>
      <c r="X165" s="5" t="s">
        <v>30</v>
      </c>
      <c r="Y165" s="5" t="s">
        <v>30</v>
      </c>
      <c r="Z165" s="5">
        <v>0</v>
      </c>
      <c r="AA165" s="5" t="s">
        <v>30</v>
      </c>
    </row>
    <row r="166" spans="1:27" x14ac:dyDescent="0.25">
      <c r="A166" t="s">
        <v>519</v>
      </c>
      <c r="B166" t="s">
        <v>520</v>
      </c>
      <c r="C166">
        <v>2017</v>
      </c>
      <c r="D166" t="s">
        <v>521</v>
      </c>
      <c r="E166" t="s">
        <v>11</v>
      </c>
      <c r="F166" s="4">
        <v>0</v>
      </c>
      <c r="G166" s="4">
        <v>0</v>
      </c>
      <c r="H166" s="4">
        <v>0</v>
      </c>
      <c r="I166" s="4">
        <v>0</v>
      </c>
      <c r="J166" s="4">
        <v>0</v>
      </c>
      <c r="K166" s="4">
        <v>0</v>
      </c>
      <c r="L166" s="4">
        <v>1</v>
      </c>
      <c r="M166" s="4">
        <v>0</v>
      </c>
      <c r="N166" t="s">
        <v>30</v>
      </c>
      <c r="O166" s="5">
        <v>1283.8867074562318</v>
      </c>
      <c r="P166" s="5" t="s">
        <v>30</v>
      </c>
      <c r="Q166" s="5">
        <v>0.99207000000000001</v>
      </c>
      <c r="R166" s="5">
        <v>85.441699999999997</v>
      </c>
      <c r="S166" s="5">
        <v>33.799999999999997</v>
      </c>
      <c r="T166" s="5">
        <v>4</v>
      </c>
      <c r="U166" s="5">
        <v>24.250658449005481</v>
      </c>
      <c r="V166" s="5">
        <v>5.4312533207392404</v>
      </c>
      <c r="W166" s="5" t="s">
        <v>30</v>
      </c>
      <c r="X166" s="5">
        <v>30.8</v>
      </c>
      <c r="Y166" s="5">
        <v>70.099999999999994</v>
      </c>
      <c r="Z166" s="5">
        <v>3.1086248911840402</v>
      </c>
      <c r="AA166" s="5">
        <v>97.1</v>
      </c>
    </row>
    <row r="167" spans="1:27" x14ac:dyDescent="0.25">
      <c r="A167" t="s">
        <v>522</v>
      </c>
      <c r="B167" t="s">
        <v>523</v>
      </c>
      <c r="C167">
        <v>2017</v>
      </c>
      <c r="D167" t="s">
        <v>524</v>
      </c>
      <c r="E167" t="s">
        <v>8</v>
      </c>
      <c r="F167" s="4">
        <v>0</v>
      </c>
      <c r="G167" s="4">
        <v>0</v>
      </c>
      <c r="H167" s="4">
        <v>0</v>
      </c>
      <c r="I167" s="4">
        <v>1</v>
      </c>
      <c r="J167" s="4">
        <v>1</v>
      </c>
      <c r="K167" s="4">
        <v>0</v>
      </c>
      <c r="L167" s="4">
        <v>0</v>
      </c>
      <c r="M167" s="4">
        <v>0</v>
      </c>
      <c r="N167" t="s">
        <v>30</v>
      </c>
      <c r="O167" s="5">
        <v>21395.359780258124</v>
      </c>
      <c r="P167" s="5">
        <v>69.409580000000005</v>
      </c>
      <c r="Q167" s="5">
        <v>0.99834999999999996</v>
      </c>
      <c r="R167" s="5">
        <v>91.369249999999994</v>
      </c>
      <c r="S167" s="5">
        <v>12.9</v>
      </c>
      <c r="T167" s="5">
        <v>11.800000190734901</v>
      </c>
      <c r="U167" s="5">
        <v>8.2834932920642572</v>
      </c>
      <c r="V167" s="5">
        <v>3.52351097178658</v>
      </c>
      <c r="W167" s="5">
        <v>-10</v>
      </c>
      <c r="X167" s="5" t="s">
        <v>30</v>
      </c>
      <c r="Y167" s="5" t="s">
        <v>30</v>
      </c>
      <c r="Z167" s="5">
        <v>23.3739170356471</v>
      </c>
      <c r="AA167" s="5">
        <v>97</v>
      </c>
    </row>
    <row r="168" spans="1:27" x14ac:dyDescent="0.25">
      <c r="A168" t="s">
        <v>525</v>
      </c>
      <c r="B168" t="s">
        <v>526</v>
      </c>
      <c r="C168">
        <v>2017</v>
      </c>
      <c r="D168" t="s">
        <v>527</v>
      </c>
      <c r="E168" t="s">
        <v>11</v>
      </c>
      <c r="F168" s="4">
        <v>0</v>
      </c>
      <c r="G168" s="4">
        <v>0</v>
      </c>
      <c r="H168" s="4">
        <v>0</v>
      </c>
      <c r="I168" s="4">
        <v>0</v>
      </c>
      <c r="J168" s="4">
        <v>0</v>
      </c>
      <c r="K168" s="4">
        <v>0</v>
      </c>
      <c r="L168" s="4">
        <v>1</v>
      </c>
      <c r="M168" s="4">
        <v>0</v>
      </c>
      <c r="N168" t="s">
        <v>30</v>
      </c>
      <c r="O168" s="5">
        <v>1092.2511622777449</v>
      </c>
      <c r="P168" s="5">
        <v>15.424569999999999</v>
      </c>
      <c r="Q168" s="5">
        <v>0.83399999999999996</v>
      </c>
      <c r="R168" s="5">
        <v>33.596600000000002</v>
      </c>
      <c r="S168" s="5">
        <v>47.1</v>
      </c>
      <c r="T168" s="5">
        <v>5.6999998092651403</v>
      </c>
      <c r="U168" s="5">
        <v>14.162686301472197</v>
      </c>
      <c r="V168" s="5">
        <v>0.83476888895978596</v>
      </c>
      <c r="W168" s="5">
        <v>7</v>
      </c>
      <c r="X168" s="5">
        <v>40.299999999999997</v>
      </c>
      <c r="Y168" s="5">
        <v>67.5</v>
      </c>
      <c r="Z168" s="5">
        <v>5.7885243448635597</v>
      </c>
      <c r="AA168" s="5">
        <v>78.5</v>
      </c>
    </row>
    <row r="169" spans="1:27" x14ac:dyDescent="0.25">
      <c r="A169" t="s">
        <v>528</v>
      </c>
      <c r="B169" t="s">
        <v>529</v>
      </c>
      <c r="C169">
        <v>2017</v>
      </c>
      <c r="D169" t="s">
        <v>530</v>
      </c>
      <c r="E169" t="s">
        <v>6</v>
      </c>
      <c r="F169" s="4">
        <v>0</v>
      </c>
      <c r="G169" s="4">
        <v>1</v>
      </c>
      <c r="H169" s="4">
        <v>0</v>
      </c>
      <c r="I169" s="4">
        <v>0</v>
      </c>
      <c r="J169" s="4">
        <v>0</v>
      </c>
      <c r="K169" s="4">
        <v>0</v>
      </c>
      <c r="L169" s="4">
        <v>0</v>
      </c>
      <c r="M169" s="4">
        <v>0</v>
      </c>
      <c r="N169" t="s">
        <v>30</v>
      </c>
      <c r="O169" s="5">
        <v>5852.3842989579489</v>
      </c>
      <c r="P169" s="5">
        <v>83.092339999999993</v>
      </c>
      <c r="Q169" s="5">
        <v>1.0000899999999999</v>
      </c>
      <c r="R169" s="5">
        <v>98.228279999999998</v>
      </c>
      <c r="S169" s="5">
        <v>5.8</v>
      </c>
      <c r="T169" s="5">
        <v>3.9000000953674299</v>
      </c>
      <c r="U169" s="5">
        <v>22.282876351272481</v>
      </c>
      <c r="V169" s="5">
        <v>1.12231397417791</v>
      </c>
      <c r="W169" s="5">
        <v>8</v>
      </c>
      <c r="X169" s="5">
        <v>29.1</v>
      </c>
      <c r="Y169" s="5">
        <v>1.4</v>
      </c>
      <c r="Z169" s="5">
        <v>1.2190097009647001</v>
      </c>
      <c r="AA169" s="5">
        <v>99.2</v>
      </c>
    </row>
    <row r="170" spans="1:27" x14ac:dyDescent="0.25">
      <c r="A170" t="s">
        <v>531</v>
      </c>
      <c r="B170" t="s">
        <v>532</v>
      </c>
      <c r="C170">
        <v>2017</v>
      </c>
      <c r="D170" t="s">
        <v>533</v>
      </c>
      <c r="E170" t="s">
        <v>11</v>
      </c>
      <c r="F170" s="4">
        <v>0</v>
      </c>
      <c r="G170" s="4">
        <v>0</v>
      </c>
      <c r="H170" s="4">
        <v>0</v>
      </c>
      <c r="I170" s="4">
        <v>0</v>
      </c>
      <c r="J170" s="4">
        <v>0</v>
      </c>
      <c r="K170" s="4">
        <v>0</v>
      </c>
      <c r="L170" s="4">
        <v>1</v>
      </c>
      <c r="M170" s="4">
        <v>0</v>
      </c>
      <c r="N170" t="s">
        <v>30</v>
      </c>
      <c r="O170" s="5">
        <v>13963.591645015538</v>
      </c>
      <c r="P170" s="5" t="s">
        <v>30</v>
      </c>
      <c r="Q170" s="5">
        <v>1.0080800000000001</v>
      </c>
      <c r="R170" s="5">
        <v>94.448980000000006</v>
      </c>
      <c r="S170" s="5">
        <v>14.3</v>
      </c>
      <c r="T170" s="5">
        <v>4.3000001907348597</v>
      </c>
      <c r="U170" s="5">
        <v>60.651522360597845</v>
      </c>
      <c r="V170" s="5">
        <v>-1.0155462757264999</v>
      </c>
      <c r="W170" s="5" t="s">
        <v>30</v>
      </c>
      <c r="X170" s="5">
        <v>46.8</v>
      </c>
      <c r="Y170" s="5">
        <v>2.5</v>
      </c>
      <c r="Z170" s="5">
        <v>0.118316741649275</v>
      </c>
      <c r="AA170" s="5">
        <v>95.7</v>
      </c>
    </row>
    <row r="171" spans="1:27" x14ac:dyDescent="0.25">
      <c r="A171" t="s">
        <v>534</v>
      </c>
      <c r="B171" t="s">
        <v>535</v>
      </c>
      <c r="C171">
        <v>2017</v>
      </c>
      <c r="D171" t="s">
        <v>536</v>
      </c>
      <c r="E171" t="s">
        <v>11</v>
      </c>
      <c r="F171" s="4">
        <v>0</v>
      </c>
      <c r="G171" s="4">
        <v>0</v>
      </c>
      <c r="H171" s="4">
        <v>0</v>
      </c>
      <c r="I171" s="4">
        <v>0</v>
      </c>
      <c r="J171" s="4">
        <v>0</v>
      </c>
      <c r="K171" s="4">
        <v>0</v>
      </c>
      <c r="L171" s="4">
        <v>1</v>
      </c>
      <c r="M171" s="4">
        <v>0</v>
      </c>
      <c r="N171" t="s">
        <v>30</v>
      </c>
      <c r="O171" s="5">
        <v>455.58887737832401</v>
      </c>
      <c r="P171" s="5">
        <v>15.58001</v>
      </c>
      <c r="Q171" s="5">
        <v>0.78810999999999998</v>
      </c>
      <c r="R171" s="5">
        <v>24.856680000000001</v>
      </c>
      <c r="S171" s="5">
        <v>113.5</v>
      </c>
      <c r="T171" s="5">
        <v>9.3999996185302699</v>
      </c>
      <c r="U171" s="5">
        <v>5.0079235489605773</v>
      </c>
      <c r="V171" s="5">
        <v>8.0143583953916195</v>
      </c>
      <c r="W171" s="5">
        <v>7</v>
      </c>
      <c r="X171" s="5">
        <v>34</v>
      </c>
      <c r="Y171" s="5">
        <v>81.3</v>
      </c>
      <c r="Z171" s="5">
        <v>23.468678460018499</v>
      </c>
      <c r="AA171" s="5">
        <v>62.6</v>
      </c>
    </row>
    <row r="172" spans="1:27" x14ac:dyDescent="0.25">
      <c r="A172" t="s">
        <v>537</v>
      </c>
      <c r="B172" t="s">
        <v>538</v>
      </c>
      <c r="C172">
        <v>2017</v>
      </c>
      <c r="D172" t="s">
        <v>539</v>
      </c>
      <c r="E172" t="s">
        <v>5</v>
      </c>
      <c r="F172" s="4">
        <v>1</v>
      </c>
      <c r="G172" s="4">
        <v>0</v>
      </c>
      <c r="H172" s="4">
        <v>0</v>
      </c>
      <c r="I172" s="4">
        <v>0</v>
      </c>
      <c r="J172" s="4">
        <v>0</v>
      </c>
      <c r="K172" s="4">
        <v>0</v>
      </c>
      <c r="L172" s="4">
        <v>0</v>
      </c>
      <c r="M172" s="4">
        <v>0</v>
      </c>
      <c r="N172" t="s">
        <v>30</v>
      </c>
      <c r="O172" s="5">
        <v>52600.641225848631</v>
      </c>
      <c r="P172" s="5">
        <v>96.352599999999995</v>
      </c>
      <c r="Q172" s="5">
        <v>1.00027</v>
      </c>
      <c r="R172" s="5">
        <v>95.447890000000001</v>
      </c>
      <c r="S172" s="5">
        <v>2.8</v>
      </c>
      <c r="T172" s="5">
        <v>3.5999999046325701</v>
      </c>
      <c r="U172" s="5">
        <v>138.43767368998621</v>
      </c>
      <c r="V172" s="5">
        <v>-0.50251256281405998</v>
      </c>
      <c r="W172" s="5">
        <v>-2</v>
      </c>
      <c r="X172" s="5" t="s">
        <v>30</v>
      </c>
      <c r="Y172" s="5" t="s">
        <v>30</v>
      </c>
      <c r="Z172" s="5">
        <v>4.51827786103792E-4</v>
      </c>
      <c r="AA172" s="5">
        <v>100</v>
      </c>
    </row>
    <row r="173" spans="1:27" x14ac:dyDescent="0.25">
      <c r="A173" t="s">
        <v>540</v>
      </c>
      <c r="B173" t="s">
        <v>541</v>
      </c>
      <c r="C173">
        <v>2017</v>
      </c>
      <c r="D173" t="s">
        <v>542</v>
      </c>
      <c r="E173" t="s">
        <v>7</v>
      </c>
      <c r="F173" s="4">
        <v>0</v>
      </c>
      <c r="G173" s="4">
        <v>0</v>
      </c>
      <c r="H173" s="4">
        <v>1</v>
      </c>
      <c r="I173" s="4">
        <v>0</v>
      </c>
      <c r="J173" s="4">
        <v>0</v>
      </c>
      <c r="K173" s="4">
        <v>0</v>
      </c>
      <c r="L173" s="4">
        <v>0</v>
      </c>
      <c r="M173" s="4">
        <v>0</v>
      </c>
      <c r="N173" t="s">
        <v>30</v>
      </c>
      <c r="O173" s="5" t="s">
        <v>30</v>
      </c>
      <c r="P173" s="5" t="s">
        <v>30</v>
      </c>
      <c r="Q173" s="5" t="s">
        <v>30</v>
      </c>
      <c r="R173" s="5" t="s">
        <v>30</v>
      </c>
      <c r="S173" s="5" t="s">
        <v>30</v>
      </c>
      <c r="T173" s="5" t="s">
        <v>30</v>
      </c>
      <c r="U173" s="5" t="s">
        <v>30</v>
      </c>
      <c r="V173" s="5" t="s">
        <v>30</v>
      </c>
      <c r="W173" s="5" t="s">
        <v>30</v>
      </c>
      <c r="X173" s="5" t="s">
        <v>30</v>
      </c>
      <c r="Y173" s="5" t="s">
        <v>30</v>
      </c>
      <c r="Z173" s="5" t="s">
        <v>30</v>
      </c>
      <c r="AA173" s="5" t="s">
        <v>30</v>
      </c>
    </row>
    <row r="174" spans="1:27" x14ac:dyDescent="0.25">
      <c r="A174" t="s">
        <v>543</v>
      </c>
      <c r="B174" t="s">
        <v>544</v>
      </c>
      <c r="C174">
        <v>2017</v>
      </c>
      <c r="D174" t="s">
        <v>545</v>
      </c>
      <c r="E174" t="s">
        <v>6</v>
      </c>
      <c r="F174" s="4">
        <v>0</v>
      </c>
      <c r="G174" s="4">
        <v>1</v>
      </c>
      <c r="H174" s="4">
        <v>0</v>
      </c>
      <c r="I174" s="4">
        <v>0</v>
      </c>
      <c r="J174" s="4">
        <v>0</v>
      </c>
      <c r="K174" s="4">
        <v>0</v>
      </c>
      <c r="L174" s="4">
        <v>0</v>
      </c>
      <c r="M174" s="4">
        <v>0</v>
      </c>
      <c r="N174" t="s">
        <v>30</v>
      </c>
      <c r="O174" s="5">
        <v>19275.086755948487</v>
      </c>
      <c r="P174" s="5">
        <v>77.241389999999996</v>
      </c>
      <c r="Q174" s="5" t="s">
        <v>30</v>
      </c>
      <c r="R174" s="5" t="s">
        <v>30</v>
      </c>
      <c r="S174" s="5">
        <v>5.9</v>
      </c>
      <c r="T174" s="5" t="s">
        <v>30</v>
      </c>
      <c r="U174" s="5">
        <v>87.246899338047896</v>
      </c>
      <c r="V174" s="5">
        <v>-0.52001019627812906</v>
      </c>
      <c r="W174" s="5">
        <v>10</v>
      </c>
      <c r="X174" s="5">
        <v>26.1</v>
      </c>
      <c r="Y174" s="5">
        <v>1.2</v>
      </c>
      <c r="Z174" s="5">
        <v>0.28816407189836302</v>
      </c>
      <c r="AA174" s="5">
        <v>100</v>
      </c>
    </row>
    <row r="175" spans="1:27" x14ac:dyDescent="0.25">
      <c r="A175" t="s">
        <v>546</v>
      </c>
      <c r="B175" t="s">
        <v>547</v>
      </c>
      <c r="C175">
        <v>2017</v>
      </c>
      <c r="D175" t="s">
        <v>548</v>
      </c>
      <c r="E175" t="s">
        <v>6</v>
      </c>
      <c r="F175" s="4">
        <v>0</v>
      </c>
      <c r="G175" s="4">
        <v>1</v>
      </c>
      <c r="H175" s="4">
        <v>0</v>
      </c>
      <c r="I175" s="4">
        <v>0</v>
      </c>
      <c r="J175" s="4">
        <v>0</v>
      </c>
      <c r="K175" s="4">
        <v>0</v>
      </c>
      <c r="L175" s="4">
        <v>0</v>
      </c>
      <c r="M175" s="4">
        <v>0</v>
      </c>
      <c r="N175" t="s">
        <v>30</v>
      </c>
      <c r="O175" s="5">
        <v>24460.397900777629</v>
      </c>
      <c r="P175" s="5">
        <v>97.244510000000005</v>
      </c>
      <c r="Q175" s="5">
        <v>1.0004200000000001</v>
      </c>
      <c r="R175" s="5">
        <v>99.453749999999999</v>
      </c>
      <c r="S175" s="5">
        <v>2.2999999999999998</v>
      </c>
      <c r="T175" s="5" t="s">
        <v>30</v>
      </c>
      <c r="U175" s="5">
        <v>77.128935120310075</v>
      </c>
      <c r="V175" s="5">
        <v>-5.6665722238324397E-2</v>
      </c>
      <c r="W175" s="5">
        <v>10</v>
      </c>
      <c r="X175" s="5">
        <v>25.7</v>
      </c>
      <c r="Y175" s="5">
        <v>0</v>
      </c>
      <c r="Z175" s="5">
        <v>0.262606812599327</v>
      </c>
      <c r="AA175" s="5">
        <v>99.5</v>
      </c>
    </row>
    <row r="176" spans="1:27" x14ac:dyDescent="0.25">
      <c r="A176" t="s">
        <v>549</v>
      </c>
      <c r="B176" t="s">
        <v>550</v>
      </c>
      <c r="C176">
        <v>2017</v>
      </c>
      <c r="D176" t="s">
        <v>551</v>
      </c>
      <c r="E176" t="s">
        <v>5</v>
      </c>
      <c r="F176" s="4">
        <v>1</v>
      </c>
      <c r="G176" s="4">
        <v>0</v>
      </c>
      <c r="H176" s="4">
        <v>0</v>
      </c>
      <c r="I176" s="4">
        <v>0</v>
      </c>
      <c r="J176" s="4">
        <v>0</v>
      </c>
      <c r="K176" s="4">
        <v>0</v>
      </c>
      <c r="L176" s="4">
        <v>0</v>
      </c>
      <c r="M176" s="4">
        <v>0</v>
      </c>
      <c r="N176" t="s">
        <v>30</v>
      </c>
      <c r="O176" s="5">
        <v>1479.3432030438983</v>
      </c>
      <c r="P176" s="5" t="s">
        <v>30</v>
      </c>
      <c r="Q176" s="5" t="s">
        <v>30</v>
      </c>
      <c r="R176" s="5">
        <v>69</v>
      </c>
      <c r="S176" s="5">
        <v>25.8</v>
      </c>
      <c r="T176" s="5">
        <v>4.3000001907348597</v>
      </c>
      <c r="U176" s="5">
        <v>12.744900167880163</v>
      </c>
      <c r="V176" s="5">
        <v>-0.558559363689344</v>
      </c>
      <c r="W176" s="5">
        <v>8</v>
      </c>
      <c r="X176" s="5">
        <v>37</v>
      </c>
      <c r="Y176" s="5">
        <v>58.8</v>
      </c>
      <c r="Z176" s="5">
        <v>23.0054335427306</v>
      </c>
      <c r="AA176" s="5">
        <v>80.8</v>
      </c>
    </row>
    <row r="177" spans="1:27" x14ac:dyDescent="0.25">
      <c r="A177" t="s">
        <v>552</v>
      </c>
      <c r="B177" t="s">
        <v>553</v>
      </c>
      <c r="C177">
        <v>2017</v>
      </c>
      <c r="D177" t="s">
        <v>554</v>
      </c>
      <c r="E177" t="s">
        <v>11</v>
      </c>
      <c r="F177" s="4">
        <v>0</v>
      </c>
      <c r="G177" s="4">
        <v>0</v>
      </c>
      <c r="H177" s="4">
        <v>0</v>
      </c>
      <c r="I177" s="4">
        <v>0</v>
      </c>
      <c r="J177" s="4">
        <v>0</v>
      </c>
      <c r="K177" s="4">
        <v>0</v>
      </c>
      <c r="L177" s="4">
        <v>1</v>
      </c>
      <c r="M177" s="4">
        <v>0</v>
      </c>
      <c r="N177" t="s">
        <v>30</v>
      </c>
      <c r="O177" s="5" t="s">
        <v>30</v>
      </c>
      <c r="P177" s="5">
        <v>38.660330000000002</v>
      </c>
      <c r="Q177" s="5" t="s">
        <v>30</v>
      </c>
      <c r="R177" s="5" t="s">
        <v>30</v>
      </c>
      <c r="S177" s="5">
        <v>132.5</v>
      </c>
      <c r="T177" s="5">
        <v>15</v>
      </c>
      <c r="U177" s="5" t="s">
        <v>30</v>
      </c>
      <c r="V177" s="5" t="s">
        <v>30</v>
      </c>
      <c r="W177" s="5">
        <v>5</v>
      </c>
      <c r="X177" s="5" t="s">
        <v>30</v>
      </c>
      <c r="Y177" s="5" t="s">
        <v>30</v>
      </c>
      <c r="Z177" s="5">
        <v>17.8227331667489</v>
      </c>
      <c r="AA177" s="5">
        <v>31.7</v>
      </c>
    </row>
    <row r="178" spans="1:27" x14ac:dyDescent="0.25">
      <c r="A178" t="s">
        <v>555</v>
      </c>
      <c r="B178" t="s">
        <v>556</v>
      </c>
      <c r="C178">
        <v>2017</v>
      </c>
      <c r="D178" t="s">
        <v>557</v>
      </c>
      <c r="E178" t="s">
        <v>11</v>
      </c>
      <c r="F178" s="4">
        <v>0</v>
      </c>
      <c r="G178" s="4">
        <v>0</v>
      </c>
      <c r="H178" s="4">
        <v>0</v>
      </c>
      <c r="I178" s="4">
        <v>0</v>
      </c>
      <c r="J178" s="4">
        <v>0</v>
      </c>
      <c r="K178" s="4">
        <v>0</v>
      </c>
      <c r="L178" s="4">
        <v>1</v>
      </c>
      <c r="M178" s="4">
        <v>0</v>
      </c>
      <c r="N178" t="s">
        <v>30</v>
      </c>
      <c r="O178" s="5">
        <v>7488.9902438602658</v>
      </c>
      <c r="P178" s="5">
        <v>70.317449999999994</v>
      </c>
      <c r="Q178" s="5">
        <v>1.00552</v>
      </c>
      <c r="R178" s="5">
        <v>93.408029999999997</v>
      </c>
      <c r="S178" s="5">
        <v>43.3</v>
      </c>
      <c r="T178" s="5">
        <v>4.6999998092651403</v>
      </c>
      <c r="U178" s="5">
        <v>17.830274212372551</v>
      </c>
      <c r="V178" s="5">
        <v>6.3262638001168199</v>
      </c>
      <c r="W178" s="5">
        <v>9</v>
      </c>
      <c r="X178" s="5">
        <v>63.4</v>
      </c>
      <c r="Y178" s="5">
        <v>35.9</v>
      </c>
      <c r="Z178" s="5">
        <v>4.19974905837398</v>
      </c>
      <c r="AA178" s="5">
        <v>93.2</v>
      </c>
    </row>
    <row r="179" spans="1:27" x14ac:dyDescent="0.25">
      <c r="A179" t="s">
        <v>558</v>
      </c>
      <c r="B179" t="s">
        <v>559</v>
      </c>
      <c r="C179">
        <v>2017</v>
      </c>
      <c r="D179" t="s">
        <v>560</v>
      </c>
      <c r="E179" t="s">
        <v>11</v>
      </c>
      <c r="F179" s="4">
        <v>0</v>
      </c>
      <c r="G179" s="4">
        <v>0</v>
      </c>
      <c r="H179" s="4">
        <v>0</v>
      </c>
      <c r="I179" s="4">
        <v>0</v>
      </c>
      <c r="J179" s="4">
        <v>0</v>
      </c>
      <c r="K179" s="4">
        <v>0</v>
      </c>
      <c r="L179" s="4">
        <v>1</v>
      </c>
      <c r="M179" s="4">
        <v>0</v>
      </c>
      <c r="N179" t="s">
        <v>30</v>
      </c>
      <c r="O179" s="5">
        <v>745.33995649459939</v>
      </c>
      <c r="P179" s="5" t="s">
        <v>30</v>
      </c>
      <c r="Q179" s="5">
        <v>0.67101</v>
      </c>
      <c r="R179" s="5">
        <v>19.18638</v>
      </c>
      <c r="S179" s="5">
        <v>90.7</v>
      </c>
      <c r="T179" s="5">
        <v>22.700000762939499</v>
      </c>
      <c r="U179" s="5" t="s">
        <v>30</v>
      </c>
      <c r="V179" s="5">
        <v>380.77690369620501</v>
      </c>
      <c r="W179" s="5">
        <v>0</v>
      </c>
      <c r="X179" s="5">
        <v>46.3</v>
      </c>
      <c r="Y179" s="5">
        <v>64.8</v>
      </c>
      <c r="Z179" s="5">
        <v>15.846489411940199</v>
      </c>
      <c r="AA179" s="5">
        <v>58.7</v>
      </c>
    </row>
    <row r="180" spans="1:27" x14ac:dyDescent="0.25">
      <c r="A180" t="s">
        <v>561</v>
      </c>
      <c r="B180" t="s">
        <v>562</v>
      </c>
      <c r="C180">
        <v>2017</v>
      </c>
      <c r="D180" t="s">
        <v>563</v>
      </c>
      <c r="E180" t="s">
        <v>12</v>
      </c>
      <c r="F180" s="4">
        <v>0</v>
      </c>
      <c r="G180" s="4">
        <v>0</v>
      </c>
      <c r="H180" s="4">
        <v>0</v>
      </c>
      <c r="I180" s="4">
        <v>0</v>
      </c>
      <c r="J180" s="4">
        <v>0</v>
      </c>
      <c r="K180" s="4">
        <v>0</v>
      </c>
      <c r="L180" s="4">
        <v>0</v>
      </c>
      <c r="M180" s="4">
        <v>1</v>
      </c>
      <c r="N180" t="s">
        <v>30</v>
      </c>
      <c r="O180" s="5">
        <v>31505.292975876688</v>
      </c>
      <c r="P180" s="5">
        <v>97.575310000000002</v>
      </c>
      <c r="Q180" s="5">
        <v>0.99968000000000001</v>
      </c>
      <c r="R180" s="5">
        <v>97.695359999999994</v>
      </c>
      <c r="S180" s="5">
        <v>3.3</v>
      </c>
      <c r="T180" s="5" t="s">
        <v>30</v>
      </c>
      <c r="U180" s="5">
        <v>27.283582732626261</v>
      </c>
      <c r="V180" s="5">
        <v>-0.20267174080639799</v>
      </c>
      <c r="W180" s="5">
        <v>10</v>
      </c>
      <c r="X180" s="5">
        <v>36</v>
      </c>
      <c r="Y180" s="5">
        <v>1.5</v>
      </c>
      <c r="Z180" s="5">
        <v>6.6497018307901404E-2</v>
      </c>
      <c r="AA180" s="5">
        <v>100</v>
      </c>
    </row>
    <row r="181" spans="1:27" x14ac:dyDescent="0.25">
      <c r="A181" t="s">
        <v>564</v>
      </c>
      <c r="B181" t="s">
        <v>565</v>
      </c>
      <c r="C181">
        <v>2017</v>
      </c>
      <c r="D181" t="s">
        <v>566</v>
      </c>
      <c r="E181" t="s">
        <v>10</v>
      </c>
      <c r="F181" s="4">
        <v>0</v>
      </c>
      <c r="G181" s="4">
        <v>0</v>
      </c>
      <c r="H181" s="4">
        <v>0</v>
      </c>
      <c r="I181" s="4">
        <v>0</v>
      </c>
      <c r="J181" s="4">
        <v>0</v>
      </c>
      <c r="K181" s="4">
        <v>1</v>
      </c>
      <c r="L181" s="4">
        <v>0</v>
      </c>
      <c r="M181" s="4">
        <v>0</v>
      </c>
      <c r="N181" t="s">
        <v>30</v>
      </c>
      <c r="O181" s="5">
        <v>3832.3425580675603</v>
      </c>
      <c r="P181" s="5">
        <v>82.691379999999995</v>
      </c>
      <c r="Q181" s="5">
        <v>1.0092399999999999</v>
      </c>
      <c r="R181" s="5">
        <v>89.958680000000001</v>
      </c>
      <c r="S181" s="5">
        <v>9.4</v>
      </c>
      <c r="T181" s="5">
        <v>21.399999618530298</v>
      </c>
      <c r="U181" s="5">
        <v>17.42032753168311</v>
      </c>
      <c r="V181" s="5">
        <v>3.7278486823982502</v>
      </c>
      <c r="W181" s="5">
        <v>6</v>
      </c>
      <c r="X181" s="5">
        <v>39.200000000000003</v>
      </c>
      <c r="Y181" s="5">
        <v>16.100000000000001</v>
      </c>
      <c r="Z181" s="5">
        <v>0.15618964237470001</v>
      </c>
      <c r="AA181" s="5">
        <v>95.6</v>
      </c>
    </row>
    <row r="182" spans="1:27" x14ac:dyDescent="0.25">
      <c r="A182" t="s">
        <v>567</v>
      </c>
      <c r="B182" t="s">
        <v>568</v>
      </c>
      <c r="C182">
        <v>2017</v>
      </c>
      <c r="D182" t="s">
        <v>569</v>
      </c>
      <c r="E182" t="s">
        <v>7</v>
      </c>
      <c r="F182" s="4">
        <v>0</v>
      </c>
      <c r="G182" s="4">
        <v>0</v>
      </c>
      <c r="H182" s="4">
        <v>1</v>
      </c>
      <c r="I182" s="4">
        <v>0</v>
      </c>
      <c r="J182" s="4">
        <v>0</v>
      </c>
      <c r="K182" s="4">
        <v>0</v>
      </c>
      <c r="L182" s="4">
        <v>0</v>
      </c>
      <c r="M182" s="4">
        <v>0</v>
      </c>
      <c r="N182" t="s">
        <v>30</v>
      </c>
      <c r="O182" s="5">
        <v>15657.224283548188</v>
      </c>
      <c r="P182" s="5" t="s">
        <v>30</v>
      </c>
      <c r="Q182" s="5" t="s">
        <v>30</v>
      </c>
      <c r="R182" s="5" t="s">
        <v>30</v>
      </c>
      <c r="S182" s="5">
        <v>9.3000000000000007</v>
      </c>
      <c r="T182" s="5" t="s">
        <v>30</v>
      </c>
      <c r="U182" s="5">
        <v>29.866637495656811</v>
      </c>
      <c r="V182" s="5">
        <v>-2.3018756304560499</v>
      </c>
      <c r="W182" s="5" t="s">
        <v>30</v>
      </c>
      <c r="X182" s="5" t="s">
        <v>30</v>
      </c>
      <c r="Y182" s="5" t="s">
        <v>30</v>
      </c>
      <c r="Z182" s="5">
        <v>0</v>
      </c>
      <c r="AA182" s="5">
        <v>98.3</v>
      </c>
    </row>
    <row r="183" spans="1:27" x14ac:dyDescent="0.25">
      <c r="A183" t="s">
        <v>570</v>
      </c>
      <c r="B183" t="s">
        <v>571</v>
      </c>
      <c r="C183">
        <v>2017</v>
      </c>
      <c r="D183" t="s">
        <v>572</v>
      </c>
      <c r="E183" t="s">
        <v>7</v>
      </c>
      <c r="F183" s="4">
        <v>0</v>
      </c>
      <c r="G183" s="4">
        <v>0</v>
      </c>
      <c r="H183" s="4">
        <v>1</v>
      </c>
      <c r="I183" s="4">
        <v>0</v>
      </c>
      <c r="J183" s="4">
        <v>0</v>
      </c>
      <c r="K183" s="4">
        <v>0</v>
      </c>
      <c r="L183" s="4">
        <v>0</v>
      </c>
      <c r="M183" s="4">
        <v>0</v>
      </c>
      <c r="N183" t="s">
        <v>30</v>
      </c>
      <c r="O183" s="5">
        <v>8151.6341601464901</v>
      </c>
      <c r="P183" s="5" t="s">
        <v>30</v>
      </c>
      <c r="Q183" s="5" t="s">
        <v>30</v>
      </c>
      <c r="R183" s="5" t="s">
        <v>30</v>
      </c>
      <c r="S183" s="5">
        <v>13.3</v>
      </c>
      <c r="T183" s="5">
        <v>3.7000000476837198</v>
      </c>
      <c r="U183" s="5">
        <v>56.996254216764321</v>
      </c>
      <c r="V183" s="5">
        <v>-0.98430920351252904</v>
      </c>
      <c r="W183" s="5" t="s">
        <v>30</v>
      </c>
      <c r="X183" s="5">
        <v>42.6</v>
      </c>
      <c r="Y183" s="5">
        <v>63.5</v>
      </c>
      <c r="Z183" s="5">
        <v>3.1326931960421502E-2</v>
      </c>
      <c r="AA183" s="5">
        <v>96.3</v>
      </c>
    </row>
    <row r="184" spans="1:27" x14ac:dyDescent="0.25">
      <c r="A184" t="s">
        <v>573</v>
      </c>
      <c r="B184" t="s">
        <v>574</v>
      </c>
      <c r="C184">
        <v>2017</v>
      </c>
      <c r="D184" t="s">
        <v>575</v>
      </c>
      <c r="E184" t="s">
        <v>7</v>
      </c>
      <c r="F184" s="4">
        <v>0</v>
      </c>
      <c r="G184" s="4">
        <v>0</v>
      </c>
      <c r="H184" s="4">
        <v>1</v>
      </c>
      <c r="I184" s="4">
        <v>0</v>
      </c>
      <c r="J184" s="4">
        <v>0</v>
      </c>
      <c r="K184" s="4">
        <v>0</v>
      </c>
      <c r="L184" s="4">
        <v>0</v>
      </c>
      <c r="M184" s="4">
        <v>0</v>
      </c>
      <c r="N184" t="s">
        <v>30</v>
      </c>
      <c r="O184" s="5" t="s">
        <v>30</v>
      </c>
      <c r="P184" s="5" t="s">
        <v>30</v>
      </c>
      <c r="Q184" s="5" t="s">
        <v>30</v>
      </c>
      <c r="R184" s="5" t="s">
        <v>30</v>
      </c>
      <c r="S184" s="5" t="s">
        <v>30</v>
      </c>
      <c r="T184" s="5" t="s">
        <v>30</v>
      </c>
      <c r="U184" s="5" t="s">
        <v>30</v>
      </c>
      <c r="V184" s="5" t="s">
        <v>30</v>
      </c>
      <c r="W184" s="5" t="s">
        <v>30</v>
      </c>
      <c r="X184" s="5" t="s">
        <v>30</v>
      </c>
      <c r="Y184" s="5" t="s">
        <v>30</v>
      </c>
      <c r="Z184" s="5" t="s">
        <v>30</v>
      </c>
      <c r="AA184" s="5" t="s">
        <v>30</v>
      </c>
    </row>
    <row r="185" spans="1:27" x14ac:dyDescent="0.25">
      <c r="A185" t="s">
        <v>576</v>
      </c>
      <c r="B185" t="s">
        <v>577</v>
      </c>
      <c r="C185">
        <v>2017</v>
      </c>
      <c r="D185" t="s">
        <v>578</v>
      </c>
      <c r="E185" t="s">
        <v>7</v>
      </c>
      <c r="F185" s="4">
        <v>0</v>
      </c>
      <c r="G185" s="4">
        <v>0</v>
      </c>
      <c r="H185" s="4">
        <v>1</v>
      </c>
      <c r="I185" s="4">
        <v>0</v>
      </c>
      <c r="J185" s="4">
        <v>0</v>
      </c>
      <c r="K185" s="4">
        <v>0</v>
      </c>
      <c r="L185" s="4">
        <v>0</v>
      </c>
      <c r="M185" s="4">
        <v>0</v>
      </c>
      <c r="N185" t="s">
        <v>30</v>
      </c>
      <c r="O185" s="5">
        <v>6676.6153428161679</v>
      </c>
      <c r="P185" s="5" t="s">
        <v>30</v>
      </c>
      <c r="Q185" s="5">
        <v>1.00074</v>
      </c>
      <c r="R185" s="5">
        <v>95.5</v>
      </c>
      <c r="S185" s="5">
        <v>16.600000000000001</v>
      </c>
      <c r="T185" s="5" t="s">
        <v>30</v>
      </c>
      <c r="U185" s="5">
        <v>31.781099611141784</v>
      </c>
      <c r="V185" s="5">
        <v>-1.7336119495398401</v>
      </c>
      <c r="W185" s="5" t="s">
        <v>30</v>
      </c>
      <c r="X185" s="5" t="s">
        <v>30</v>
      </c>
      <c r="Y185" s="5" t="s">
        <v>30</v>
      </c>
      <c r="Z185" s="5">
        <v>4.4309840684395398E-2</v>
      </c>
      <c r="AA185" s="5">
        <v>95.1</v>
      </c>
    </row>
    <row r="186" spans="1:27" x14ac:dyDescent="0.25">
      <c r="A186" t="s">
        <v>579</v>
      </c>
      <c r="B186" t="s">
        <v>580</v>
      </c>
      <c r="C186">
        <v>2017</v>
      </c>
      <c r="D186" t="s">
        <v>581</v>
      </c>
      <c r="E186" t="s">
        <v>11</v>
      </c>
      <c r="F186" s="4">
        <v>0</v>
      </c>
      <c r="G186" s="4">
        <v>0</v>
      </c>
      <c r="H186" s="4">
        <v>0</v>
      </c>
      <c r="I186" s="4">
        <v>0</v>
      </c>
      <c r="J186" s="4">
        <v>0</v>
      </c>
      <c r="K186" s="4">
        <v>0</v>
      </c>
      <c r="L186" s="4">
        <v>1</v>
      </c>
      <c r="M186" s="4">
        <v>0</v>
      </c>
      <c r="N186" t="s">
        <v>30</v>
      </c>
      <c r="O186" s="5">
        <v>1923.9953219926099</v>
      </c>
      <c r="P186" s="5">
        <v>15.26843</v>
      </c>
      <c r="Q186" s="5">
        <v>0.91334000000000004</v>
      </c>
      <c r="R186" s="5">
        <v>46.699629999999999</v>
      </c>
      <c r="S186" s="5">
        <v>65.099999999999994</v>
      </c>
      <c r="T186" s="5">
        <v>16.299999237060501</v>
      </c>
      <c r="U186" s="5">
        <v>1.3116241614482989</v>
      </c>
      <c r="V186" s="5">
        <v>16.911792247659498</v>
      </c>
      <c r="W186" s="5">
        <v>-2</v>
      </c>
      <c r="X186" s="5">
        <v>35.4</v>
      </c>
      <c r="Y186" s="5">
        <v>40.5</v>
      </c>
      <c r="Z186" s="5">
        <v>4.2019524585324604</v>
      </c>
      <c r="AA186" s="5">
        <v>55.5</v>
      </c>
    </row>
    <row r="187" spans="1:27" x14ac:dyDescent="0.25">
      <c r="A187" t="s">
        <v>582</v>
      </c>
      <c r="B187" t="s">
        <v>583</v>
      </c>
      <c r="C187">
        <v>2017</v>
      </c>
      <c r="D187" t="s">
        <v>584</v>
      </c>
      <c r="E187" t="s">
        <v>7</v>
      </c>
      <c r="F187" s="4">
        <v>0</v>
      </c>
      <c r="G187" s="4">
        <v>0</v>
      </c>
      <c r="H187" s="4">
        <v>1</v>
      </c>
      <c r="I187" s="4">
        <v>0</v>
      </c>
      <c r="J187" s="4">
        <v>0</v>
      </c>
      <c r="K187" s="4">
        <v>0</v>
      </c>
      <c r="L187" s="4">
        <v>0</v>
      </c>
      <c r="M187" s="4">
        <v>0</v>
      </c>
      <c r="N187" t="s">
        <v>30</v>
      </c>
      <c r="O187" s="5">
        <v>8108.2366445319822</v>
      </c>
      <c r="P187" s="5" t="s">
        <v>30</v>
      </c>
      <c r="Q187" s="5">
        <v>0.99158000000000002</v>
      </c>
      <c r="R187" s="5">
        <v>90.997910000000005</v>
      </c>
      <c r="S187" s="5">
        <v>20</v>
      </c>
      <c r="T187" s="5">
        <v>5</v>
      </c>
      <c r="U187" s="5">
        <v>4.8382997853196308</v>
      </c>
      <c r="V187" s="5">
        <v>55.484437751004002</v>
      </c>
      <c r="W187" s="5">
        <v>5</v>
      </c>
      <c r="X187" s="5">
        <v>57.6</v>
      </c>
      <c r="Y187" s="5">
        <v>42.8</v>
      </c>
      <c r="Z187" s="5">
        <v>17.683899843953998</v>
      </c>
      <c r="AA187" s="5">
        <v>94.8</v>
      </c>
    </row>
    <row r="188" spans="1:27" x14ac:dyDescent="0.25">
      <c r="A188" t="s">
        <v>585</v>
      </c>
      <c r="B188" t="s">
        <v>586</v>
      </c>
      <c r="C188">
        <v>2017</v>
      </c>
      <c r="D188" t="s">
        <v>587</v>
      </c>
      <c r="E188" t="s">
        <v>11</v>
      </c>
      <c r="F188" s="4">
        <v>0</v>
      </c>
      <c r="G188" s="4">
        <v>0</v>
      </c>
      <c r="H188" s="4">
        <v>0</v>
      </c>
      <c r="I188" s="4">
        <v>0</v>
      </c>
      <c r="J188" s="4">
        <v>0</v>
      </c>
      <c r="K188" s="4">
        <v>0</v>
      </c>
      <c r="L188" s="4">
        <v>1</v>
      </c>
      <c r="M188" s="4">
        <v>0</v>
      </c>
      <c r="N188" t="s">
        <v>30</v>
      </c>
      <c r="O188" s="5">
        <v>3906.2618779126383</v>
      </c>
      <c r="P188" s="5">
        <v>28.56944</v>
      </c>
      <c r="Q188" s="5">
        <v>1.0277799999999999</v>
      </c>
      <c r="R188" s="5">
        <v>82.447550000000007</v>
      </c>
      <c r="S188" s="5">
        <v>70.400000000000006</v>
      </c>
      <c r="T188" s="5">
        <v>2</v>
      </c>
      <c r="U188" s="5">
        <v>40.047950211765531</v>
      </c>
      <c r="V188" s="5">
        <v>7.8464118196407204</v>
      </c>
      <c r="W188" s="5">
        <v>-9</v>
      </c>
      <c r="X188" s="5">
        <v>51.5</v>
      </c>
      <c r="Y188" s="5">
        <v>64.400000000000006</v>
      </c>
      <c r="Z188" s="5">
        <v>2.8763500828595299</v>
      </c>
      <c r="AA188" s="5">
        <v>74.099999999999994</v>
      </c>
    </row>
    <row r="189" spans="1:27" x14ac:dyDescent="0.25">
      <c r="A189" t="s">
        <v>588</v>
      </c>
      <c r="B189" t="s">
        <v>589</v>
      </c>
      <c r="C189">
        <v>2017</v>
      </c>
      <c r="D189" t="s">
        <v>590</v>
      </c>
      <c r="E189" t="s">
        <v>12</v>
      </c>
      <c r="F189" s="4">
        <v>0</v>
      </c>
      <c r="G189" s="4">
        <v>0</v>
      </c>
      <c r="H189" s="4">
        <v>0</v>
      </c>
      <c r="I189" s="4">
        <v>0</v>
      </c>
      <c r="J189" s="4">
        <v>0</v>
      </c>
      <c r="K189" s="4">
        <v>0</v>
      </c>
      <c r="L189" s="4">
        <v>0</v>
      </c>
      <c r="M189" s="4">
        <v>1</v>
      </c>
      <c r="N189" t="s">
        <v>30</v>
      </c>
      <c r="O189" s="5">
        <v>56473.022779491046</v>
      </c>
      <c r="P189" s="5">
        <v>99.719920000000002</v>
      </c>
      <c r="Q189" s="5" t="s">
        <v>30</v>
      </c>
      <c r="R189" s="5" t="s">
        <v>30</v>
      </c>
      <c r="S189" s="5">
        <v>2.9</v>
      </c>
      <c r="T189" s="5" t="s">
        <v>30</v>
      </c>
      <c r="U189" s="5">
        <v>34.434459431734901</v>
      </c>
      <c r="V189" s="5">
        <v>0.98426924457811604</v>
      </c>
      <c r="W189" s="5">
        <v>10</v>
      </c>
      <c r="X189" s="5">
        <v>27.2</v>
      </c>
      <c r="Y189" s="5">
        <v>0.5</v>
      </c>
      <c r="Z189" s="5">
        <v>0.39644806487568302</v>
      </c>
      <c r="AA189" s="5">
        <v>100</v>
      </c>
    </row>
    <row r="190" spans="1:27" x14ac:dyDescent="0.25">
      <c r="A190" t="s">
        <v>591</v>
      </c>
      <c r="B190" t="s">
        <v>592</v>
      </c>
      <c r="C190">
        <v>2017</v>
      </c>
      <c r="D190" t="s">
        <v>593</v>
      </c>
      <c r="E190" t="s">
        <v>12</v>
      </c>
      <c r="F190" s="4">
        <v>0</v>
      </c>
      <c r="G190" s="4">
        <v>0</v>
      </c>
      <c r="H190" s="4">
        <v>0</v>
      </c>
      <c r="I190" s="4">
        <v>0</v>
      </c>
      <c r="J190" s="4">
        <v>0</v>
      </c>
      <c r="K190" s="4">
        <v>0</v>
      </c>
      <c r="L190" s="4">
        <v>0</v>
      </c>
      <c r="M190" s="4">
        <v>1</v>
      </c>
      <c r="N190" t="s">
        <v>30</v>
      </c>
      <c r="O190" s="5">
        <v>76691.116843640484</v>
      </c>
      <c r="P190" s="5">
        <v>97.985640000000004</v>
      </c>
      <c r="Q190" s="5" t="s">
        <v>30</v>
      </c>
      <c r="R190" s="5" t="s">
        <v>30</v>
      </c>
      <c r="S190" s="5">
        <v>4.0999999999999996</v>
      </c>
      <c r="T190" s="5" t="s">
        <v>30</v>
      </c>
      <c r="U190" s="5">
        <v>59.27458423406604</v>
      </c>
      <c r="V190" s="5">
        <v>-0.43463256313895099</v>
      </c>
      <c r="W190" s="5">
        <v>10</v>
      </c>
      <c r="X190" s="5">
        <v>32.5</v>
      </c>
      <c r="Y190" s="5">
        <v>0</v>
      </c>
      <c r="Z190" s="5">
        <v>9.4996945810688505E-3</v>
      </c>
      <c r="AA190" s="5">
        <v>100</v>
      </c>
    </row>
    <row r="191" spans="1:27" x14ac:dyDescent="0.25">
      <c r="A191" t="s">
        <v>594</v>
      </c>
      <c r="B191" t="s">
        <v>595</v>
      </c>
      <c r="C191">
        <v>2017</v>
      </c>
      <c r="D191" t="s">
        <v>596</v>
      </c>
      <c r="E191" t="s">
        <v>8</v>
      </c>
      <c r="F191" s="4">
        <v>0</v>
      </c>
      <c r="G191" s="4">
        <v>0</v>
      </c>
      <c r="H191" s="4">
        <v>0</v>
      </c>
      <c r="I191" s="4">
        <v>1</v>
      </c>
      <c r="J191" s="4">
        <v>1</v>
      </c>
      <c r="K191" s="4">
        <v>0</v>
      </c>
      <c r="L191" s="4">
        <v>0</v>
      </c>
      <c r="M191" s="4">
        <v>0</v>
      </c>
      <c r="N191" t="s">
        <v>30</v>
      </c>
      <c r="O191" s="5" t="s">
        <v>30</v>
      </c>
      <c r="P191" s="5">
        <v>23.25309</v>
      </c>
      <c r="Q191" s="5">
        <v>0.95360999999999996</v>
      </c>
      <c r="R191" s="5">
        <v>73.626559999999998</v>
      </c>
      <c r="S191" s="5">
        <v>17.5</v>
      </c>
      <c r="T191" s="5">
        <v>11.5</v>
      </c>
      <c r="U191" s="5">
        <v>19.43003277937088</v>
      </c>
      <c r="V191" s="5">
        <v>36.702295336413002</v>
      </c>
      <c r="W191" s="5">
        <v>-9</v>
      </c>
      <c r="X191" s="5">
        <v>35.799999999999997</v>
      </c>
      <c r="Y191" s="5">
        <v>15.3</v>
      </c>
      <c r="Z191" s="5">
        <v>20.7507518300173</v>
      </c>
      <c r="AA191" s="5">
        <v>90.1</v>
      </c>
    </row>
    <row r="192" spans="1:27" x14ac:dyDescent="0.25">
      <c r="A192" t="s">
        <v>597</v>
      </c>
      <c r="B192" t="s">
        <v>598</v>
      </c>
      <c r="C192">
        <v>2017</v>
      </c>
      <c r="D192" t="s">
        <v>599</v>
      </c>
      <c r="E192" t="s">
        <v>6</v>
      </c>
      <c r="F192" s="4">
        <v>0</v>
      </c>
      <c r="G192" s="4">
        <v>1</v>
      </c>
      <c r="H192" s="4">
        <v>0</v>
      </c>
      <c r="I192" s="4">
        <v>0</v>
      </c>
      <c r="J192" s="4">
        <v>0</v>
      </c>
      <c r="K192" s="4">
        <v>0</v>
      </c>
      <c r="L192" s="4">
        <v>0</v>
      </c>
      <c r="M192" s="4">
        <v>0</v>
      </c>
      <c r="N192" t="s">
        <v>30</v>
      </c>
      <c r="O192" s="5">
        <v>968.38560256459175</v>
      </c>
      <c r="P192" s="5">
        <v>11.45923</v>
      </c>
      <c r="Q192" s="5">
        <v>1.0000500000000001</v>
      </c>
      <c r="R192" s="5">
        <v>99.221230000000006</v>
      </c>
      <c r="S192" s="5">
        <v>43.1</v>
      </c>
      <c r="T192" s="5">
        <v>9.8999996185302699</v>
      </c>
      <c r="U192" s="5" t="s">
        <v>30</v>
      </c>
      <c r="V192" s="5">
        <v>6.0045808232214597</v>
      </c>
      <c r="W192" s="5">
        <v>-3</v>
      </c>
      <c r="X192" s="5">
        <v>34</v>
      </c>
      <c r="Y192" s="5">
        <v>20</v>
      </c>
      <c r="Z192" s="5">
        <v>2.0398482609350199</v>
      </c>
      <c r="AA192" s="5">
        <v>73.8</v>
      </c>
    </row>
    <row r="193" spans="1:27" x14ac:dyDescent="0.25">
      <c r="A193" t="s">
        <v>600</v>
      </c>
      <c r="B193" t="s">
        <v>601</v>
      </c>
      <c r="C193">
        <v>2017</v>
      </c>
      <c r="D193" t="s">
        <v>602</v>
      </c>
      <c r="E193" t="s">
        <v>11</v>
      </c>
      <c r="F193" s="4">
        <v>0</v>
      </c>
      <c r="G193" s="4">
        <v>0</v>
      </c>
      <c r="H193" s="4">
        <v>0</v>
      </c>
      <c r="I193" s="4">
        <v>0</v>
      </c>
      <c r="J193" s="4">
        <v>0</v>
      </c>
      <c r="K193" s="4">
        <v>0</v>
      </c>
      <c r="L193" s="4">
        <v>1</v>
      </c>
      <c r="M193" s="4">
        <v>0</v>
      </c>
      <c r="N193" t="s">
        <v>30</v>
      </c>
      <c r="O193" s="5">
        <v>867.05865065512205</v>
      </c>
      <c r="P193" s="5">
        <v>39.77948</v>
      </c>
      <c r="Q193" s="5">
        <v>0.97274000000000005</v>
      </c>
      <c r="R193" s="5">
        <v>73.093829999999997</v>
      </c>
      <c r="S193" s="5">
        <v>56.7</v>
      </c>
      <c r="T193" s="5">
        <v>6.5999999046325701</v>
      </c>
      <c r="U193" s="5">
        <v>10.294843663246468</v>
      </c>
      <c r="V193" s="5">
        <v>5.5878373609362297</v>
      </c>
      <c r="W193" s="5">
        <v>3</v>
      </c>
      <c r="X193" s="5">
        <v>37.799999999999997</v>
      </c>
      <c r="Y193" s="5">
        <v>79</v>
      </c>
      <c r="Z193" s="5">
        <v>6.8622568880690702</v>
      </c>
      <c r="AA193" s="5">
        <v>55.6</v>
      </c>
    </row>
    <row r="194" spans="1:27" x14ac:dyDescent="0.25">
      <c r="A194" t="s">
        <v>603</v>
      </c>
      <c r="B194" t="s">
        <v>604</v>
      </c>
      <c r="C194">
        <v>2017</v>
      </c>
      <c r="D194" t="s">
        <v>605</v>
      </c>
      <c r="E194" t="s">
        <v>5</v>
      </c>
      <c r="F194" s="4">
        <v>1</v>
      </c>
      <c r="G194" s="4">
        <v>0</v>
      </c>
      <c r="H194" s="4">
        <v>0</v>
      </c>
      <c r="I194" s="4">
        <v>0</v>
      </c>
      <c r="J194" s="4">
        <v>0</v>
      </c>
      <c r="K194" s="4">
        <v>0</v>
      </c>
      <c r="L194" s="4">
        <v>0</v>
      </c>
      <c r="M194" s="4">
        <v>0</v>
      </c>
      <c r="N194" t="s">
        <v>30</v>
      </c>
      <c r="O194" s="5">
        <v>5901.8841230530807</v>
      </c>
      <c r="P194" s="5">
        <v>78.13655</v>
      </c>
      <c r="Q194" s="5">
        <v>1.0029600000000001</v>
      </c>
      <c r="R194" s="5">
        <v>91.191929999999999</v>
      </c>
      <c r="S194" s="5">
        <v>12.2</v>
      </c>
      <c r="T194" s="5">
        <v>6.6999998092651403</v>
      </c>
      <c r="U194" s="5">
        <v>56.521519692006365</v>
      </c>
      <c r="V194" s="5">
        <v>0.188334902790879</v>
      </c>
      <c r="W194" s="5">
        <v>-3</v>
      </c>
      <c r="X194" s="5">
        <v>37.799999999999997</v>
      </c>
      <c r="Y194" s="5">
        <v>1.1000000000000001</v>
      </c>
      <c r="Z194" s="5">
        <v>1.2474049245289101</v>
      </c>
      <c r="AA194" s="5">
        <v>97.8</v>
      </c>
    </row>
    <row r="195" spans="1:27" x14ac:dyDescent="0.25">
      <c r="A195" t="s">
        <v>606</v>
      </c>
      <c r="B195" t="s">
        <v>607</v>
      </c>
      <c r="C195">
        <v>2017</v>
      </c>
      <c r="D195" t="s">
        <v>608</v>
      </c>
      <c r="E195" t="s">
        <v>5</v>
      </c>
      <c r="F195" s="4">
        <v>1</v>
      </c>
      <c r="G195" s="4">
        <v>0</v>
      </c>
      <c r="H195" s="4">
        <v>0</v>
      </c>
      <c r="I195" s="4">
        <v>0</v>
      </c>
      <c r="J195" s="4">
        <v>0</v>
      </c>
      <c r="K195" s="4">
        <v>0</v>
      </c>
      <c r="L195" s="4">
        <v>0</v>
      </c>
      <c r="M195" s="4">
        <v>0</v>
      </c>
      <c r="N195" t="s">
        <v>30</v>
      </c>
      <c r="O195" s="5">
        <v>939.80167900066294</v>
      </c>
      <c r="P195" s="5" t="s">
        <v>30</v>
      </c>
      <c r="Q195" s="5">
        <v>0.97613000000000005</v>
      </c>
      <c r="R195" s="5">
        <v>52.959000000000003</v>
      </c>
      <c r="S195" s="5">
        <v>49.7</v>
      </c>
      <c r="T195" s="5">
        <v>11</v>
      </c>
      <c r="U195" s="5">
        <v>5.928856566398399</v>
      </c>
      <c r="V195" s="5">
        <v>-1.2047231530237601</v>
      </c>
      <c r="W195" s="5" t="s">
        <v>30</v>
      </c>
      <c r="X195" s="5">
        <v>30.3</v>
      </c>
      <c r="Y195" s="5">
        <v>80.2</v>
      </c>
      <c r="Z195" s="5">
        <v>0.29516591259250502</v>
      </c>
      <c r="AA195" s="5">
        <v>71.900000000000006</v>
      </c>
    </row>
    <row r="196" spans="1:27" x14ac:dyDescent="0.25">
      <c r="A196" t="s">
        <v>609</v>
      </c>
      <c r="B196" t="s">
        <v>610</v>
      </c>
      <c r="C196">
        <v>2017</v>
      </c>
      <c r="D196" t="s">
        <v>611</v>
      </c>
      <c r="E196" t="s">
        <v>11</v>
      </c>
      <c r="F196" s="4">
        <v>0</v>
      </c>
      <c r="G196" s="4">
        <v>0</v>
      </c>
      <c r="H196" s="4">
        <v>0</v>
      </c>
      <c r="I196" s="4">
        <v>0</v>
      </c>
      <c r="J196" s="4">
        <v>0</v>
      </c>
      <c r="K196" s="4">
        <v>0</v>
      </c>
      <c r="L196" s="4">
        <v>1</v>
      </c>
      <c r="M196" s="4">
        <v>0</v>
      </c>
      <c r="N196" t="s">
        <v>30</v>
      </c>
      <c r="O196" s="5">
        <v>558.11872319493943</v>
      </c>
      <c r="P196" s="5">
        <v>18.251460000000002</v>
      </c>
      <c r="Q196" s="5">
        <v>0.87397000000000002</v>
      </c>
      <c r="R196" s="5">
        <v>51.241779999999999</v>
      </c>
      <c r="S196" s="5">
        <v>75.7</v>
      </c>
      <c r="T196" s="5">
        <v>6.6999998092651403</v>
      </c>
      <c r="U196" s="5">
        <v>20.215936823717076</v>
      </c>
      <c r="V196" s="5">
        <v>0.85442469933592502</v>
      </c>
      <c r="W196" s="5">
        <v>-2</v>
      </c>
      <c r="X196" s="5">
        <v>43</v>
      </c>
      <c r="Y196" s="5">
        <v>73.2</v>
      </c>
      <c r="Z196" s="5">
        <v>24.667356898702</v>
      </c>
      <c r="AA196" s="5">
        <v>63.1</v>
      </c>
    </row>
    <row r="197" spans="1:27" x14ac:dyDescent="0.25">
      <c r="A197" t="s">
        <v>612</v>
      </c>
      <c r="B197" t="s">
        <v>613</v>
      </c>
      <c r="C197">
        <v>2017</v>
      </c>
      <c r="D197" t="s">
        <v>614</v>
      </c>
      <c r="E197" t="s">
        <v>5</v>
      </c>
      <c r="F197" s="4">
        <v>1</v>
      </c>
      <c r="G197" s="4">
        <v>0</v>
      </c>
      <c r="H197" s="4">
        <v>0</v>
      </c>
      <c r="I197" s="4">
        <v>0</v>
      </c>
      <c r="J197" s="4">
        <v>0</v>
      </c>
      <c r="K197" s="4">
        <v>0</v>
      </c>
      <c r="L197" s="4">
        <v>0</v>
      </c>
      <c r="M197" s="4">
        <v>0</v>
      </c>
      <c r="N197" t="s">
        <v>30</v>
      </c>
      <c r="O197" s="5">
        <v>3792.2901489115579</v>
      </c>
      <c r="P197" s="5" t="s">
        <v>30</v>
      </c>
      <c r="Q197" s="5">
        <v>1.00145</v>
      </c>
      <c r="R197" s="5">
        <v>99.434219999999996</v>
      </c>
      <c r="S197" s="5">
        <v>16.399999999999999</v>
      </c>
      <c r="T197" s="5">
        <v>5.1999998092651403</v>
      </c>
      <c r="U197" s="5">
        <v>16.168493888273723</v>
      </c>
      <c r="V197" s="5">
        <v>-1.0539983197125999</v>
      </c>
      <c r="W197" s="5" t="s">
        <v>30</v>
      </c>
      <c r="X197" s="5">
        <v>37.5</v>
      </c>
      <c r="Y197" s="5">
        <v>9</v>
      </c>
      <c r="Z197" s="5">
        <v>4.5592385936658798E-2</v>
      </c>
      <c r="AA197" s="5">
        <v>99.6</v>
      </c>
    </row>
    <row r="198" spans="1:27" x14ac:dyDescent="0.25">
      <c r="A198" t="s">
        <v>615</v>
      </c>
      <c r="B198" t="s">
        <v>616</v>
      </c>
      <c r="C198">
        <v>2017</v>
      </c>
      <c r="D198" t="s">
        <v>617</v>
      </c>
      <c r="E198" t="s">
        <v>7</v>
      </c>
      <c r="F198" s="4">
        <v>0</v>
      </c>
      <c r="G198" s="4">
        <v>0</v>
      </c>
      <c r="H198" s="4">
        <v>1</v>
      </c>
      <c r="I198" s="4">
        <v>0</v>
      </c>
      <c r="J198" s="4">
        <v>0</v>
      </c>
      <c r="K198" s="4">
        <v>0</v>
      </c>
      <c r="L198" s="4">
        <v>0</v>
      </c>
      <c r="M198" s="4">
        <v>0</v>
      </c>
      <c r="N198" t="s">
        <v>30</v>
      </c>
      <c r="O198" s="5">
        <v>16259.041670791605</v>
      </c>
      <c r="P198" s="5">
        <v>75.922060000000002</v>
      </c>
      <c r="Q198" s="5">
        <v>1</v>
      </c>
      <c r="R198" s="5">
        <v>95.661789999999996</v>
      </c>
      <c r="S198" s="5">
        <v>18.5</v>
      </c>
      <c r="T198" s="5">
        <v>5.1999998092651403</v>
      </c>
      <c r="U198" s="5">
        <v>24.939356810576513</v>
      </c>
      <c r="V198" s="5">
        <v>4.6581711727229402</v>
      </c>
      <c r="W198" s="5">
        <v>10</v>
      </c>
      <c r="X198" s="5">
        <v>40.299999999999997</v>
      </c>
      <c r="Y198" s="5">
        <v>13.1</v>
      </c>
      <c r="Z198" s="5">
        <v>7.4928854499972299</v>
      </c>
      <c r="AA198" s="5">
        <v>95.1</v>
      </c>
    </row>
    <row r="199" spans="1:27" x14ac:dyDescent="0.25">
      <c r="A199" t="s">
        <v>618</v>
      </c>
      <c r="B199" t="s">
        <v>619</v>
      </c>
      <c r="C199">
        <v>2017</v>
      </c>
      <c r="D199" t="s">
        <v>620</v>
      </c>
      <c r="E199" t="s">
        <v>8</v>
      </c>
      <c r="F199" s="4">
        <v>0</v>
      </c>
      <c r="G199" s="4">
        <v>0</v>
      </c>
      <c r="H199" s="4">
        <v>0</v>
      </c>
      <c r="I199" s="4">
        <v>1</v>
      </c>
      <c r="J199" s="4">
        <v>1</v>
      </c>
      <c r="K199" s="4">
        <v>0</v>
      </c>
      <c r="L199" s="4">
        <v>0</v>
      </c>
      <c r="M199" s="4">
        <v>0</v>
      </c>
      <c r="N199" t="s">
        <v>30</v>
      </c>
      <c r="O199" s="5">
        <v>4265.3719881130755</v>
      </c>
      <c r="P199" s="5">
        <v>27.432310000000001</v>
      </c>
      <c r="Q199" s="5">
        <v>0.99160999999999999</v>
      </c>
      <c r="R199" s="5">
        <v>72.223770000000002</v>
      </c>
      <c r="S199" s="5">
        <v>13.6</v>
      </c>
      <c r="T199" s="5">
        <v>2.7999999523162802</v>
      </c>
      <c r="U199" s="5">
        <v>31.47047666631093</v>
      </c>
      <c r="V199" s="5">
        <v>3.71101460718514</v>
      </c>
      <c r="W199" s="5">
        <v>7</v>
      </c>
      <c r="X199" s="5">
        <v>35.799999999999997</v>
      </c>
      <c r="Y199" s="5">
        <v>9.1</v>
      </c>
      <c r="Z199" s="5">
        <v>3.0278915790305301</v>
      </c>
      <c r="AA199" s="5">
        <v>97.7</v>
      </c>
    </row>
    <row r="200" spans="1:27" x14ac:dyDescent="0.25">
      <c r="A200" t="s">
        <v>621</v>
      </c>
      <c r="B200" t="s">
        <v>622</v>
      </c>
      <c r="C200">
        <v>2017</v>
      </c>
      <c r="D200" t="s">
        <v>623</v>
      </c>
      <c r="E200" t="s">
        <v>12</v>
      </c>
      <c r="F200" s="4">
        <v>0</v>
      </c>
      <c r="G200" s="4">
        <v>0</v>
      </c>
      <c r="H200" s="4">
        <v>0</v>
      </c>
      <c r="I200" s="4">
        <v>0</v>
      </c>
      <c r="J200" s="4">
        <v>0</v>
      </c>
      <c r="K200" s="4">
        <v>0</v>
      </c>
      <c r="L200" s="4">
        <v>0</v>
      </c>
      <c r="M200" s="4">
        <v>1</v>
      </c>
      <c r="N200" t="s">
        <v>30</v>
      </c>
      <c r="O200" s="5">
        <v>14116.980057583058</v>
      </c>
      <c r="P200" s="5">
        <v>56.677480000000003</v>
      </c>
      <c r="Q200" s="5">
        <v>0.99360000000000004</v>
      </c>
      <c r="R200" s="5">
        <v>92.645809999999997</v>
      </c>
      <c r="S200" s="5">
        <v>12.7</v>
      </c>
      <c r="T200" s="5">
        <v>1.70000004768372</v>
      </c>
      <c r="U200" s="5">
        <v>17.587291473426745</v>
      </c>
      <c r="V200" s="5">
        <v>7.7751341532831999</v>
      </c>
      <c r="W200" s="5">
        <v>-4</v>
      </c>
      <c r="X200" s="5">
        <v>41.2</v>
      </c>
      <c r="Y200" s="5">
        <v>2.4</v>
      </c>
      <c r="Z200" s="5">
        <v>0.358054974178106</v>
      </c>
      <c r="AA200" s="5">
        <v>100</v>
      </c>
    </row>
    <row r="201" spans="1:27" x14ac:dyDescent="0.25">
      <c r="A201" t="s">
        <v>624</v>
      </c>
      <c r="B201" t="s">
        <v>625</v>
      </c>
      <c r="C201">
        <v>2017</v>
      </c>
      <c r="D201" t="s">
        <v>626</v>
      </c>
      <c r="E201" t="s">
        <v>6</v>
      </c>
      <c r="F201" s="4">
        <v>0</v>
      </c>
      <c r="G201" s="4">
        <v>1</v>
      </c>
      <c r="H201" s="4">
        <v>0</v>
      </c>
      <c r="I201" s="4">
        <v>0</v>
      </c>
      <c r="J201" s="4">
        <v>0</v>
      </c>
      <c r="K201" s="4">
        <v>0</v>
      </c>
      <c r="L201" s="4">
        <v>0</v>
      </c>
      <c r="M201" s="4">
        <v>0</v>
      </c>
      <c r="N201" t="s">
        <v>30</v>
      </c>
      <c r="O201" s="5">
        <v>6986.8559463882002</v>
      </c>
      <c r="P201" s="5">
        <v>1.790751</v>
      </c>
      <c r="Q201" s="5">
        <v>1.0000500000000001</v>
      </c>
      <c r="R201" s="5">
        <v>98.261769999999999</v>
      </c>
      <c r="S201" s="5">
        <v>51</v>
      </c>
      <c r="T201" s="5">
        <v>7.1999998092651403</v>
      </c>
      <c r="U201" s="5" t="s">
        <v>30</v>
      </c>
      <c r="V201" s="5" t="s">
        <v>30</v>
      </c>
      <c r="W201" s="5">
        <v>-8</v>
      </c>
      <c r="X201" s="5">
        <v>40.799999999999997</v>
      </c>
      <c r="Y201" s="5">
        <v>70.7</v>
      </c>
      <c r="Z201" s="5">
        <v>18.976790066653098</v>
      </c>
      <c r="AA201" s="5">
        <v>60.4</v>
      </c>
    </row>
    <row r="202" spans="1:27" x14ac:dyDescent="0.25">
      <c r="A202" t="s">
        <v>627</v>
      </c>
      <c r="B202" t="s">
        <v>628</v>
      </c>
      <c r="C202">
        <v>2017</v>
      </c>
      <c r="D202" t="s">
        <v>629</v>
      </c>
      <c r="E202" t="s">
        <v>7</v>
      </c>
      <c r="F202" s="4">
        <v>0</v>
      </c>
      <c r="G202" s="4">
        <v>0</v>
      </c>
      <c r="H202" s="4">
        <v>1</v>
      </c>
      <c r="I202" s="4">
        <v>0</v>
      </c>
      <c r="J202" s="4">
        <v>0</v>
      </c>
      <c r="K202" s="4">
        <v>0</v>
      </c>
      <c r="L202" s="4">
        <v>0</v>
      </c>
      <c r="M202" s="4">
        <v>0</v>
      </c>
      <c r="N202" t="s">
        <v>30</v>
      </c>
      <c r="O202" s="5" t="s">
        <v>30</v>
      </c>
      <c r="P202" s="5" t="s">
        <v>30</v>
      </c>
      <c r="Q202" s="5" t="s">
        <v>30</v>
      </c>
      <c r="R202" s="5" t="s">
        <v>30</v>
      </c>
      <c r="S202" s="5" t="s">
        <v>30</v>
      </c>
      <c r="T202" s="5" t="s">
        <v>30</v>
      </c>
      <c r="U202" s="5" t="s">
        <v>30</v>
      </c>
      <c r="V202" s="5" t="s">
        <v>30</v>
      </c>
      <c r="W202" s="5" t="s">
        <v>30</v>
      </c>
      <c r="X202" s="5" t="s">
        <v>30</v>
      </c>
      <c r="Y202" s="5" t="s">
        <v>30</v>
      </c>
      <c r="Z202" s="5" t="s">
        <v>30</v>
      </c>
      <c r="AA202" s="5">
        <v>87.1</v>
      </c>
    </row>
    <row r="203" spans="1:27" x14ac:dyDescent="0.25">
      <c r="A203" t="s">
        <v>630</v>
      </c>
      <c r="B203" t="s">
        <v>631</v>
      </c>
      <c r="C203">
        <v>2017</v>
      </c>
      <c r="D203" t="s">
        <v>632</v>
      </c>
      <c r="E203" t="s">
        <v>5</v>
      </c>
      <c r="F203" s="4">
        <v>1</v>
      </c>
      <c r="G203" s="4">
        <v>0</v>
      </c>
      <c r="H203" s="4">
        <v>0</v>
      </c>
      <c r="I203" s="4">
        <v>0</v>
      </c>
      <c r="J203" s="4">
        <v>0</v>
      </c>
      <c r="K203" s="4">
        <v>0</v>
      </c>
      <c r="L203" s="4">
        <v>0</v>
      </c>
      <c r="M203" s="4">
        <v>0</v>
      </c>
      <c r="N203" t="s">
        <v>30</v>
      </c>
      <c r="O203" s="5">
        <v>3402.7217711172639</v>
      </c>
      <c r="P203" s="5" t="s">
        <v>30</v>
      </c>
      <c r="Q203" s="5" t="s">
        <v>30</v>
      </c>
      <c r="R203" s="5" t="s">
        <v>30</v>
      </c>
      <c r="S203" s="5">
        <v>25.3</v>
      </c>
      <c r="T203" s="5">
        <v>3.2999999523162802</v>
      </c>
      <c r="U203" s="5">
        <v>12.15300310592395</v>
      </c>
      <c r="V203" s="5" t="s">
        <v>30</v>
      </c>
      <c r="W203" s="5" t="s">
        <v>30</v>
      </c>
      <c r="X203" s="5">
        <v>39.1</v>
      </c>
      <c r="Y203" s="5">
        <v>17.600000000000001</v>
      </c>
      <c r="Z203" s="5">
        <v>0</v>
      </c>
      <c r="AA203" s="5">
        <v>97.7</v>
      </c>
    </row>
    <row r="204" spans="1:27" x14ac:dyDescent="0.25">
      <c r="A204" t="s">
        <v>633</v>
      </c>
      <c r="B204" t="s">
        <v>634</v>
      </c>
      <c r="C204">
        <v>2017</v>
      </c>
      <c r="D204" t="s">
        <v>635</v>
      </c>
      <c r="E204" t="s">
        <v>11</v>
      </c>
      <c r="F204" s="4">
        <v>0</v>
      </c>
      <c r="G204" s="4">
        <v>0</v>
      </c>
      <c r="H204" s="4">
        <v>0</v>
      </c>
      <c r="I204" s="4">
        <v>0</v>
      </c>
      <c r="J204" s="4">
        <v>0</v>
      </c>
      <c r="K204" s="4">
        <v>0</v>
      </c>
      <c r="L204" s="4">
        <v>1</v>
      </c>
      <c r="M204" s="4">
        <v>0</v>
      </c>
      <c r="N204" t="s">
        <v>30</v>
      </c>
      <c r="O204" s="5">
        <v>662.4343274600908</v>
      </c>
      <c r="P204" s="5">
        <v>44.447150000000001</v>
      </c>
      <c r="Q204" s="5">
        <v>0.95213000000000003</v>
      </c>
      <c r="R204" s="5">
        <v>61.97043</v>
      </c>
      <c r="S204" s="5">
        <v>53</v>
      </c>
      <c r="T204" s="5">
        <v>4.8000001907348597</v>
      </c>
      <c r="U204" s="5">
        <v>9.9213604257112618</v>
      </c>
      <c r="V204" s="5">
        <v>5.2254272404832101</v>
      </c>
      <c r="W204" s="5">
        <v>-1</v>
      </c>
      <c r="X204" s="5">
        <v>41</v>
      </c>
      <c r="Y204" s="5">
        <v>66.599999999999994</v>
      </c>
      <c r="Z204" s="5">
        <v>13.539585987335499</v>
      </c>
      <c r="AA204" s="5">
        <v>79</v>
      </c>
    </row>
    <row r="205" spans="1:27" x14ac:dyDescent="0.25">
      <c r="A205" t="s">
        <v>636</v>
      </c>
      <c r="B205" t="s">
        <v>637</v>
      </c>
      <c r="C205">
        <v>2017</v>
      </c>
      <c r="D205" t="s">
        <v>638</v>
      </c>
      <c r="E205" t="s">
        <v>6</v>
      </c>
      <c r="F205" s="4">
        <v>0</v>
      </c>
      <c r="G205" s="4">
        <v>1</v>
      </c>
      <c r="H205" s="4">
        <v>0</v>
      </c>
      <c r="I205" s="4">
        <v>0</v>
      </c>
      <c r="J205" s="4">
        <v>0</v>
      </c>
      <c r="K205" s="4">
        <v>0</v>
      </c>
      <c r="L205" s="4">
        <v>0</v>
      </c>
      <c r="M205" s="4">
        <v>0</v>
      </c>
      <c r="N205" t="s">
        <v>30</v>
      </c>
      <c r="O205" s="5">
        <v>2905.8574403436901</v>
      </c>
      <c r="P205" s="5">
        <v>52.71481</v>
      </c>
      <c r="Q205" s="5">
        <v>1.0002599999999999</v>
      </c>
      <c r="R205" s="5">
        <v>99.958200000000005</v>
      </c>
      <c r="S205" s="5">
        <v>9.1</v>
      </c>
      <c r="T205" s="5">
        <v>0.30000001192092901</v>
      </c>
      <c r="U205" s="5">
        <v>34.665143633486345</v>
      </c>
      <c r="V205" s="5">
        <v>13.895037815901</v>
      </c>
      <c r="W205" s="5">
        <v>4</v>
      </c>
      <c r="X205" s="5">
        <v>25.5</v>
      </c>
      <c r="Y205" s="5">
        <v>0.5</v>
      </c>
      <c r="Z205" s="5">
        <v>3.9038694083702499</v>
      </c>
      <c r="AA205" s="5">
        <v>96.2</v>
      </c>
    </row>
    <row r="206" spans="1:27" x14ac:dyDescent="0.25">
      <c r="A206" t="s">
        <v>639</v>
      </c>
      <c r="B206" t="s">
        <v>640</v>
      </c>
      <c r="C206">
        <v>2017</v>
      </c>
      <c r="D206" t="s">
        <v>641</v>
      </c>
      <c r="E206" t="s">
        <v>8</v>
      </c>
      <c r="F206" s="4">
        <v>0</v>
      </c>
      <c r="G206" s="4">
        <v>0</v>
      </c>
      <c r="H206" s="4">
        <v>0</v>
      </c>
      <c r="I206" s="4">
        <v>1</v>
      </c>
      <c r="J206" s="4">
        <v>1</v>
      </c>
      <c r="K206" s="4">
        <v>0</v>
      </c>
      <c r="L206" s="4">
        <v>0</v>
      </c>
      <c r="M206" s="4">
        <v>0</v>
      </c>
      <c r="N206" t="s">
        <v>30</v>
      </c>
      <c r="O206" s="5">
        <v>40864.249846574894</v>
      </c>
      <c r="P206" s="5">
        <v>83.743319999999997</v>
      </c>
      <c r="Q206" s="5">
        <v>1.03606</v>
      </c>
      <c r="R206" s="5">
        <v>91.47475</v>
      </c>
      <c r="S206" s="5">
        <v>7.7</v>
      </c>
      <c r="T206" s="5" t="s">
        <v>30</v>
      </c>
      <c r="U206" s="5" t="s">
        <v>30</v>
      </c>
      <c r="V206" s="5" t="s">
        <v>30</v>
      </c>
      <c r="W206" s="5">
        <v>-8</v>
      </c>
      <c r="X206" s="5" t="s">
        <v>30</v>
      </c>
      <c r="Y206" s="5" t="s">
        <v>30</v>
      </c>
      <c r="Z206" s="5">
        <v>11.9493237615068</v>
      </c>
      <c r="AA206" s="5">
        <v>99.6</v>
      </c>
    </row>
    <row r="207" spans="1:27" x14ac:dyDescent="0.25">
      <c r="A207" t="s">
        <v>642</v>
      </c>
      <c r="B207" t="s">
        <v>643</v>
      </c>
      <c r="C207">
        <v>2017</v>
      </c>
      <c r="D207" t="s">
        <v>644</v>
      </c>
      <c r="E207" t="s">
        <v>12</v>
      </c>
      <c r="F207" s="4">
        <v>0</v>
      </c>
      <c r="G207" s="4">
        <v>0</v>
      </c>
      <c r="H207" s="4">
        <v>0</v>
      </c>
      <c r="I207" s="4">
        <v>0</v>
      </c>
      <c r="J207" s="4">
        <v>0</v>
      </c>
      <c r="K207" s="4">
        <v>0</v>
      </c>
      <c r="L207" s="4">
        <v>0</v>
      </c>
      <c r="M207" s="4">
        <v>1</v>
      </c>
      <c r="N207" t="s">
        <v>30</v>
      </c>
      <c r="O207" s="5">
        <v>41981.392089274654</v>
      </c>
      <c r="P207" s="5">
        <v>98.931049999999999</v>
      </c>
      <c r="Q207" s="5" t="s">
        <v>30</v>
      </c>
      <c r="R207" s="5" t="s">
        <v>30</v>
      </c>
      <c r="S207" s="5">
        <v>4.3</v>
      </c>
      <c r="T207" s="5">
        <v>1.3999999761581401</v>
      </c>
      <c r="U207" s="5">
        <v>24.73023884779829</v>
      </c>
      <c r="V207" s="5">
        <v>0.64161319890045498</v>
      </c>
      <c r="W207" s="5">
        <v>10</v>
      </c>
      <c r="X207" s="5">
        <v>34.1</v>
      </c>
      <c r="Y207" s="5">
        <v>0.2</v>
      </c>
      <c r="Z207" s="5">
        <v>0.33853257679596399</v>
      </c>
      <c r="AA207" s="5">
        <v>100</v>
      </c>
    </row>
    <row r="208" spans="1:27" x14ac:dyDescent="0.25">
      <c r="A208" t="s">
        <v>645</v>
      </c>
      <c r="B208" t="s">
        <v>646</v>
      </c>
      <c r="C208">
        <v>2017</v>
      </c>
      <c r="D208" t="s">
        <v>647</v>
      </c>
      <c r="E208" t="s">
        <v>9</v>
      </c>
      <c r="F208" s="4">
        <v>0</v>
      </c>
      <c r="G208" s="4">
        <v>0</v>
      </c>
      <c r="H208" s="4">
        <v>0</v>
      </c>
      <c r="I208" s="4">
        <v>0</v>
      </c>
      <c r="J208" s="4">
        <v>0</v>
      </c>
      <c r="K208" s="4">
        <v>0</v>
      </c>
      <c r="L208" s="4">
        <v>0</v>
      </c>
      <c r="M208" s="4">
        <v>0</v>
      </c>
      <c r="N208" t="s">
        <v>30</v>
      </c>
      <c r="O208" s="5">
        <v>52364.244024618238</v>
      </c>
      <c r="P208" s="5">
        <v>93.583799999999997</v>
      </c>
      <c r="Q208" s="5" t="s">
        <v>30</v>
      </c>
      <c r="R208" s="5" t="s">
        <v>30</v>
      </c>
      <c r="S208" s="5">
        <v>6.5</v>
      </c>
      <c r="T208" s="5">
        <v>0.5</v>
      </c>
      <c r="U208" s="5">
        <v>8.9866076629941443</v>
      </c>
      <c r="V208" s="5">
        <v>1.26158320570506</v>
      </c>
      <c r="W208" s="5">
        <v>8</v>
      </c>
      <c r="X208" s="5">
        <v>41</v>
      </c>
      <c r="Y208" s="5">
        <v>1.4</v>
      </c>
      <c r="Z208" s="5">
        <v>0.290034832841018</v>
      </c>
      <c r="AA208" s="5">
        <v>99.2</v>
      </c>
    </row>
    <row r="209" spans="1:27" x14ac:dyDescent="0.25">
      <c r="A209" t="s">
        <v>648</v>
      </c>
      <c r="B209" t="s">
        <v>649</v>
      </c>
      <c r="C209">
        <v>2017</v>
      </c>
      <c r="D209" t="s">
        <v>650</v>
      </c>
      <c r="E209" t="s">
        <v>7</v>
      </c>
      <c r="F209" s="4">
        <v>0</v>
      </c>
      <c r="G209" s="4">
        <v>0</v>
      </c>
      <c r="H209" s="4">
        <v>1</v>
      </c>
      <c r="I209" s="4">
        <v>0</v>
      </c>
      <c r="J209" s="4">
        <v>0</v>
      </c>
      <c r="K209" s="4">
        <v>0</v>
      </c>
      <c r="L209" s="4">
        <v>0</v>
      </c>
      <c r="M209" s="4">
        <v>0</v>
      </c>
      <c r="N209" t="s">
        <v>30</v>
      </c>
      <c r="O209" s="5">
        <v>14009.998440332191</v>
      </c>
      <c r="P209" s="5">
        <v>45.585729999999998</v>
      </c>
      <c r="Q209" s="5">
        <v>1.0059800000000001</v>
      </c>
      <c r="R209" s="5">
        <v>98.867459999999994</v>
      </c>
      <c r="S209" s="5">
        <v>9.1999999999999993</v>
      </c>
      <c r="T209" s="5">
        <v>1.1000000238418599</v>
      </c>
      <c r="U209" s="5">
        <v>10.950226446536707</v>
      </c>
      <c r="V209" s="5">
        <v>9.6394134763510095</v>
      </c>
      <c r="W209" s="5">
        <v>10</v>
      </c>
      <c r="X209" s="5">
        <v>41.7</v>
      </c>
      <c r="Y209" s="5">
        <v>1.4</v>
      </c>
      <c r="Z209" s="5">
        <v>1.64015539768757</v>
      </c>
      <c r="AA209" s="5">
        <v>99.7</v>
      </c>
    </row>
    <row r="210" spans="1:27" x14ac:dyDescent="0.25">
      <c r="A210" t="s">
        <v>651</v>
      </c>
      <c r="B210" t="s">
        <v>652</v>
      </c>
      <c r="C210">
        <v>2017</v>
      </c>
      <c r="D210" t="s">
        <v>653</v>
      </c>
      <c r="E210" t="s">
        <v>6</v>
      </c>
      <c r="F210" s="4">
        <v>0</v>
      </c>
      <c r="G210" s="4">
        <v>1</v>
      </c>
      <c r="H210" s="4">
        <v>0</v>
      </c>
      <c r="I210" s="4">
        <v>0</v>
      </c>
      <c r="J210" s="4">
        <v>0</v>
      </c>
      <c r="K210" s="4">
        <v>0</v>
      </c>
      <c r="L210" s="4">
        <v>0</v>
      </c>
      <c r="M210" s="4">
        <v>0</v>
      </c>
      <c r="N210" t="s">
        <v>30</v>
      </c>
      <c r="O210" s="5">
        <v>1961.4821746983671</v>
      </c>
      <c r="P210" s="5">
        <v>40.710009999999997</v>
      </c>
      <c r="Q210" s="5">
        <v>1</v>
      </c>
      <c r="R210" s="5">
        <v>99.975769999999997</v>
      </c>
      <c r="S210" s="5">
        <v>24.1</v>
      </c>
      <c r="T210" s="5">
        <v>4.5</v>
      </c>
      <c r="U210" s="5" t="s">
        <v>30</v>
      </c>
      <c r="V210" s="5" t="s">
        <v>30</v>
      </c>
      <c r="W210" s="5">
        <v>-9</v>
      </c>
      <c r="X210" s="5">
        <v>35.299999999999997</v>
      </c>
      <c r="Y210" s="5">
        <v>88.7</v>
      </c>
      <c r="Z210" s="5">
        <v>9.3810443984855905</v>
      </c>
      <c r="AA210" s="5">
        <v>87.3</v>
      </c>
    </row>
    <row r="211" spans="1:27" x14ac:dyDescent="0.25">
      <c r="A211" t="s">
        <v>654</v>
      </c>
      <c r="B211" t="s">
        <v>655</v>
      </c>
      <c r="C211">
        <v>2017</v>
      </c>
      <c r="D211" t="s">
        <v>656</v>
      </c>
      <c r="E211" t="s">
        <v>5</v>
      </c>
      <c r="F211" s="4">
        <v>1</v>
      </c>
      <c r="G211" s="4">
        <v>0</v>
      </c>
      <c r="H211" s="4">
        <v>0</v>
      </c>
      <c r="I211" s="4">
        <v>0</v>
      </c>
      <c r="J211" s="4">
        <v>0</v>
      </c>
      <c r="K211" s="4">
        <v>0</v>
      </c>
      <c r="L211" s="4">
        <v>0</v>
      </c>
      <c r="M211" s="4">
        <v>0</v>
      </c>
      <c r="N211" t="s">
        <v>30</v>
      </c>
      <c r="O211" s="5">
        <v>2873.6929366553354</v>
      </c>
      <c r="P211" s="5" t="s">
        <v>30</v>
      </c>
      <c r="Q211" s="5">
        <v>0.89305999999999996</v>
      </c>
      <c r="R211" s="5">
        <v>47.782589999999999</v>
      </c>
      <c r="S211" s="5">
        <v>27.6</v>
      </c>
      <c r="T211" s="5">
        <v>4.4000000953674299</v>
      </c>
      <c r="U211" s="5">
        <v>39.485868676413524</v>
      </c>
      <c r="V211" s="5">
        <v>2.4656569214511999</v>
      </c>
      <c r="W211" s="5" t="s">
        <v>30</v>
      </c>
      <c r="X211" s="5">
        <v>37.299999999999997</v>
      </c>
      <c r="Y211" s="5">
        <v>39.4</v>
      </c>
      <c r="Z211" s="5">
        <v>0.90097839481253506</v>
      </c>
      <c r="AA211" s="5">
        <v>94.5</v>
      </c>
    </row>
    <row r="212" spans="1:27" x14ac:dyDescent="0.25">
      <c r="A212" t="s">
        <v>657</v>
      </c>
      <c r="B212" t="s">
        <v>658</v>
      </c>
      <c r="C212">
        <v>2017</v>
      </c>
      <c r="D212" t="s">
        <v>659</v>
      </c>
      <c r="E212" t="s">
        <v>7</v>
      </c>
      <c r="F212" s="4">
        <v>0</v>
      </c>
      <c r="G212" s="4">
        <v>0</v>
      </c>
      <c r="H212" s="4">
        <v>1</v>
      </c>
      <c r="I212" s="4">
        <v>0</v>
      </c>
      <c r="J212" s="4">
        <v>0</v>
      </c>
      <c r="K212" s="4">
        <v>0</v>
      </c>
      <c r="L212" s="4">
        <v>0</v>
      </c>
      <c r="M212" s="4">
        <v>0</v>
      </c>
      <c r="N212" t="s">
        <v>30</v>
      </c>
      <c r="O212" s="5">
        <v>13708.984743336179</v>
      </c>
      <c r="P212" s="5">
        <v>57.026330000000002</v>
      </c>
      <c r="Q212" s="5">
        <v>1.00661</v>
      </c>
      <c r="R212" s="5">
        <v>97.213710000000006</v>
      </c>
      <c r="S212" s="5">
        <v>16.3</v>
      </c>
      <c r="T212" s="5">
        <v>4.0999999046325701</v>
      </c>
      <c r="U212" s="5">
        <v>0.99346449057532404</v>
      </c>
      <c r="V212" s="5">
        <v>109.68105160612799</v>
      </c>
      <c r="W212" s="5">
        <v>4</v>
      </c>
      <c r="X212" s="5">
        <v>46.9</v>
      </c>
      <c r="Y212" s="5">
        <v>15.4</v>
      </c>
      <c r="Z212" s="5">
        <v>15.2530468508381</v>
      </c>
      <c r="AA212" s="5">
        <v>93.1</v>
      </c>
    </row>
    <row r="213" spans="1:27" x14ac:dyDescent="0.25">
      <c r="A213" t="s">
        <v>660</v>
      </c>
      <c r="B213" t="s">
        <v>661</v>
      </c>
      <c r="C213">
        <v>2017</v>
      </c>
      <c r="D213" t="s">
        <v>662</v>
      </c>
      <c r="E213" t="s">
        <v>5</v>
      </c>
      <c r="F213" s="4">
        <v>1</v>
      </c>
      <c r="G213" s="4">
        <v>0</v>
      </c>
      <c r="H213" s="4">
        <v>0</v>
      </c>
      <c r="I213" s="4">
        <v>0</v>
      </c>
      <c r="J213" s="4">
        <v>0</v>
      </c>
      <c r="K213" s="4">
        <v>0</v>
      </c>
      <c r="L213" s="4">
        <v>0</v>
      </c>
      <c r="M213" s="4">
        <v>0</v>
      </c>
      <c r="N213" t="s">
        <v>30</v>
      </c>
      <c r="O213" s="5">
        <v>1735.2909543746264</v>
      </c>
      <c r="P213" s="5">
        <v>30.950939999999999</v>
      </c>
      <c r="Q213" s="5">
        <v>0.99368999999999996</v>
      </c>
      <c r="R213" s="5">
        <v>91.379090000000005</v>
      </c>
      <c r="S213" s="5">
        <v>21.6</v>
      </c>
      <c r="T213" s="5">
        <v>4.4000000953674299</v>
      </c>
      <c r="U213" s="5">
        <v>65.672029947007346</v>
      </c>
      <c r="V213" s="5">
        <v>0.87860371417447503</v>
      </c>
      <c r="W213" s="5">
        <v>-7</v>
      </c>
      <c r="X213" s="5">
        <v>34.799999999999997</v>
      </c>
      <c r="Y213" s="5">
        <v>11.6</v>
      </c>
      <c r="Z213" s="5">
        <v>2.55650162466143</v>
      </c>
      <c r="AA213" s="5">
        <v>97.6</v>
      </c>
    </row>
    <row r="214" spans="1:27" x14ac:dyDescent="0.25">
      <c r="A214" t="s">
        <v>663</v>
      </c>
      <c r="B214" t="s">
        <v>664</v>
      </c>
      <c r="C214">
        <v>2017</v>
      </c>
      <c r="D214" t="s">
        <v>665</v>
      </c>
      <c r="E214" t="s">
        <v>7</v>
      </c>
      <c r="F214" s="4">
        <v>0</v>
      </c>
      <c r="G214" s="4">
        <v>0</v>
      </c>
      <c r="H214" s="4">
        <v>1</v>
      </c>
      <c r="I214" s="4">
        <v>0</v>
      </c>
      <c r="J214" s="4">
        <v>0</v>
      </c>
      <c r="K214" s="4">
        <v>0</v>
      </c>
      <c r="L214" s="4">
        <v>0</v>
      </c>
      <c r="M214" s="4">
        <v>0</v>
      </c>
      <c r="N214" t="s">
        <v>30</v>
      </c>
      <c r="O214" s="5">
        <v>29389.057673640549</v>
      </c>
      <c r="P214" s="5" t="s">
        <v>30</v>
      </c>
      <c r="Q214" s="5" t="s">
        <v>30</v>
      </c>
      <c r="R214" s="5" t="s">
        <v>30</v>
      </c>
      <c r="S214" s="5" t="s">
        <v>30</v>
      </c>
      <c r="T214" s="5" t="s">
        <v>30</v>
      </c>
      <c r="U214" s="5" t="s">
        <v>30</v>
      </c>
      <c r="V214" s="5" t="s">
        <v>30</v>
      </c>
      <c r="W214" s="5" t="s">
        <v>30</v>
      </c>
      <c r="X214" s="5" t="s">
        <v>30</v>
      </c>
      <c r="Y214" s="5" t="s">
        <v>30</v>
      </c>
      <c r="Z214" s="5">
        <v>0</v>
      </c>
      <c r="AA214" s="5">
        <v>100</v>
      </c>
    </row>
    <row r="215" spans="1:27" x14ac:dyDescent="0.25">
      <c r="A215" t="s">
        <v>666</v>
      </c>
      <c r="B215" t="s">
        <v>667</v>
      </c>
      <c r="C215">
        <v>2017</v>
      </c>
      <c r="D215" t="s">
        <v>668</v>
      </c>
      <c r="E215" t="s">
        <v>8</v>
      </c>
      <c r="F215" s="4">
        <v>0</v>
      </c>
      <c r="G215" s="4">
        <v>0</v>
      </c>
      <c r="H215" s="4">
        <v>0</v>
      </c>
      <c r="I215" s="4">
        <v>1</v>
      </c>
      <c r="J215" s="4">
        <v>1</v>
      </c>
      <c r="K215" s="4">
        <v>0</v>
      </c>
      <c r="L215" s="4">
        <v>0</v>
      </c>
      <c r="M215" s="4">
        <v>0</v>
      </c>
      <c r="N215" t="s">
        <v>30</v>
      </c>
      <c r="O215" s="5">
        <v>2570.675722510724</v>
      </c>
      <c r="P215" s="5">
        <v>24.24381</v>
      </c>
      <c r="Q215" s="5">
        <v>0.99861</v>
      </c>
      <c r="R215" s="5">
        <v>95.207909999999998</v>
      </c>
      <c r="S215" s="5">
        <v>19.399999999999999</v>
      </c>
      <c r="T215" s="5">
        <v>1.20000004768372</v>
      </c>
      <c r="U215" s="5">
        <v>9.4057730250036524</v>
      </c>
      <c r="V215" s="5" t="s">
        <v>30</v>
      </c>
      <c r="W215" s="5" t="s">
        <v>30</v>
      </c>
      <c r="X215" s="5">
        <v>34.4</v>
      </c>
      <c r="Y215" s="5">
        <v>3.4</v>
      </c>
      <c r="Z215" s="5">
        <v>0</v>
      </c>
      <c r="AA215" s="5">
        <v>58.4</v>
      </c>
    </row>
    <row r="216" spans="1:27" x14ac:dyDescent="0.25">
      <c r="A216" t="s">
        <v>669</v>
      </c>
      <c r="B216" t="s">
        <v>670</v>
      </c>
      <c r="C216">
        <v>2017</v>
      </c>
      <c r="D216" t="s">
        <v>671</v>
      </c>
      <c r="E216" t="s">
        <v>8</v>
      </c>
      <c r="F216" s="4">
        <v>0</v>
      </c>
      <c r="G216" s="4">
        <v>0</v>
      </c>
      <c r="H216" s="4">
        <v>0</v>
      </c>
      <c r="I216" s="4">
        <v>1</v>
      </c>
      <c r="J216" s="4">
        <v>1</v>
      </c>
      <c r="K216" s="4">
        <v>0</v>
      </c>
      <c r="L216" s="4">
        <v>0</v>
      </c>
      <c r="M216" s="4">
        <v>0</v>
      </c>
      <c r="N216" t="s">
        <v>30</v>
      </c>
      <c r="O216" s="5">
        <v>679.66736003009441</v>
      </c>
      <c r="P216" s="5">
        <v>6.4484820000000003</v>
      </c>
      <c r="Q216" s="5">
        <v>0.42725000000000002</v>
      </c>
      <c r="R216" s="5">
        <v>17.059560000000001</v>
      </c>
      <c r="S216" s="5">
        <v>55.3</v>
      </c>
      <c r="T216" s="5">
        <v>16.200000762939499</v>
      </c>
      <c r="U216" s="5">
        <v>1.3426312915626804</v>
      </c>
      <c r="V216" s="5">
        <v>8.1047258362390693</v>
      </c>
      <c r="W216" s="5">
        <v>0</v>
      </c>
      <c r="X216" s="5">
        <v>36.700000000000003</v>
      </c>
      <c r="Y216" s="5">
        <v>52.2</v>
      </c>
      <c r="Z216" s="5">
        <v>2.2983012653697501</v>
      </c>
      <c r="AA216" s="5">
        <v>54.9</v>
      </c>
    </row>
    <row r="217" spans="1:27" x14ac:dyDescent="0.25">
      <c r="A217" t="s">
        <v>672</v>
      </c>
      <c r="B217" t="s">
        <v>673</v>
      </c>
      <c r="C217">
        <v>2017</v>
      </c>
      <c r="D217" t="s">
        <v>674</v>
      </c>
      <c r="E217" t="s">
        <v>11</v>
      </c>
      <c r="F217" s="4">
        <v>0</v>
      </c>
      <c r="G217" s="4">
        <v>0</v>
      </c>
      <c r="H217" s="4">
        <v>0</v>
      </c>
      <c r="I217" s="4">
        <v>0</v>
      </c>
      <c r="J217" s="4">
        <v>0</v>
      </c>
      <c r="K217" s="4">
        <v>0</v>
      </c>
      <c r="L217" s="4">
        <v>1</v>
      </c>
      <c r="M217" s="4">
        <v>0</v>
      </c>
      <c r="N217" t="s">
        <v>30</v>
      </c>
      <c r="O217" s="5">
        <v>1627.2747035863249</v>
      </c>
      <c r="P217" s="5">
        <v>35.644869999999997</v>
      </c>
      <c r="Q217" s="5">
        <v>0.94860999999999995</v>
      </c>
      <c r="R217" s="5">
        <v>77.746639999999999</v>
      </c>
      <c r="S217" s="5">
        <v>63.4</v>
      </c>
      <c r="T217" s="5">
        <v>6.3000001907348597</v>
      </c>
      <c r="U217" s="5">
        <v>7.4180071306268385</v>
      </c>
      <c r="V217" s="5">
        <v>10.100694853374399</v>
      </c>
      <c r="W217" s="5">
        <v>6</v>
      </c>
      <c r="X217" s="5">
        <v>57.1</v>
      </c>
      <c r="Y217" s="5">
        <v>74.3</v>
      </c>
      <c r="Z217" s="5">
        <v>14.3794747978201</v>
      </c>
      <c r="AA217" s="5">
        <v>65.400000000000006</v>
      </c>
    </row>
    <row r="218" spans="1:27" x14ac:dyDescent="0.25">
      <c r="A218" t="s">
        <v>675</v>
      </c>
      <c r="B218" t="s">
        <v>676</v>
      </c>
      <c r="C218">
        <v>2017</v>
      </c>
      <c r="D218" t="s">
        <v>677</v>
      </c>
      <c r="E218" t="s">
        <v>11</v>
      </c>
      <c r="F218" s="4">
        <v>0</v>
      </c>
      <c r="G218" s="4">
        <v>0</v>
      </c>
      <c r="H218" s="4">
        <v>0</v>
      </c>
      <c r="I218" s="4">
        <v>0</v>
      </c>
      <c r="J218" s="4">
        <v>0</v>
      </c>
      <c r="K218" s="4">
        <v>0</v>
      </c>
      <c r="L218" s="4">
        <v>1</v>
      </c>
      <c r="M218" s="4">
        <v>0</v>
      </c>
      <c r="N218" t="s">
        <v>30</v>
      </c>
      <c r="O218" s="5">
        <v>917.5637152027947</v>
      </c>
      <c r="P218" s="5">
        <v>32.389249999999997</v>
      </c>
      <c r="Q218" s="5">
        <v>1.06389</v>
      </c>
      <c r="R218" s="5">
        <v>88.283829999999995</v>
      </c>
      <c r="S218" s="5">
        <v>56.4</v>
      </c>
      <c r="T218" s="5">
        <v>3.2999999523162802</v>
      </c>
      <c r="U218" s="5">
        <v>4.6567269584110607</v>
      </c>
      <c r="V218" s="5">
        <v>-1.5597890797754499</v>
      </c>
      <c r="W218" s="5">
        <v>4</v>
      </c>
      <c r="X218" s="5">
        <v>43.2</v>
      </c>
      <c r="Y218" s="5">
        <v>47.2</v>
      </c>
      <c r="Z218" s="5">
        <v>8.6914545331603392</v>
      </c>
      <c r="AA218" s="5">
        <v>76.900000000000006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A2" sqref="A2"/>
    </sheetView>
  </sheetViews>
  <sheetFormatPr defaultRowHeight="15" x14ac:dyDescent="0.25"/>
  <cols>
    <col min="1" max="1" width="15.5703125" bestFit="1" customWidth="1"/>
    <col min="2" max="2" width="35.5703125" style="7" bestFit="1" customWidth="1"/>
    <col min="5" max="5" width="13.28515625" bestFit="1" customWidth="1"/>
    <col min="6" max="6" width="255.7109375" bestFit="1" customWidth="1"/>
  </cols>
  <sheetData>
    <row r="1" spans="1:6" x14ac:dyDescent="0.25">
      <c r="C1" t="s">
        <v>694</v>
      </c>
      <c r="D1" t="s">
        <v>695</v>
      </c>
      <c r="E1" t="s">
        <v>696</v>
      </c>
      <c r="F1" s="10" t="s">
        <v>697</v>
      </c>
    </row>
    <row r="2" spans="1:6" x14ac:dyDescent="0.25">
      <c r="A2" s="1" t="s">
        <v>679</v>
      </c>
      <c r="B2" s="6" t="s">
        <v>680</v>
      </c>
      <c r="C2">
        <v>0.115509</v>
      </c>
      <c r="D2">
        <v>1.51401E-2</v>
      </c>
      <c r="E2">
        <v>16</v>
      </c>
      <c r="F2" s="10" t="s">
        <v>698</v>
      </c>
    </row>
    <row r="3" spans="1:6" x14ac:dyDescent="0.25">
      <c r="B3" s="6" t="s">
        <v>681</v>
      </c>
      <c r="C3">
        <v>0.86033999999999999</v>
      </c>
      <c r="D3">
        <v>0.116826</v>
      </c>
      <c r="E3">
        <v>17</v>
      </c>
      <c r="F3" s="10" t="s">
        <v>699</v>
      </c>
    </row>
    <row r="4" spans="1:6" x14ac:dyDescent="0.25">
      <c r="B4" s="6" t="s">
        <v>682</v>
      </c>
      <c r="C4">
        <v>0.48568299999999998</v>
      </c>
      <c r="D4">
        <v>5.0452700000000003E-2</v>
      </c>
      <c r="E4">
        <v>18</v>
      </c>
      <c r="F4" s="10" t="s">
        <v>700</v>
      </c>
    </row>
    <row r="5" spans="1:6" x14ac:dyDescent="0.25">
      <c r="B5" s="6" t="s">
        <v>683</v>
      </c>
      <c r="C5">
        <v>-0.48469899999999999</v>
      </c>
      <c r="D5">
        <v>5.5760699999999998E-3</v>
      </c>
      <c r="E5">
        <v>19</v>
      </c>
      <c r="F5" s="10" t="s">
        <v>701</v>
      </c>
    </row>
    <row r="6" spans="1:6" x14ac:dyDescent="0.25">
      <c r="B6" s="6" t="s">
        <v>684</v>
      </c>
      <c r="C6">
        <v>-0.23017399999999999</v>
      </c>
      <c r="D6">
        <v>0.34570099999999998</v>
      </c>
      <c r="E6">
        <v>20</v>
      </c>
      <c r="F6" s="10" t="s">
        <v>702</v>
      </c>
    </row>
    <row r="7" spans="1:6" x14ac:dyDescent="0.25">
      <c r="B7" s="6" t="s">
        <v>685</v>
      </c>
      <c r="C7">
        <v>0.27871099999999999</v>
      </c>
      <c r="D7">
        <v>9.6176100000000004E-3</v>
      </c>
      <c r="E7">
        <v>21</v>
      </c>
      <c r="F7" s="10" t="s">
        <v>709</v>
      </c>
    </row>
    <row r="8" spans="1:6" x14ac:dyDescent="0.25">
      <c r="B8" s="6" t="s">
        <v>686</v>
      </c>
      <c r="C8">
        <v>-0.15712999999999999</v>
      </c>
      <c r="D8">
        <v>1.1303199999999999E-2</v>
      </c>
      <c r="E8">
        <v>22</v>
      </c>
      <c r="F8" s="11" t="s">
        <v>703</v>
      </c>
    </row>
    <row r="9" spans="1:6" x14ac:dyDescent="0.25">
      <c r="B9" s="6" t="s">
        <v>687</v>
      </c>
      <c r="C9">
        <v>0.16736000000000001</v>
      </c>
      <c r="D9">
        <v>9.1759900000000002E-3</v>
      </c>
      <c r="E9">
        <v>23</v>
      </c>
      <c r="F9" s="10" t="s">
        <v>708</v>
      </c>
    </row>
    <row r="10" spans="1:6" x14ac:dyDescent="0.25">
      <c r="B10" s="6" t="s">
        <v>688</v>
      </c>
      <c r="C10">
        <v>-0.54142100000000004</v>
      </c>
      <c r="D10">
        <v>7.5672299999999998E-2</v>
      </c>
      <c r="E10">
        <v>24</v>
      </c>
      <c r="F10" s="11" t="s">
        <v>704</v>
      </c>
    </row>
    <row r="11" spans="1:6" x14ac:dyDescent="0.25">
      <c r="B11" s="6" t="s">
        <v>689</v>
      </c>
      <c r="C11">
        <v>-0.29370299999999999</v>
      </c>
      <c r="D11">
        <v>9.4394300000000004E-3</v>
      </c>
      <c r="E11">
        <v>25</v>
      </c>
      <c r="F11" s="11" t="s">
        <v>705</v>
      </c>
    </row>
    <row r="12" spans="1:6" x14ac:dyDescent="0.25">
      <c r="B12" s="6" t="s">
        <v>690</v>
      </c>
      <c r="C12">
        <v>3.2270699999999999E-2</v>
      </c>
      <c r="D12">
        <v>9.3488900000000003E-3</v>
      </c>
      <c r="E12">
        <v>26</v>
      </c>
      <c r="F12" s="11" t="s">
        <v>706</v>
      </c>
    </row>
    <row r="13" spans="1:6" x14ac:dyDescent="0.25">
      <c r="B13" s="6" t="s">
        <v>691</v>
      </c>
      <c r="C13">
        <v>1.2026399999999999</v>
      </c>
      <c r="D13">
        <v>3.7049899999999997E-2</v>
      </c>
      <c r="E13">
        <v>27</v>
      </c>
      <c r="F13" s="11" t="s">
        <v>707</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abSelected="1" workbookViewId="0">
      <selection activeCell="D7" sqref="D7"/>
    </sheetView>
  </sheetViews>
  <sheetFormatPr defaultRowHeight="15" x14ac:dyDescent="0.25"/>
  <cols>
    <col min="1" max="1" width="27.5703125" bestFit="1" customWidth="1"/>
    <col min="2" max="2" width="39.140625" customWidth="1"/>
    <col min="5" max="5" width="21.140625" bestFit="1" customWidth="1"/>
    <col min="6" max="6" width="9.7109375" bestFit="1" customWidth="1"/>
    <col min="7" max="7" width="13.28515625" bestFit="1" customWidth="1"/>
    <col min="8" max="8" width="10.28515625" bestFit="1" customWidth="1"/>
  </cols>
  <sheetData>
    <row r="1" spans="1:9" x14ac:dyDescent="0.25">
      <c r="A1" s="16"/>
      <c r="B1" s="16"/>
    </row>
    <row r="2" spans="1:9" x14ac:dyDescent="0.25">
      <c r="A2" s="16" t="s">
        <v>678</v>
      </c>
      <c r="B2" s="9" t="s">
        <v>133</v>
      </c>
    </row>
    <row r="3" spans="1:9" x14ac:dyDescent="0.25">
      <c r="A3" s="16"/>
      <c r="B3" s="16"/>
    </row>
    <row r="4" spans="1:9" x14ac:dyDescent="0.25">
      <c r="A4" s="16" t="s">
        <v>692</v>
      </c>
      <c r="B4" s="9" t="s">
        <v>683</v>
      </c>
      <c r="C4" t="str">
        <f>VLOOKUP(B4,Elasticities_StdErr!B2:F13,5,FALSE)</f>
        <v>Under-five mortality rate is the probability per 1,000 that a newborn baby will die before reaching age five, if subject to age-specific mortality rates of the specified year</v>
      </c>
    </row>
    <row r="5" spans="1:9" x14ac:dyDescent="0.25">
      <c r="A5" s="16"/>
      <c r="B5" s="16"/>
    </row>
    <row r="6" spans="1:9" x14ac:dyDescent="0.25">
      <c r="A6" s="16" t="s">
        <v>693</v>
      </c>
      <c r="B6" s="9">
        <f>VLOOKUP(B2,LastAvailObs!A2:AA218,VLOOKUP(Template!B4,Elasticities_StdErr!B2:E13,4,FALSE),FALSE)</f>
        <v>4.9000000000000004</v>
      </c>
    </row>
    <row r="7" spans="1:9" x14ac:dyDescent="0.25">
      <c r="A7" s="16"/>
      <c r="B7" s="16"/>
    </row>
    <row r="8" spans="1:9" x14ac:dyDescent="0.25">
      <c r="A8" s="16" t="s">
        <v>710</v>
      </c>
      <c r="B8" s="8">
        <v>0</v>
      </c>
    </row>
    <row r="9" spans="1:9" x14ac:dyDescent="0.25">
      <c r="A9" s="16"/>
      <c r="B9" s="16"/>
    </row>
    <row r="10" spans="1:9" x14ac:dyDescent="0.25">
      <c r="A10" s="16" t="s">
        <v>711</v>
      </c>
      <c r="B10" s="8">
        <v>15</v>
      </c>
    </row>
    <row r="11" spans="1:9" x14ac:dyDescent="0.25">
      <c r="A11" s="16"/>
      <c r="B11" s="16"/>
    </row>
    <row r="12" spans="1:9" x14ac:dyDescent="0.25">
      <c r="A12" s="16" t="s">
        <v>717</v>
      </c>
      <c r="B12" s="9">
        <f>VLOOKUP(B2,LastAvailObs!A2:O218,15,FALSE)</f>
        <v>50262.110538400724</v>
      </c>
    </row>
    <row r="13" spans="1:9" x14ac:dyDescent="0.25">
      <c r="A13" s="13"/>
      <c r="B13" s="13"/>
    </row>
    <row r="14" spans="1:9" x14ac:dyDescent="0.25">
      <c r="A14" s="13" t="s">
        <v>712</v>
      </c>
      <c r="B14" s="14">
        <f>VLOOKUP(B4,Elasticities_StdErr!B2:D13,2,FALSE)</f>
        <v>-0.48469899999999999</v>
      </c>
      <c r="D14" s="12" t="s">
        <v>2</v>
      </c>
      <c r="E14" s="12" t="str">
        <f>B4</f>
        <v>Child Health</v>
      </c>
      <c r="F14" s="12" t="s">
        <v>718</v>
      </c>
      <c r="G14" s="12" t="s">
        <v>719</v>
      </c>
      <c r="H14" s="12" t="s">
        <v>720</v>
      </c>
    </row>
    <row r="15" spans="1:9" x14ac:dyDescent="0.25">
      <c r="A15" s="13" t="s">
        <v>715</v>
      </c>
      <c r="B15" s="14">
        <f>VLOOKUP(B4,Elasticities_StdErr!B2:D13,3,FALSE)</f>
        <v>5.5760699999999998E-3</v>
      </c>
      <c r="D15">
        <v>0</v>
      </c>
      <c r="E15" s="15">
        <f>$B$6</f>
        <v>4.9000000000000004</v>
      </c>
      <c r="F15">
        <f>ROUND($B$12,0)</f>
        <v>50262</v>
      </c>
      <c r="G15">
        <f t="shared" ref="G15:H15" si="0">ROUND($B$12,0)</f>
        <v>50262</v>
      </c>
      <c r="H15">
        <f t="shared" si="0"/>
        <v>50262</v>
      </c>
    </row>
    <row r="16" spans="1:9" x14ac:dyDescent="0.25">
      <c r="A16" s="13" t="s">
        <v>713</v>
      </c>
      <c r="B16" s="14">
        <f>B14-1.96*B15</f>
        <v>-0.49562809720000001</v>
      </c>
      <c r="D16">
        <f>IF(D15+1&lt;=$B$10,D15+1,#N/A)</f>
        <v>1</v>
      </c>
      <c r="E16" s="15">
        <f>IF($D16="#N/A","#N/A",E15+$B$18)</f>
        <v>4.5733333333333333</v>
      </c>
      <c r="F16">
        <f>ROUND(IF($D16="#N/A","#N/A",F15*(1+$B$16*$B$18)),0)</f>
        <v>58400</v>
      </c>
      <c r="G16">
        <f>ROUND(IF($D16="#N/A","#N/A",G15*(1+$B$14*$B$18)),0)</f>
        <v>58220</v>
      </c>
      <c r="H16">
        <f>ROUND(IF($D16="#N/A","#N/A",H15*(1+$B$18*$B$17)),0)</f>
        <v>58041</v>
      </c>
      <c r="I16" s="15"/>
    </row>
    <row r="17" spans="1:8" x14ac:dyDescent="0.25">
      <c r="A17" s="13" t="s">
        <v>714</v>
      </c>
      <c r="B17" s="14">
        <f>B14+1.96*B15</f>
        <v>-0.47376990279999998</v>
      </c>
      <c r="D17">
        <f t="shared" ref="D17:D54" si="1">IF(D16+1&lt;=$B$10,D16+1,#N/A)</f>
        <v>2</v>
      </c>
      <c r="E17" s="15">
        <f t="shared" ref="E17:E54" si="2">IF($D17="#N/A","#N/A",E16+$B$18)</f>
        <v>4.2466666666666661</v>
      </c>
      <c r="F17">
        <f t="shared" ref="F17:F54" si="3">ROUND(IF($D17="#N/A","#N/A",F16*(1+$B$16*$B$18)),0)</f>
        <v>67855</v>
      </c>
      <c r="G17">
        <f t="shared" ref="G17:G54" si="4">ROUND(IF($D17="#N/A","#N/A",G16*(1+$B$14*$B$18)),0)</f>
        <v>67438</v>
      </c>
      <c r="H17">
        <f t="shared" ref="H17:H54" si="5">ROUND(IF($D17="#N/A","#N/A",H16*(1+$B$18*$B$17)),0)</f>
        <v>67024</v>
      </c>
    </row>
    <row r="18" spans="1:8" x14ac:dyDescent="0.25">
      <c r="A18" s="13" t="s">
        <v>716</v>
      </c>
      <c r="B18" s="14">
        <f>(B8-B6)/(B10)</f>
        <v>-0.32666666666666672</v>
      </c>
      <c r="D18">
        <f t="shared" si="1"/>
        <v>3</v>
      </c>
      <c r="E18" s="15">
        <f t="shared" si="2"/>
        <v>3.9199999999999995</v>
      </c>
      <c r="F18">
        <f t="shared" si="3"/>
        <v>78841</v>
      </c>
      <c r="G18">
        <f t="shared" si="4"/>
        <v>78116</v>
      </c>
      <c r="H18">
        <f t="shared" si="5"/>
        <v>77397</v>
      </c>
    </row>
    <row r="19" spans="1:8" x14ac:dyDescent="0.25">
      <c r="D19">
        <f t="shared" si="1"/>
        <v>4</v>
      </c>
      <c r="E19" s="15">
        <f t="shared" si="2"/>
        <v>3.5933333333333328</v>
      </c>
      <c r="F19">
        <f t="shared" si="3"/>
        <v>91606</v>
      </c>
      <c r="G19">
        <f t="shared" si="4"/>
        <v>90484</v>
      </c>
      <c r="H19">
        <f t="shared" si="5"/>
        <v>89375</v>
      </c>
    </row>
    <row r="20" spans="1:8" x14ac:dyDescent="0.25">
      <c r="D20">
        <f t="shared" si="1"/>
        <v>5</v>
      </c>
      <c r="E20" s="15">
        <f t="shared" si="2"/>
        <v>3.2666666666666662</v>
      </c>
      <c r="F20">
        <f t="shared" si="3"/>
        <v>106437</v>
      </c>
      <c r="G20">
        <f t="shared" si="4"/>
        <v>104811</v>
      </c>
      <c r="H20">
        <f t="shared" si="5"/>
        <v>103207</v>
      </c>
    </row>
    <row r="21" spans="1:8" x14ac:dyDescent="0.25">
      <c r="D21">
        <f t="shared" si="1"/>
        <v>6</v>
      </c>
      <c r="E21" s="15">
        <f t="shared" si="2"/>
        <v>2.9399999999999995</v>
      </c>
      <c r="F21">
        <f t="shared" si="3"/>
        <v>123670</v>
      </c>
      <c r="G21">
        <f t="shared" si="4"/>
        <v>121406</v>
      </c>
      <c r="H21">
        <f t="shared" si="5"/>
        <v>119180</v>
      </c>
    </row>
    <row r="22" spans="1:8" x14ac:dyDescent="0.25">
      <c r="D22">
        <f t="shared" si="1"/>
        <v>7</v>
      </c>
      <c r="E22" s="15">
        <f t="shared" si="2"/>
        <v>2.6133333333333328</v>
      </c>
      <c r="F22">
        <f t="shared" si="3"/>
        <v>143693</v>
      </c>
      <c r="G22">
        <f t="shared" si="4"/>
        <v>140629</v>
      </c>
      <c r="H22">
        <f t="shared" si="5"/>
        <v>137625</v>
      </c>
    </row>
    <row r="23" spans="1:8" x14ac:dyDescent="0.25">
      <c r="D23">
        <f t="shared" si="1"/>
        <v>8</v>
      </c>
      <c r="E23" s="15">
        <f t="shared" si="2"/>
        <v>2.2866666666666662</v>
      </c>
      <c r="F23">
        <f t="shared" si="3"/>
        <v>166958</v>
      </c>
      <c r="G23">
        <f t="shared" si="4"/>
        <v>162895</v>
      </c>
      <c r="H23">
        <f t="shared" si="5"/>
        <v>158925</v>
      </c>
    </row>
    <row r="24" spans="1:8" x14ac:dyDescent="0.25">
      <c r="D24">
        <f t="shared" si="1"/>
        <v>9</v>
      </c>
      <c r="E24" s="15">
        <f t="shared" si="2"/>
        <v>1.9599999999999995</v>
      </c>
      <c r="F24">
        <f t="shared" si="3"/>
        <v>193989</v>
      </c>
      <c r="G24">
        <f t="shared" si="4"/>
        <v>188687</v>
      </c>
      <c r="H24">
        <f t="shared" si="5"/>
        <v>183521</v>
      </c>
    </row>
    <row r="25" spans="1:8" x14ac:dyDescent="0.25">
      <c r="D25">
        <f t="shared" si="1"/>
        <v>10</v>
      </c>
      <c r="E25" s="15">
        <f t="shared" si="2"/>
        <v>1.6333333333333329</v>
      </c>
      <c r="F25">
        <f t="shared" si="3"/>
        <v>225397</v>
      </c>
      <c r="G25">
        <f t="shared" si="4"/>
        <v>218563</v>
      </c>
      <c r="H25">
        <f t="shared" si="5"/>
        <v>211924</v>
      </c>
    </row>
    <row r="26" spans="1:8" x14ac:dyDescent="0.25">
      <c r="D26">
        <f t="shared" si="1"/>
        <v>11</v>
      </c>
      <c r="E26" s="15">
        <f t="shared" si="2"/>
        <v>1.3066666666666662</v>
      </c>
      <c r="F26">
        <f t="shared" si="3"/>
        <v>261890</v>
      </c>
      <c r="G26">
        <f t="shared" si="4"/>
        <v>253169</v>
      </c>
      <c r="H26">
        <f t="shared" si="5"/>
        <v>244722</v>
      </c>
    </row>
    <row r="27" spans="1:8" x14ac:dyDescent="0.25">
      <c r="D27">
        <f t="shared" si="1"/>
        <v>12</v>
      </c>
      <c r="E27" s="15">
        <f t="shared" si="2"/>
        <v>0.97999999999999954</v>
      </c>
      <c r="F27">
        <f t="shared" si="3"/>
        <v>304291</v>
      </c>
      <c r="G27">
        <f t="shared" si="4"/>
        <v>293255</v>
      </c>
      <c r="H27">
        <f t="shared" si="5"/>
        <v>282596</v>
      </c>
    </row>
    <row r="28" spans="1:8" x14ac:dyDescent="0.25">
      <c r="D28">
        <f t="shared" si="1"/>
        <v>13</v>
      </c>
      <c r="E28" s="15">
        <f t="shared" si="2"/>
        <v>0.65333333333333288</v>
      </c>
      <c r="F28">
        <f t="shared" si="3"/>
        <v>353557</v>
      </c>
      <c r="G28">
        <f t="shared" si="4"/>
        <v>339688</v>
      </c>
      <c r="H28">
        <f t="shared" si="5"/>
        <v>326332</v>
      </c>
    </row>
    <row r="29" spans="1:8" x14ac:dyDescent="0.25">
      <c r="D29">
        <f t="shared" si="1"/>
        <v>14</v>
      </c>
      <c r="E29" s="15">
        <f t="shared" si="2"/>
        <v>0.32666666666666616</v>
      </c>
      <c r="F29">
        <f t="shared" si="3"/>
        <v>410800</v>
      </c>
      <c r="G29">
        <f t="shared" si="4"/>
        <v>393473</v>
      </c>
      <c r="H29">
        <f t="shared" si="5"/>
        <v>376837</v>
      </c>
    </row>
    <row r="30" spans="1:8" x14ac:dyDescent="0.25">
      <c r="D30">
        <f t="shared" si="1"/>
        <v>15</v>
      </c>
      <c r="E30" s="15">
        <f t="shared" si="2"/>
        <v>-5.5511151231257827E-16</v>
      </c>
      <c r="F30">
        <f t="shared" si="3"/>
        <v>477311</v>
      </c>
      <c r="G30">
        <f t="shared" si="4"/>
        <v>455774</v>
      </c>
      <c r="H30">
        <f t="shared" si="5"/>
        <v>435158</v>
      </c>
    </row>
    <row r="31" spans="1:8" x14ac:dyDescent="0.25">
      <c r="D31" t="e">
        <f t="shared" si="1"/>
        <v>#N/A</v>
      </c>
      <c r="E31" s="15" t="e">
        <f t="shared" si="2"/>
        <v>#N/A</v>
      </c>
      <c r="F31" t="e">
        <f t="shared" si="3"/>
        <v>#N/A</v>
      </c>
      <c r="G31" t="e">
        <f t="shared" si="4"/>
        <v>#N/A</v>
      </c>
      <c r="H31" t="e">
        <f t="shared" si="5"/>
        <v>#N/A</v>
      </c>
    </row>
    <row r="32" spans="1:8" x14ac:dyDescent="0.25">
      <c r="D32" t="e">
        <f t="shared" si="1"/>
        <v>#N/A</v>
      </c>
      <c r="E32" s="15" t="e">
        <f t="shared" si="2"/>
        <v>#N/A</v>
      </c>
      <c r="F32" t="e">
        <f t="shared" si="3"/>
        <v>#N/A</v>
      </c>
      <c r="G32" t="e">
        <f t="shared" si="4"/>
        <v>#N/A</v>
      </c>
      <c r="H32" t="e">
        <f t="shared" si="5"/>
        <v>#N/A</v>
      </c>
    </row>
    <row r="33" spans="4:8" x14ac:dyDescent="0.25">
      <c r="D33" t="e">
        <f t="shared" si="1"/>
        <v>#N/A</v>
      </c>
      <c r="E33" s="15" t="e">
        <f t="shared" si="2"/>
        <v>#N/A</v>
      </c>
      <c r="F33" t="e">
        <f t="shared" si="3"/>
        <v>#N/A</v>
      </c>
      <c r="G33" t="e">
        <f t="shared" si="4"/>
        <v>#N/A</v>
      </c>
      <c r="H33" t="e">
        <f t="shared" si="5"/>
        <v>#N/A</v>
      </c>
    </row>
    <row r="34" spans="4:8" x14ac:dyDescent="0.25">
      <c r="D34" t="e">
        <f t="shared" si="1"/>
        <v>#N/A</v>
      </c>
      <c r="E34" s="15" t="e">
        <f t="shared" si="2"/>
        <v>#N/A</v>
      </c>
      <c r="F34" t="e">
        <f t="shared" si="3"/>
        <v>#N/A</v>
      </c>
      <c r="G34" t="e">
        <f t="shared" si="4"/>
        <v>#N/A</v>
      </c>
      <c r="H34" t="e">
        <f t="shared" si="5"/>
        <v>#N/A</v>
      </c>
    </row>
    <row r="35" spans="4:8" x14ac:dyDescent="0.25">
      <c r="D35" t="e">
        <f t="shared" si="1"/>
        <v>#N/A</v>
      </c>
      <c r="E35" s="15" t="e">
        <f t="shared" si="2"/>
        <v>#N/A</v>
      </c>
      <c r="F35" t="e">
        <f t="shared" si="3"/>
        <v>#N/A</v>
      </c>
      <c r="G35" t="e">
        <f t="shared" si="4"/>
        <v>#N/A</v>
      </c>
      <c r="H35" t="e">
        <f t="shared" si="5"/>
        <v>#N/A</v>
      </c>
    </row>
    <row r="36" spans="4:8" x14ac:dyDescent="0.25">
      <c r="D36" t="e">
        <f t="shared" si="1"/>
        <v>#N/A</v>
      </c>
      <c r="E36" s="15" t="e">
        <f t="shared" si="2"/>
        <v>#N/A</v>
      </c>
      <c r="F36" t="e">
        <f t="shared" si="3"/>
        <v>#N/A</v>
      </c>
      <c r="G36" t="e">
        <f t="shared" si="4"/>
        <v>#N/A</v>
      </c>
      <c r="H36" t="e">
        <f t="shared" si="5"/>
        <v>#N/A</v>
      </c>
    </row>
    <row r="37" spans="4:8" x14ac:dyDescent="0.25">
      <c r="D37" t="e">
        <f t="shared" si="1"/>
        <v>#N/A</v>
      </c>
      <c r="E37" s="15" t="e">
        <f t="shared" si="2"/>
        <v>#N/A</v>
      </c>
      <c r="F37" t="e">
        <f t="shared" si="3"/>
        <v>#N/A</v>
      </c>
      <c r="G37" t="e">
        <f t="shared" si="4"/>
        <v>#N/A</v>
      </c>
      <c r="H37" t="e">
        <f t="shared" si="5"/>
        <v>#N/A</v>
      </c>
    </row>
    <row r="38" spans="4:8" x14ac:dyDescent="0.25">
      <c r="D38" t="e">
        <f t="shared" si="1"/>
        <v>#N/A</v>
      </c>
      <c r="E38" s="15" t="e">
        <f t="shared" si="2"/>
        <v>#N/A</v>
      </c>
      <c r="F38" t="e">
        <f t="shared" si="3"/>
        <v>#N/A</v>
      </c>
      <c r="G38" t="e">
        <f t="shared" si="4"/>
        <v>#N/A</v>
      </c>
      <c r="H38" t="e">
        <f t="shared" si="5"/>
        <v>#N/A</v>
      </c>
    </row>
    <row r="39" spans="4:8" x14ac:dyDescent="0.25">
      <c r="D39" t="e">
        <f t="shared" si="1"/>
        <v>#N/A</v>
      </c>
      <c r="E39" s="15" t="e">
        <f t="shared" si="2"/>
        <v>#N/A</v>
      </c>
      <c r="F39" t="e">
        <f t="shared" si="3"/>
        <v>#N/A</v>
      </c>
      <c r="G39" t="e">
        <f t="shared" si="4"/>
        <v>#N/A</v>
      </c>
      <c r="H39" t="e">
        <f t="shared" si="5"/>
        <v>#N/A</v>
      </c>
    </row>
    <row r="40" spans="4:8" x14ac:dyDescent="0.25">
      <c r="D40" t="e">
        <f t="shared" si="1"/>
        <v>#N/A</v>
      </c>
      <c r="E40" s="15" t="e">
        <f t="shared" si="2"/>
        <v>#N/A</v>
      </c>
      <c r="F40" t="e">
        <f t="shared" si="3"/>
        <v>#N/A</v>
      </c>
      <c r="G40" t="e">
        <f t="shared" si="4"/>
        <v>#N/A</v>
      </c>
      <c r="H40" t="e">
        <f t="shared" si="5"/>
        <v>#N/A</v>
      </c>
    </row>
    <row r="41" spans="4:8" x14ac:dyDescent="0.25">
      <c r="D41" t="e">
        <f t="shared" si="1"/>
        <v>#N/A</v>
      </c>
      <c r="E41" s="15" t="e">
        <f t="shared" si="2"/>
        <v>#N/A</v>
      </c>
      <c r="F41" t="e">
        <f t="shared" si="3"/>
        <v>#N/A</v>
      </c>
      <c r="G41" t="e">
        <f t="shared" si="4"/>
        <v>#N/A</v>
      </c>
      <c r="H41" t="e">
        <f t="shared" si="5"/>
        <v>#N/A</v>
      </c>
    </row>
    <row r="42" spans="4:8" x14ac:dyDescent="0.25">
      <c r="D42" t="e">
        <f t="shared" si="1"/>
        <v>#N/A</v>
      </c>
      <c r="E42" s="15" t="e">
        <f t="shared" si="2"/>
        <v>#N/A</v>
      </c>
      <c r="F42" t="e">
        <f t="shared" si="3"/>
        <v>#N/A</v>
      </c>
      <c r="G42" t="e">
        <f t="shared" si="4"/>
        <v>#N/A</v>
      </c>
      <c r="H42" t="e">
        <f t="shared" si="5"/>
        <v>#N/A</v>
      </c>
    </row>
    <row r="43" spans="4:8" x14ac:dyDescent="0.25">
      <c r="D43" t="e">
        <f t="shared" si="1"/>
        <v>#N/A</v>
      </c>
      <c r="E43" s="15" t="e">
        <f t="shared" si="2"/>
        <v>#N/A</v>
      </c>
      <c r="F43" t="e">
        <f t="shared" si="3"/>
        <v>#N/A</v>
      </c>
      <c r="G43" t="e">
        <f t="shared" si="4"/>
        <v>#N/A</v>
      </c>
      <c r="H43" t="e">
        <f t="shared" si="5"/>
        <v>#N/A</v>
      </c>
    </row>
    <row r="44" spans="4:8" x14ac:dyDescent="0.25">
      <c r="D44" t="e">
        <f t="shared" si="1"/>
        <v>#N/A</v>
      </c>
      <c r="E44" s="15" t="e">
        <f t="shared" si="2"/>
        <v>#N/A</v>
      </c>
      <c r="F44" t="e">
        <f t="shared" si="3"/>
        <v>#N/A</v>
      </c>
      <c r="G44" t="e">
        <f t="shared" si="4"/>
        <v>#N/A</v>
      </c>
      <c r="H44" t="e">
        <f t="shared" si="5"/>
        <v>#N/A</v>
      </c>
    </row>
    <row r="45" spans="4:8" x14ac:dyDescent="0.25">
      <c r="D45" t="e">
        <f t="shared" si="1"/>
        <v>#N/A</v>
      </c>
      <c r="E45" s="15" t="e">
        <f t="shared" si="2"/>
        <v>#N/A</v>
      </c>
      <c r="F45" t="e">
        <f t="shared" si="3"/>
        <v>#N/A</v>
      </c>
      <c r="G45" t="e">
        <f t="shared" si="4"/>
        <v>#N/A</v>
      </c>
      <c r="H45" t="e">
        <f t="shared" si="5"/>
        <v>#N/A</v>
      </c>
    </row>
    <row r="46" spans="4:8" x14ac:dyDescent="0.25">
      <c r="D46" t="e">
        <f t="shared" si="1"/>
        <v>#N/A</v>
      </c>
      <c r="E46" s="15" t="e">
        <f t="shared" si="2"/>
        <v>#N/A</v>
      </c>
      <c r="F46" t="e">
        <f t="shared" si="3"/>
        <v>#N/A</v>
      </c>
      <c r="G46" t="e">
        <f t="shared" si="4"/>
        <v>#N/A</v>
      </c>
      <c r="H46" t="e">
        <f t="shared" si="5"/>
        <v>#N/A</v>
      </c>
    </row>
    <row r="47" spans="4:8" x14ac:dyDescent="0.25">
      <c r="D47" t="e">
        <f t="shared" si="1"/>
        <v>#N/A</v>
      </c>
      <c r="E47" s="15" t="e">
        <f t="shared" si="2"/>
        <v>#N/A</v>
      </c>
      <c r="F47" t="e">
        <f t="shared" si="3"/>
        <v>#N/A</v>
      </c>
      <c r="G47" t="e">
        <f t="shared" si="4"/>
        <v>#N/A</v>
      </c>
      <c r="H47" t="e">
        <f t="shared" si="5"/>
        <v>#N/A</v>
      </c>
    </row>
    <row r="48" spans="4:8" x14ac:dyDescent="0.25">
      <c r="D48" t="e">
        <f t="shared" si="1"/>
        <v>#N/A</v>
      </c>
      <c r="E48" s="15" t="e">
        <f t="shared" si="2"/>
        <v>#N/A</v>
      </c>
      <c r="F48" t="e">
        <f t="shared" si="3"/>
        <v>#N/A</v>
      </c>
      <c r="G48" t="e">
        <f t="shared" si="4"/>
        <v>#N/A</v>
      </c>
      <c r="H48" t="e">
        <f t="shared" si="5"/>
        <v>#N/A</v>
      </c>
    </row>
    <row r="49" spans="4:8" x14ac:dyDescent="0.25">
      <c r="D49" t="e">
        <f t="shared" si="1"/>
        <v>#N/A</v>
      </c>
      <c r="E49" s="15" t="e">
        <f t="shared" si="2"/>
        <v>#N/A</v>
      </c>
      <c r="F49" t="e">
        <f t="shared" si="3"/>
        <v>#N/A</v>
      </c>
      <c r="G49" t="e">
        <f t="shared" si="4"/>
        <v>#N/A</v>
      </c>
      <c r="H49" t="e">
        <f t="shared" si="5"/>
        <v>#N/A</v>
      </c>
    </row>
    <row r="50" spans="4:8" x14ac:dyDescent="0.25">
      <c r="D50" t="e">
        <f t="shared" si="1"/>
        <v>#N/A</v>
      </c>
      <c r="E50" s="15" t="e">
        <f t="shared" si="2"/>
        <v>#N/A</v>
      </c>
      <c r="F50" t="e">
        <f t="shared" si="3"/>
        <v>#N/A</v>
      </c>
      <c r="G50" t="e">
        <f t="shared" si="4"/>
        <v>#N/A</v>
      </c>
      <c r="H50" t="e">
        <f t="shared" si="5"/>
        <v>#N/A</v>
      </c>
    </row>
    <row r="51" spans="4:8" x14ac:dyDescent="0.25">
      <c r="D51" t="e">
        <f t="shared" si="1"/>
        <v>#N/A</v>
      </c>
      <c r="E51" s="15" t="e">
        <f t="shared" si="2"/>
        <v>#N/A</v>
      </c>
      <c r="F51" t="e">
        <f t="shared" si="3"/>
        <v>#N/A</v>
      </c>
      <c r="G51" t="e">
        <f t="shared" si="4"/>
        <v>#N/A</v>
      </c>
      <c r="H51" t="e">
        <f t="shared" si="5"/>
        <v>#N/A</v>
      </c>
    </row>
    <row r="52" spans="4:8" x14ac:dyDescent="0.25">
      <c r="D52" t="e">
        <f t="shared" si="1"/>
        <v>#N/A</v>
      </c>
      <c r="E52" s="15" t="e">
        <f t="shared" si="2"/>
        <v>#N/A</v>
      </c>
      <c r="F52" t="e">
        <f t="shared" si="3"/>
        <v>#N/A</v>
      </c>
      <c r="G52" t="e">
        <f t="shared" si="4"/>
        <v>#N/A</v>
      </c>
      <c r="H52" t="e">
        <f t="shared" si="5"/>
        <v>#N/A</v>
      </c>
    </row>
    <row r="53" spans="4:8" x14ac:dyDescent="0.25">
      <c r="D53" t="e">
        <f t="shared" si="1"/>
        <v>#N/A</v>
      </c>
      <c r="E53" s="15" t="e">
        <f t="shared" si="2"/>
        <v>#N/A</v>
      </c>
      <c r="F53" t="e">
        <f t="shared" si="3"/>
        <v>#N/A</v>
      </c>
      <c r="G53" t="e">
        <f t="shared" si="4"/>
        <v>#N/A</v>
      </c>
      <c r="H53" t="e">
        <f t="shared" si="5"/>
        <v>#N/A</v>
      </c>
    </row>
    <row r="54" spans="4:8" x14ac:dyDescent="0.25">
      <c r="D54" t="e">
        <f t="shared" si="1"/>
        <v>#N/A</v>
      </c>
      <c r="E54" s="15" t="e">
        <f t="shared" si="2"/>
        <v>#N/A</v>
      </c>
      <c r="F54" t="e">
        <f t="shared" si="3"/>
        <v>#N/A</v>
      </c>
      <c r="G54" t="e">
        <f t="shared" si="4"/>
        <v>#N/A</v>
      </c>
      <c r="H54" t="e">
        <f t="shared" si="5"/>
        <v>#N/A</v>
      </c>
    </row>
  </sheetData>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LastAvailObs!$A$2:$A$218</xm:f>
          </x14:formula1>
          <xm:sqref>B2:B3</xm:sqref>
        </x14:dataValidation>
        <x14:dataValidation type="list" allowBlank="1" showInputMessage="1" showErrorMessage="1">
          <x14:formula1>
            <xm:f>Elasticities_StdErr!$B$2:$B$13</xm:f>
          </x14:formula1>
          <xm:sqref>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LastAvailObs</vt:lpstr>
      <vt:lpstr>Elasticities_StdErr</vt:lpstr>
      <vt:lpstr>Template</vt:lpstr>
    </vt:vector>
  </TitlesOfParts>
  <Company>Kennesaw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juser</dc:creator>
  <cp:lastModifiedBy>juser</cp:lastModifiedBy>
  <dcterms:created xsi:type="dcterms:W3CDTF">2018-03-08T21:25:29Z</dcterms:created>
  <dcterms:modified xsi:type="dcterms:W3CDTF">2018-03-12T01:07:40Z</dcterms:modified>
</cp:coreProperties>
</file>