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Repos Folder\Data Science\DS_Projects2023\Resume dataset\"/>
    </mc:Choice>
  </mc:AlternateContent>
  <xr:revisionPtr revIDLastSave="0" documentId="13_ncr:1_{CED53925-EC41-449B-8FC6-F9FD413DF391}" xr6:coauthVersionLast="47" xr6:coauthVersionMax="47" xr10:uidLastSave="{00000000-0000-0000-0000-000000000000}"/>
  <bookViews>
    <workbookView xWindow="-108" yWindow="-108" windowWidth="23256" windowHeight="12576" xr2:uid="{4013D335-E687-4FE2-ABFB-C63ABD352CD0}"/>
  </bookViews>
  <sheets>
    <sheet name="Sheet1" sheetId="1" r:id="rId1"/>
    <sheet name="Chk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" i="1" l="1"/>
  <c r="S24" i="1" s="1"/>
  <c r="Q23" i="1"/>
  <c r="Q24" i="1" s="1"/>
  <c r="Q26" i="1" s="1"/>
  <c r="O22" i="1"/>
  <c r="O23" i="1" s="1"/>
  <c r="O24" i="1" s="1"/>
  <c r="O26" i="1" s="1"/>
  <c r="N23" i="1"/>
  <c r="N24" i="1" s="1"/>
  <c r="N26" i="1" s="1"/>
  <c r="J23" i="1"/>
  <c r="J24" i="1" s="1"/>
  <c r="J26" i="1" s="1"/>
  <c r="Q5" i="1"/>
  <c r="Q6" i="1"/>
  <c r="Q7" i="1"/>
  <c r="Q8" i="1"/>
  <c r="Q9" i="1"/>
  <c r="Q10" i="1"/>
  <c r="Q11" i="1"/>
  <c r="Q12" i="1"/>
  <c r="Q4" i="1"/>
</calcChain>
</file>

<file path=xl/sharedStrings.xml><?xml version="1.0" encoding="utf-8"?>
<sst xmlns="http://schemas.openxmlformats.org/spreadsheetml/2006/main" count="93" uniqueCount="49">
  <si>
    <t>(Intercept)</t>
  </si>
  <si>
    <t>&lt;0.0001</t>
  </si>
  <si>
    <t>college</t>
  </si>
  <si>
    <t>experience</t>
  </si>
  <si>
    <t>honors</t>
  </si>
  <si>
    <t>military</t>
  </si>
  <si>
    <t>email</t>
  </si>
  <si>
    <t>city:Chicago</t>
  </si>
  <si>
    <t>Estimate</t>
  </si>
  <si>
    <t>z</t>
  </si>
  <si>
    <t>Pr(&gt;jzj)</t>
  </si>
  <si>
    <t>Intercept</t>
  </si>
  <si>
    <t>col</t>
  </si>
  <si>
    <t>years_exp</t>
  </si>
  <si>
    <t>city_c</t>
  </si>
  <si>
    <t>race_w</t>
  </si>
  <si>
    <t>sex_m</t>
  </si>
  <si>
    <t>race - white</t>
  </si>
  <si>
    <t>sex - male</t>
  </si>
  <si>
    <t>Std. Error</t>
  </si>
  <si>
    <t>Coeff</t>
  </si>
  <si>
    <t>Honors standalone example</t>
  </si>
  <si>
    <t>logit pi
Or log(pi/1-pi)</t>
  </si>
  <si>
    <t>intercept</t>
  </si>
  <si>
    <t>pi/1-pi</t>
  </si>
  <si>
    <t>this is the Odds Ratio</t>
  </si>
  <si>
    <t>The odds ratio is the multiplier that shows how the odds change for a one-unit increase in the value of the X.</t>
  </si>
  <si>
    <t>pi</t>
  </si>
  <si>
    <t>Pclass 0</t>
  </si>
  <si>
    <t>this is the probability</t>
  </si>
  <si>
    <t>i.e. the odds</t>
  </si>
  <si>
    <t>From Above</t>
  </si>
  <si>
    <t xml:space="preserve">Based on OR: As we go from 0 to 1 we see that the </t>
  </si>
  <si>
    <t>Pclass 2</t>
  </si>
  <si>
    <t xml:space="preserve">Class 0 column does not make sense </t>
  </si>
  <si>
    <t xml:space="preserve">because there is no coefficient there. </t>
  </si>
  <si>
    <t>Coefficient -- Odds ratio comes into play when there's a unit change i.e 0 to 1</t>
  </si>
  <si>
    <t>(applies when honors=1)</t>
  </si>
  <si>
    <t>CB MODEL - old</t>
  </si>
  <si>
    <t>diff</t>
  </si>
  <si>
    <t>Book Model</t>
  </si>
  <si>
    <r>
      <t xml:space="preserve">CB Model </t>
    </r>
    <r>
      <rPr>
        <b/>
        <sz val="11"/>
        <color theme="1"/>
        <rFont val="Calibri"/>
        <family val="2"/>
        <scheme val="minor"/>
      </rPr>
      <t xml:space="preserve"> (sklearn)</t>
    </r>
  </si>
  <si>
    <t>Email joint ex</t>
  </si>
  <si>
    <t>Honors joint ex</t>
  </si>
  <si>
    <t>CB Model (statsmodel)</t>
  </si>
  <si>
    <t>coef</t>
  </si>
  <si>
    <t>std err</t>
  </si>
  <si>
    <t>P&gt;|z|</t>
  </si>
  <si>
    <t>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</si>
</sst>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644235</xdr:colOff>
      <xdr:row>27</xdr:row>
      <xdr:rowOff>131617</xdr:rowOff>
    </xdr:from>
    <xdr:to>
      <xdr:col>8</xdr:col>
      <xdr:colOff>755071</xdr:colOff>
      <xdr:row>42</xdr:row>
      <xdr:rowOff>48491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284EF0-8933-B04A-5E12-1912978B1F5B}"/>
            </a:ext>
          </a:extLst>
        </xdr:cNvPr>
        <xdr:cNvSpPr txBox="1"/>
      </xdr:nvSpPr>
      <xdr:spPr>
        <a:xfrm>
          <a:off x="1253835" y="5181599"/>
          <a:ext cx="4980709" cy="2618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050"/>
            <a:t>- The odds ratio for the value of the intercept is the odds of a "success" when x = 0. The odds ratio for your coefficient is the increase in odds above this value of the intercept when you add one whole x value (i.e. x=1).</a:t>
          </a:r>
        </a:p>
        <a:p>
          <a:endParaRPr lang="en-CA" sz="1050"/>
        </a:p>
        <a:p>
          <a:r>
            <a:rPr lang="en-CA" sz="1050"/>
            <a:t>- Coeff returned by a logistic regression in r is a logit, or the log of the odds</a:t>
          </a:r>
        </a:p>
        <a:p>
          <a:r>
            <a:rPr lang="en-CA" sz="1050"/>
            <a:t>- each regression coefficient indicates the change in the log odds of the DV due to a one unit change in the predictor variable with all other explanatory variables held constant.</a:t>
          </a:r>
        </a:p>
        <a:p>
          <a:endParaRPr lang="en-CA" sz="1050"/>
        </a:p>
        <a:p>
          <a:endParaRPr lang="en-CA" sz="1050"/>
        </a:p>
        <a:p>
          <a:r>
            <a:rPr lang="en-CA" sz="1050"/>
            <a:t>-------------------------------------------------</a:t>
          </a:r>
        </a:p>
        <a:p>
          <a:r>
            <a:rPr lang="en-CA" sz="1050"/>
            <a:t>Aditional notes:</a:t>
          </a:r>
        </a:p>
        <a:p>
          <a:r>
            <a:rPr lang="en-CA" sz="1050"/>
            <a:t> - If you have scaled predictors, then the interpretation is the same, except the 'one unit change' means 1 standard deviation.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15240</xdr:rowOff>
    </xdr:from>
    <xdr:to>
      <xdr:col>6</xdr:col>
      <xdr:colOff>342900</xdr:colOff>
      <xdr:row>12</xdr:row>
      <xdr:rowOff>72177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A3955-C723-6A5E-C58A-20BB66529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198120"/>
          <a:ext cx="3581400" cy="2068617"/>
        </a:xfrm>
        <a:prstGeom prst="rect">
          <a:avLst/>
        </a:prstGeom>
      </xdr:spPr>
    </xdr:pic>
    <xdr:clientData/>
  </xdr:twoCellAnchor>
  <xdr:twoCellAnchor editAs="oneCell">
    <xdr:from>
      <xdr:col>7</xdr:col>
      <xdr:colOff>15241</xdr:colOff>
      <xdr:row>1</xdr:row>
      <xdr:rowOff>15240</xdr:rowOff>
    </xdr:from>
    <xdr:to>
      <xdr:col>15</xdr:col>
      <xdr:colOff>426721</xdr:colOff>
      <xdr:row>13</xdr:row>
      <xdr:rowOff>141806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92998C-E6B4-C37B-C5BC-25942480A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82441" y="198120"/>
          <a:ext cx="5288280" cy="2321126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3</xdr:row>
      <xdr:rowOff>121920</xdr:rowOff>
    </xdr:from>
    <xdr:to>
      <xdr:col>22</xdr:col>
      <xdr:colOff>60960</xdr:colOff>
      <xdr:row>13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314B726-A895-A883-60BC-2629EF095259}"/>
            </a:ext>
          </a:extLst>
        </xdr:cNvPr>
        <xdr:cNvSpPr txBox="1"/>
      </xdr:nvSpPr>
      <xdr:spPr>
        <a:xfrm>
          <a:off x="10172700" y="670560"/>
          <a:ext cx="3299460" cy="1798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2000"/>
            <a:t>HONORS</a:t>
          </a:r>
          <a:r>
            <a:rPr lang="en-CA" sz="2000" baseline="0"/>
            <a:t> - Standalone result</a:t>
          </a:r>
        </a:p>
        <a:p>
          <a:endParaRPr lang="en-CA" sz="2000" baseline="0"/>
        </a:p>
        <a:p>
          <a:r>
            <a:rPr lang="en-CA" sz="2000" baseline="0"/>
            <a:t>-- Check out CHI Sq in the result</a:t>
          </a:r>
          <a:endParaRPr lang="en-CA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CDF0-2CFC-46E6-9E3D-2DA9349CAA0F}">
  <dimension ref="B2:S47"/>
  <sheetViews>
    <sheetView tabSelected="1" topLeftCell="A18" zoomScale="110" zoomScaleNormal="110" workbookViewId="0">
      <selection activeCell="N36" sqref="N36"/>
    </sheetView>
  </sheetViews>
  <sheetFormatPr defaultRowHeight="14.4" x14ac:dyDescent="0.3"/>
  <cols>
    <col min="2" max="2" width="14.6640625" customWidth="1"/>
    <col min="6" max="6" width="11.88671875" customWidth="1"/>
    <col min="9" max="9" width="14.6640625" customWidth="1"/>
    <col min="13" max="13" width="9.88671875" customWidth="1"/>
    <col min="14" max="14" width="11.109375" customWidth="1"/>
    <col min="15" max="15" width="9.21875" bestFit="1" customWidth="1"/>
  </cols>
  <sheetData>
    <row r="2" spans="2:17" x14ac:dyDescent="0.3">
      <c r="B2" s="3" t="s">
        <v>40</v>
      </c>
      <c r="I2" s="3" t="s">
        <v>41</v>
      </c>
    </row>
    <row r="3" spans="2:17" x14ac:dyDescent="0.3">
      <c r="C3" t="s">
        <v>8</v>
      </c>
      <c r="D3" t="s">
        <v>19</v>
      </c>
      <c r="E3" t="s">
        <v>9</v>
      </c>
      <c r="F3" t="s">
        <v>10</v>
      </c>
      <c r="Q3" t="s">
        <v>39</v>
      </c>
    </row>
    <row r="4" spans="2:17" x14ac:dyDescent="0.3">
      <c r="B4" t="s">
        <v>0</v>
      </c>
      <c r="C4">
        <v>-2.6631999999999998</v>
      </c>
      <c r="D4">
        <v>0.182</v>
      </c>
      <c r="E4">
        <v>-14.64</v>
      </c>
      <c r="F4" t="s">
        <v>1</v>
      </c>
      <c r="I4" t="s">
        <v>11</v>
      </c>
      <c r="J4">
        <v>-2.6680000000000001</v>
      </c>
      <c r="N4" t="s">
        <v>0</v>
      </c>
      <c r="O4">
        <v>-2.6631999999999998</v>
      </c>
      <c r="Q4" s="5">
        <f>O4-J4</f>
        <v>4.8000000000003595E-3</v>
      </c>
    </row>
    <row r="5" spans="2:17" x14ac:dyDescent="0.3">
      <c r="B5" t="s">
        <v>7</v>
      </c>
      <c r="C5">
        <v>-0.44030000000000002</v>
      </c>
      <c r="D5">
        <v>0.1142</v>
      </c>
      <c r="E5">
        <v>-3.85</v>
      </c>
      <c r="F5">
        <v>1E-4</v>
      </c>
      <c r="I5" t="s">
        <v>14</v>
      </c>
      <c r="J5">
        <v>-0.43171100000000001</v>
      </c>
      <c r="N5" t="s">
        <v>7</v>
      </c>
      <c r="O5">
        <v>-0.44030000000000002</v>
      </c>
      <c r="Q5" s="5">
        <f>O5-J5</f>
        <v>-8.5890000000000133E-3</v>
      </c>
    </row>
    <row r="6" spans="2:17" x14ac:dyDescent="0.3">
      <c r="B6" t="s">
        <v>2</v>
      </c>
      <c r="C6">
        <v>-6.6600000000000006E-2</v>
      </c>
      <c r="D6">
        <v>0.1211</v>
      </c>
      <c r="E6">
        <v>-0.55000000000000004</v>
      </c>
      <c r="F6">
        <v>0.58209999999999995</v>
      </c>
      <c r="I6" t="s">
        <v>12</v>
      </c>
      <c r="J6">
        <v>-6.5074999999999994E-2</v>
      </c>
      <c r="N6" t="s">
        <v>2</v>
      </c>
      <c r="O6">
        <v>-6.6600000000000006E-2</v>
      </c>
      <c r="Q6" s="5">
        <f>O6-J6</f>
        <v>-1.5250000000000125E-3</v>
      </c>
    </row>
    <row r="7" spans="2:17" x14ac:dyDescent="0.3">
      <c r="B7" t="s">
        <v>3</v>
      </c>
      <c r="C7">
        <v>0.02</v>
      </c>
      <c r="D7">
        <v>1.0200000000000001E-2</v>
      </c>
      <c r="E7">
        <v>1.96</v>
      </c>
      <c r="F7">
        <v>5.0299999999999997E-2</v>
      </c>
      <c r="I7" t="s">
        <v>13</v>
      </c>
      <c r="J7">
        <v>2.0639999999999999E-2</v>
      </c>
      <c r="N7" t="s">
        <v>3</v>
      </c>
      <c r="O7">
        <v>0.02</v>
      </c>
      <c r="Q7" s="5">
        <f>O7-J7</f>
        <v>-6.3999999999999821E-4</v>
      </c>
    </row>
    <row r="8" spans="2:17" x14ac:dyDescent="0.3">
      <c r="B8" t="s">
        <v>4</v>
      </c>
      <c r="C8">
        <v>0.76939999999999997</v>
      </c>
      <c r="D8">
        <v>0.18579999999999999</v>
      </c>
      <c r="E8">
        <v>4.1399999999999997</v>
      </c>
      <c r="F8" t="s">
        <v>1</v>
      </c>
      <c r="I8" t="s">
        <v>4</v>
      </c>
      <c r="J8">
        <v>0.74246299999999998</v>
      </c>
      <c r="N8" t="s">
        <v>4</v>
      </c>
      <c r="O8">
        <v>0.76939999999999997</v>
      </c>
      <c r="Q8" s="5">
        <f>O8-J8</f>
        <v>2.6936999999999989E-2</v>
      </c>
    </row>
    <row r="9" spans="2:17" x14ac:dyDescent="0.3">
      <c r="B9" t="s">
        <v>5</v>
      </c>
      <c r="C9">
        <v>-0.3422</v>
      </c>
      <c r="D9">
        <v>0.2157</v>
      </c>
      <c r="E9">
        <v>-1.59</v>
      </c>
      <c r="F9">
        <v>0.11269999999999999</v>
      </c>
      <c r="I9" t="s">
        <v>5</v>
      </c>
      <c r="J9">
        <v>-0.32293899999999998</v>
      </c>
      <c r="N9" t="s">
        <v>5</v>
      </c>
      <c r="O9">
        <v>-0.3422</v>
      </c>
      <c r="Q9" s="5">
        <f>O9-J9</f>
        <v>-1.9261000000000028E-2</v>
      </c>
    </row>
    <row r="10" spans="2:17" x14ac:dyDescent="0.3">
      <c r="B10" t="s">
        <v>6</v>
      </c>
      <c r="C10">
        <v>0.21829999999999999</v>
      </c>
      <c r="D10">
        <v>0.1133</v>
      </c>
      <c r="E10">
        <v>1.93</v>
      </c>
      <c r="F10">
        <v>5.4100000000000002E-2</v>
      </c>
      <c r="I10" t="s">
        <v>6</v>
      </c>
      <c r="J10">
        <v>0.21457899999999999</v>
      </c>
      <c r="N10" t="s">
        <v>6</v>
      </c>
      <c r="O10">
        <v>0.21829999999999999</v>
      </c>
      <c r="Q10" s="5">
        <f>O10-J10</f>
        <v>3.7210000000000021E-3</v>
      </c>
    </row>
    <row r="11" spans="2:17" x14ac:dyDescent="0.3">
      <c r="B11" t="s">
        <v>17</v>
      </c>
      <c r="C11">
        <v>0.44240000000000002</v>
      </c>
      <c r="D11">
        <v>0.108</v>
      </c>
      <c r="E11">
        <v>4.0999999999999996</v>
      </c>
      <c r="F11" t="s">
        <v>1</v>
      </c>
      <c r="I11" t="s">
        <v>15</v>
      </c>
      <c r="J11">
        <v>0.43709900000000002</v>
      </c>
      <c r="N11" t="s">
        <v>17</v>
      </c>
      <c r="O11">
        <v>0.44240000000000002</v>
      </c>
      <c r="Q11" s="5">
        <f>O11-J11</f>
        <v>5.3010000000000002E-3</v>
      </c>
    </row>
    <row r="12" spans="2:17" x14ac:dyDescent="0.3">
      <c r="B12" t="s">
        <v>18</v>
      </c>
      <c r="C12">
        <v>-0.18179999999999999</v>
      </c>
      <c r="D12">
        <v>0.1376</v>
      </c>
      <c r="E12">
        <v>-1.32</v>
      </c>
      <c r="F12">
        <v>0.18629999999999999</v>
      </c>
      <c r="I12" t="s">
        <v>16</v>
      </c>
      <c r="J12">
        <v>-0.178898</v>
      </c>
      <c r="N12" t="s">
        <v>18</v>
      </c>
      <c r="O12">
        <v>-0.18179999999999999</v>
      </c>
      <c r="Q12" s="5">
        <f>O12-J12</f>
        <v>-2.9019999999999879E-3</v>
      </c>
    </row>
    <row r="15" spans="2:17" x14ac:dyDescent="0.3">
      <c r="B15" s="3" t="s">
        <v>44</v>
      </c>
    </row>
    <row r="16" spans="2:17" x14ac:dyDescent="0.3">
      <c r="C16" t="s">
        <v>45</v>
      </c>
      <c r="D16" t="s">
        <v>46</v>
      </c>
      <c r="E16" t="s">
        <v>9</v>
      </c>
      <c r="F16" t="s">
        <v>47</v>
      </c>
    </row>
    <row r="17" spans="2:19" x14ac:dyDescent="0.3">
      <c r="B17" t="s">
        <v>48</v>
      </c>
      <c r="C17">
        <v>-2.6631999999999998</v>
      </c>
      <c r="D17">
        <v>0.182</v>
      </c>
      <c r="E17">
        <v>-14.635999999999999</v>
      </c>
      <c r="F17">
        <v>0</v>
      </c>
    </row>
    <row r="18" spans="2:19" x14ac:dyDescent="0.3">
      <c r="B18" t="s">
        <v>12</v>
      </c>
      <c r="C18">
        <v>-6.6600000000000006E-2</v>
      </c>
      <c r="D18">
        <v>0.121</v>
      </c>
      <c r="E18">
        <v>-0.55000000000000004</v>
      </c>
      <c r="F18">
        <v>0.58199999999999996</v>
      </c>
    </row>
    <row r="19" spans="2:19" x14ac:dyDescent="0.3">
      <c r="B19" t="s">
        <v>13</v>
      </c>
      <c r="C19">
        <v>0.02</v>
      </c>
      <c r="D19">
        <v>0.01</v>
      </c>
      <c r="E19">
        <v>1.9570000000000001</v>
      </c>
      <c r="F19">
        <v>0.05</v>
      </c>
      <c r="N19" t="s">
        <v>28</v>
      </c>
      <c r="O19" t="s">
        <v>33</v>
      </c>
    </row>
    <row r="20" spans="2:19" x14ac:dyDescent="0.3">
      <c r="B20" t="s">
        <v>4</v>
      </c>
      <c r="C20">
        <v>0.76939999999999997</v>
      </c>
      <c r="D20">
        <v>0.186</v>
      </c>
      <c r="E20">
        <v>4.141</v>
      </c>
      <c r="F20">
        <v>0</v>
      </c>
      <c r="I20" s="2" t="s">
        <v>21</v>
      </c>
      <c r="Q20" t="s">
        <v>43</v>
      </c>
      <c r="S20" t="s">
        <v>42</v>
      </c>
    </row>
    <row r="21" spans="2:19" x14ac:dyDescent="0.3">
      <c r="B21" t="s">
        <v>5</v>
      </c>
      <c r="C21">
        <v>-0.3422</v>
      </c>
      <c r="D21">
        <v>0.216</v>
      </c>
      <c r="E21">
        <v>-1.5860000000000001</v>
      </c>
      <c r="F21">
        <v>0.113</v>
      </c>
      <c r="I21" t="s">
        <v>23</v>
      </c>
      <c r="J21">
        <v>-2.4998</v>
      </c>
      <c r="N21">
        <v>1.44678</v>
      </c>
      <c r="O21">
        <v>1.44678</v>
      </c>
      <c r="Q21">
        <v>-2.6631999999999998</v>
      </c>
      <c r="S21">
        <v>-2.6631999999999998</v>
      </c>
    </row>
    <row r="22" spans="2:19" x14ac:dyDescent="0.3">
      <c r="B22" t="s">
        <v>6</v>
      </c>
      <c r="C22">
        <v>0.21829999999999999</v>
      </c>
      <c r="D22">
        <v>0.113</v>
      </c>
      <c r="E22">
        <v>1.9259999999999999</v>
      </c>
      <c r="F22">
        <v>5.3999999999999999E-2</v>
      </c>
      <c r="I22" s="8" t="s">
        <v>20</v>
      </c>
      <c r="J22">
        <v>0.86680000000000001</v>
      </c>
      <c r="K22" s="8" t="s">
        <v>37</v>
      </c>
      <c r="N22">
        <v>0</v>
      </c>
      <c r="O22">
        <f>-0.85011*2</f>
        <v>-1.7002200000000001</v>
      </c>
      <c r="Q22">
        <v>0.76939999999999997</v>
      </c>
      <c r="S22">
        <v>0.21457899999999999</v>
      </c>
    </row>
    <row r="23" spans="2:19" ht="28.8" x14ac:dyDescent="0.3">
      <c r="B23" t="s">
        <v>14</v>
      </c>
      <c r="C23">
        <v>-0.44030000000000002</v>
      </c>
      <c r="D23">
        <v>0.114</v>
      </c>
      <c r="E23">
        <v>-3.855</v>
      </c>
      <c r="F23">
        <v>0</v>
      </c>
      <c r="I23" s="6" t="s">
        <v>22</v>
      </c>
      <c r="J23">
        <f>J21+J22</f>
        <v>-1.633</v>
      </c>
      <c r="N23" s="1">
        <f>N22+N21</f>
        <v>1.44678</v>
      </c>
      <c r="O23">
        <f>O22+O21</f>
        <v>-0.25344000000000011</v>
      </c>
      <c r="Q23">
        <f>Q22+Q21</f>
        <v>-1.8937999999999997</v>
      </c>
      <c r="S23">
        <f>S22+S21</f>
        <v>-2.4486209999999997</v>
      </c>
    </row>
    <row r="24" spans="2:19" x14ac:dyDescent="0.3">
      <c r="B24" t="s">
        <v>15</v>
      </c>
      <c r="C24">
        <v>0.44240000000000002</v>
      </c>
      <c r="D24">
        <v>0.108</v>
      </c>
      <c r="E24">
        <v>4.0949999999999998</v>
      </c>
      <c r="F24">
        <v>0</v>
      </c>
      <c r="I24" t="s">
        <v>24</v>
      </c>
      <c r="J24">
        <f>EXP(J23)</f>
        <v>0.19534266620658997</v>
      </c>
      <c r="K24" s="7" t="s">
        <v>25</v>
      </c>
      <c r="N24" s="1">
        <f>EXP(N23)</f>
        <v>4.2494093635657606</v>
      </c>
      <c r="O24">
        <f>EXP(O23)</f>
        <v>0.77612631110680375</v>
      </c>
      <c r="Q24">
        <f>EXP(Q23)</f>
        <v>0.15049882532096195</v>
      </c>
      <c r="S24">
        <f>EXP(S23)</f>
        <v>8.6412667442592753E-2</v>
      </c>
    </row>
    <row r="25" spans="2:19" x14ac:dyDescent="0.3">
      <c r="B25" t="s">
        <v>16</v>
      </c>
      <c r="C25">
        <v>-0.18179999999999999</v>
      </c>
      <c r="D25">
        <v>0.13800000000000001</v>
      </c>
      <c r="E25">
        <v>-1.3220000000000001</v>
      </c>
      <c r="F25">
        <v>0.186</v>
      </c>
      <c r="K25" s="9" t="s">
        <v>26</v>
      </c>
    </row>
    <row r="26" spans="2:19" x14ac:dyDescent="0.3">
      <c r="I26" t="s">
        <v>27</v>
      </c>
      <c r="J26">
        <f>J24/(1+J24)</f>
        <v>0.16341980565832917</v>
      </c>
      <c r="K26" s="7" t="s">
        <v>29</v>
      </c>
      <c r="N26" s="1">
        <f>N24/(1+N24)</f>
        <v>0.80950237812645442</v>
      </c>
      <c r="O26" s="1">
        <f>O24/(1+O24)</f>
        <v>0.43697697976398764</v>
      </c>
      <c r="P26" s="1"/>
      <c r="Q26" s="1">
        <f>Q24/(1+Q24)</f>
        <v>0.13081180267956929</v>
      </c>
    </row>
    <row r="27" spans="2:19" x14ac:dyDescent="0.3">
      <c r="K27" s="8" t="s">
        <v>30</v>
      </c>
    </row>
    <row r="28" spans="2:19" x14ac:dyDescent="0.3">
      <c r="N28" s="2" t="s">
        <v>31</v>
      </c>
    </row>
    <row r="29" spans="2:19" x14ac:dyDescent="0.3">
      <c r="L29" t="s">
        <v>32</v>
      </c>
    </row>
    <row r="31" spans="2:19" x14ac:dyDescent="0.3">
      <c r="L31" t="s">
        <v>34</v>
      </c>
    </row>
    <row r="32" spans="2:19" x14ac:dyDescent="0.3">
      <c r="L32" t="s">
        <v>35</v>
      </c>
    </row>
    <row r="33" spans="9:13" x14ac:dyDescent="0.3">
      <c r="L33" t="s">
        <v>36</v>
      </c>
    </row>
    <row r="37" spans="9:13" x14ac:dyDescent="0.3">
      <c r="I37" s="10" t="s">
        <v>38</v>
      </c>
    </row>
    <row r="38" spans="9:13" x14ac:dyDescent="0.3">
      <c r="J38" t="s">
        <v>8</v>
      </c>
      <c r="M38" t="s">
        <v>8</v>
      </c>
    </row>
    <row r="39" spans="9:13" x14ac:dyDescent="0.3">
      <c r="I39" t="s">
        <v>0</v>
      </c>
      <c r="J39">
        <v>-2.75</v>
      </c>
      <c r="L39" t="s">
        <v>0</v>
      </c>
      <c r="M39">
        <v>-2.6631999999999998</v>
      </c>
    </row>
    <row r="40" spans="9:13" x14ac:dyDescent="0.3">
      <c r="I40" t="s">
        <v>7</v>
      </c>
      <c r="J40" s="1">
        <v>-0.21814800000000001</v>
      </c>
      <c r="L40" t="s">
        <v>7</v>
      </c>
      <c r="M40" s="1">
        <v>-0.44030000000000002</v>
      </c>
    </row>
    <row r="41" spans="9:13" x14ac:dyDescent="0.3">
      <c r="I41" t="s">
        <v>2</v>
      </c>
      <c r="J41">
        <v>-6.497E-2</v>
      </c>
      <c r="L41" t="s">
        <v>2</v>
      </c>
      <c r="M41">
        <v>-6.6600000000000006E-2</v>
      </c>
    </row>
    <row r="42" spans="9:13" x14ac:dyDescent="0.3">
      <c r="I42" t="s">
        <v>3</v>
      </c>
      <c r="J42">
        <v>2.0559999999999998E-2</v>
      </c>
      <c r="L42" t="s">
        <v>3</v>
      </c>
      <c r="M42">
        <v>0.02</v>
      </c>
    </row>
    <row r="43" spans="9:13" x14ac:dyDescent="0.3">
      <c r="I43" t="s">
        <v>4</v>
      </c>
      <c r="J43">
        <v>0.74332100000000001</v>
      </c>
      <c r="L43" t="s">
        <v>4</v>
      </c>
      <c r="M43">
        <v>0.76939999999999997</v>
      </c>
    </row>
    <row r="44" spans="9:13" x14ac:dyDescent="0.3">
      <c r="I44" t="s">
        <v>5</v>
      </c>
      <c r="J44">
        <v>-0.324322</v>
      </c>
      <c r="L44" t="s">
        <v>5</v>
      </c>
      <c r="M44">
        <v>-0.3422</v>
      </c>
    </row>
    <row r="45" spans="9:13" x14ac:dyDescent="0.3">
      <c r="I45" t="s">
        <v>6</v>
      </c>
      <c r="J45">
        <v>0.214944</v>
      </c>
      <c r="L45" t="s">
        <v>6</v>
      </c>
      <c r="M45">
        <v>0.21829999999999999</v>
      </c>
    </row>
    <row r="46" spans="9:13" x14ac:dyDescent="0.3">
      <c r="I46" t="s">
        <v>17</v>
      </c>
      <c r="J46" s="1">
        <v>0.21911800000000001</v>
      </c>
      <c r="L46" t="s">
        <v>17</v>
      </c>
      <c r="M46" s="1">
        <v>0.44240000000000002</v>
      </c>
    </row>
    <row r="47" spans="9:13" x14ac:dyDescent="0.3">
      <c r="I47" t="s">
        <v>18</v>
      </c>
      <c r="J47" s="1">
        <v>-9.1281000000000001E-2</v>
      </c>
      <c r="L47" t="s">
        <v>18</v>
      </c>
      <c r="M47" s="1">
        <v>-0.18179999999999999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714F-F2CE-466B-B986-D17436CE10EF}">
  <dimension ref="G19"/>
  <sheetViews>
    <sheetView workbookViewId="0">
      <selection activeCell="B30" sqref="B30"/>
    </sheetView>
  </sheetViews>
  <sheetFormatPr defaultRowHeight="14.4" x14ac:dyDescent="0.3"/>
  <cols>
    <col min="7" max="7" width="15.5546875" customWidth="1"/>
  </cols>
  <sheetData>
    <row r="19" spans="7:7" x14ac:dyDescent="0.3">
      <c r="G1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Carlyle</dc:creator>
  <cp:lastModifiedBy>Carlyle</cp:lastModifiedBy>
  <dcterms:created xsi:type="dcterms:W3CDTF">2023-03-31T15:08:37Z</dcterms:created>
  <dcterms:modified xsi:type="dcterms:W3CDTF">2023-04-05T14:37:00Z</dcterms:modified>
</cp:coreProperties>
</file>