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ynth\Desktop\CIFE\PhD\4- Case Studies\Case study 4 - DBC\Automation in Construction\Resources\"/>
    </mc:Choice>
  </mc:AlternateContent>
  <xr:revisionPtr revIDLastSave="0" documentId="13_ncr:1_{593BAF2D-1B98-4C38-8521-EF88FECD1C81}" xr6:coauthVersionLast="47" xr6:coauthVersionMax="47" xr10:uidLastSave="{00000000-0000-0000-0000-000000000000}"/>
  <bookViews>
    <workbookView xWindow="-96" yWindow="-96" windowWidth="23232" windowHeight="12552" xr2:uid="{57F0B59D-F5E7-4E4A-A591-2E563698621D}"/>
  </bookViews>
  <sheets>
    <sheet name="Day 1 - 25 March" sheetId="1" r:id="rId1"/>
    <sheet name="Day 2 - 26 March" sheetId="2" r:id="rId2"/>
    <sheet name="Day 3 - 27 March" sheetId="3" r:id="rId3"/>
    <sheet name="Day 4 - 28 March" sheetId="4" r:id="rId4"/>
    <sheet name="summary" sheetId="5" r:id="rId5"/>
    <sheet name="summary (2)" sheetId="6" state="hidden" r:id="rId6"/>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6" l="1"/>
  <c r="C15" i="6"/>
  <c r="D79" i="6"/>
  <c r="B79" i="6"/>
  <c r="K63" i="6"/>
  <c r="C78" i="6"/>
  <c r="K62" i="6"/>
  <c r="C77" i="6"/>
  <c r="E29" i="6"/>
  <c r="E21" i="6"/>
  <c r="I20" i="6"/>
  <c r="H20" i="6"/>
  <c r="G20" i="6"/>
  <c r="F20" i="6"/>
  <c r="E20" i="6"/>
  <c r="C79" i="6" l="1"/>
  <c r="K64" i="6"/>
  <c r="K73" i="5"/>
  <c r="K72" i="5"/>
  <c r="I73" i="5"/>
  <c r="I72" i="5"/>
  <c r="J74" i="5"/>
  <c r="H74" i="5"/>
  <c r="E39" i="5"/>
  <c r="E31" i="5"/>
  <c r="I30" i="5"/>
  <c r="H30" i="5"/>
  <c r="G30" i="5"/>
  <c r="F30" i="5"/>
  <c r="E30" i="5"/>
  <c r="K74" i="5" l="1"/>
  <c r="I74" i="5"/>
  <c r="C25" i="5"/>
  <c r="B25" i="5"/>
  <c r="E14" i="5"/>
  <c r="E4" i="5"/>
  <c r="E12" i="5" s="1"/>
  <c r="E2" i="5"/>
  <c r="I2" i="5"/>
  <c r="H2" i="5"/>
  <c r="G2" i="5"/>
  <c r="F2" i="5"/>
</calcChain>
</file>

<file path=xl/sharedStrings.xml><?xml version="1.0" encoding="utf-8"?>
<sst xmlns="http://schemas.openxmlformats.org/spreadsheetml/2006/main" count="909" uniqueCount="527">
  <si>
    <t>Time</t>
  </si>
  <si>
    <t>Task</t>
  </si>
  <si>
    <t>Start timelapse 1</t>
  </si>
  <si>
    <t>Site Observations</t>
  </si>
  <si>
    <t>General observations</t>
  </si>
  <si>
    <t>Board size: 90x270</t>
  </si>
  <si>
    <t>Framing studs</t>
  </si>
  <si>
    <t>Location</t>
  </si>
  <si>
    <t>Room 4 - Wall 1</t>
  </si>
  <si>
    <t>Measure board size from studs by hand</t>
  </si>
  <si>
    <t>Measure and cut board + sand border</t>
  </si>
  <si>
    <t>5 drills per stud approx.</t>
  </si>
  <si>
    <t xml:space="preserve">Place board on studs and drill </t>
  </si>
  <si>
    <t>Secure stud to bottom and top track</t>
  </si>
  <si>
    <t>use short staircase to drill to top track</t>
  </si>
  <si>
    <t>2 nail types: one longer than the other</t>
  </si>
  <si>
    <t>Level</t>
  </si>
  <si>
    <t>Change nail type and measure on wall</t>
  </si>
  <si>
    <t>Mark centerline for drilling in the board</t>
  </si>
  <si>
    <t>Place second board layer and drill</t>
  </si>
  <si>
    <t>use ladder and use board lift tool</t>
  </si>
  <si>
    <t>Measure wall 1 for second layer</t>
  </si>
  <si>
    <t>Place second board layer</t>
  </si>
  <si>
    <t>Drill layer 2 to layer 1</t>
  </si>
  <si>
    <t>Room height 270m</t>
  </si>
  <si>
    <t>Room 4 - Wall 3 Kitchen</t>
  </si>
  <si>
    <t>height 1,20m</t>
  </si>
  <si>
    <t>Measure and cut studs</t>
  </si>
  <si>
    <t>Place bottom and top studs</t>
  </si>
  <si>
    <t>use auxiliary diagonal studs</t>
  </si>
  <si>
    <t>Measure and mark kitchen studs</t>
  </si>
  <si>
    <t>Measure track and cut</t>
  </si>
  <si>
    <t>Create stud L shape</t>
  </si>
  <si>
    <t>Finished L with auxiliary studs - go find backing material for kitchen</t>
  </si>
  <si>
    <t>Measure position and drill 2 backing plates to wall 1</t>
  </si>
  <si>
    <t>Measure and place third layer on top of wall 1</t>
  </si>
  <si>
    <t>Drill wall 1 board, mark centerline to drill and secure to middle stud with long nails</t>
  </si>
  <si>
    <t>Measure and cut short boards + sand border side A</t>
  </si>
  <si>
    <t>Position and drill short wall side A</t>
  </si>
  <si>
    <t>Cut additional stud and secure small walls diagonally side A</t>
  </si>
  <si>
    <t>Position and drill short wall side B</t>
  </si>
  <si>
    <t>Take out the two diagonal auxiliar studs and place top corner auxiliar stud</t>
  </si>
  <si>
    <t xml:space="preserve">Measure and cut top track </t>
  </si>
  <si>
    <t>Positiona and drill top track to concrete slab</t>
  </si>
  <si>
    <t>timelapse 1 finish</t>
  </si>
  <si>
    <t>Room 4</t>
  </si>
  <si>
    <t>Done -  Lunch break</t>
  </si>
  <si>
    <t>Start timelapse 2</t>
  </si>
  <si>
    <t>4 vertical studs</t>
  </si>
  <si>
    <t>Measure studs position, move materials, drill studs to bottom track</t>
  </si>
  <si>
    <t>Drill studs to top track</t>
  </si>
  <si>
    <t>Move ladder, materials, and clean up</t>
  </si>
  <si>
    <t>to room 6</t>
  </si>
  <si>
    <t>2 faster workers and 2 slower ones -the fast ones place first side of gypsum and the slow the second side</t>
  </si>
  <si>
    <t>Room 6</t>
  </si>
  <si>
    <t>Set up materials and clean up</t>
  </si>
  <si>
    <t>Done for the day</t>
  </si>
  <si>
    <t>use laser to align vertical studs in walls</t>
  </si>
  <si>
    <t>one by one measure, cut, and place</t>
  </si>
  <si>
    <t>Measure stud position, cut studs and place each: 1 vertical, 2 horizontal to floor between doors, 3 horizontal to floor in corner, 4, horizontal bottom track</t>
  </si>
  <si>
    <t>Room 6 - Walls sector A</t>
  </si>
  <si>
    <t>Redo layout stronger on the floor and roof</t>
  </si>
  <si>
    <t>Studs:ER 70 ERGOnomic Gyproc</t>
  </si>
  <si>
    <t>Recording observations / duration</t>
  </si>
  <si>
    <t>Place and drill top track to concrete slab and other vertical stud</t>
  </si>
  <si>
    <t>Go find wood studs for doors reinforcements</t>
  </si>
  <si>
    <t>materials not at hand</t>
  </si>
  <si>
    <t>cut wood frames and place vertical studs</t>
  </si>
  <si>
    <t>4 in total, at the sides of both doors</t>
  </si>
  <si>
    <t>door height 1:20m</t>
  </si>
  <si>
    <t>Coordination: general 15 minutes with all workers, management coordination meeting with subs 1 or 2 hours per week</t>
  </si>
  <si>
    <t>measure and cut wood horizontal structure for doors (measure first and then join to studs)</t>
  </si>
  <si>
    <t>Place and drill 4 vertical wood studs and 4 short studs in door dintel + 10 minute break</t>
  </si>
  <si>
    <t>place whole board and cut out the doors in position</t>
  </si>
  <si>
    <t>Place and drill boards on door side, coordination in the middle with another worker for next week task</t>
  </si>
  <si>
    <t>Room 6 - Walls sector B</t>
  </si>
  <si>
    <t xml:space="preserve">Room 4 </t>
  </si>
  <si>
    <t xml:space="preserve">Layout </t>
  </si>
  <si>
    <t>1 person only</t>
  </si>
  <si>
    <t>Another worker on room 5 (big) working alone walls in that room.</t>
  </si>
  <si>
    <t>1 person, last room of its type layout, worker seems to know masurements by heart</t>
  </si>
  <si>
    <t>layout measures follow the core of the bathroom (which has prefabricated drywall walls) and will conditionate the dimensions of the kitchen for example</t>
  </si>
  <si>
    <t xml:space="preserve">Woker mentioned that because it was only one person it was slower to hold the chalkline, layout done measuring by hand and with laser guide. </t>
  </si>
  <si>
    <t>Done layout</t>
  </si>
  <si>
    <t>links</t>
  </si>
  <si>
    <t>https://youtu.be/kLcyjJaWoJs</t>
  </si>
  <si>
    <t>video duration</t>
  </si>
  <si>
    <t>2.05  min</t>
  </si>
  <si>
    <t>61.5 mins real</t>
  </si>
  <si>
    <t>0.52 min</t>
  </si>
  <si>
    <t>26 mins real</t>
  </si>
  <si>
    <t>https://www.youtube.com/watch?v=88FpRH_O0cI</t>
  </si>
  <si>
    <t>https://youtu.be/_zEHzi-eBRA</t>
  </si>
  <si>
    <t>00: 58 video</t>
  </si>
  <si>
    <t>29 minutos</t>
  </si>
  <si>
    <t>https://youtu.be/B1uJCkkylKQ</t>
  </si>
  <si>
    <t>3.28 video</t>
  </si>
  <si>
    <t>1h 44m</t>
  </si>
  <si>
    <t>https://youtu.be/bQyxDATfJzA</t>
  </si>
  <si>
    <t>3.13 min</t>
  </si>
  <si>
    <t>1h 36mins</t>
  </si>
  <si>
    <t>Room 6 - Wall 1</t>
  </si>
  <si>
    <t>Room 6 - Wall 1 &amp; 2</t>
  </si>
  <si>
    <t>4 studs cut and placed</t>
  </si>
  <si>
    <t>Place vertical studs</t>
  </si>
  <si>
    <t>4 studs</t>
  </si>
  <si>
    <t>1 sector from wall until first stud</t>
  </si>
  <si>
    <t>fix the stud at the same time</t>
  </si>
  <si>
    <t>Room 6 - Wall 2</t>
  </si>
  <si>
    <t>Room 6 - Wall 3</t>
  </si>
  <si>
    <t xml:space="preserve">Cut and place bottom track for duct </t>
  </si>
  <si>
    <t>Left room to find stud for 2 minutes</t>
  </si>
  <si>
    <t>Place vertical studs duct</t>
  </si>
  <si>
    <t>Place board on studs and drill (larger side)</t>
  </si>
  <si>
    <t>Measure for side of duct one, cut board and sand</t>
  </si>
  <si>
    <t>Through extra material</t>
  </si>
  <si>
    <t>Place board on side of duct and drill and make hole for duct</t>
  </si>
  <si>
    <t>Make sure wall is plumb and sand corner</t>
  </si>
  <si>
    <t>Place full board and drill to stud</t>
  </si>
  <si>
    <t>adjust stud position to where board ends, rework take out nails that didn't went through, about 10 seconds</t>
  </si>
  <si>
    <t>For portion to finish after 90cm full board, rework, wrong cut of board need to through it and get another</t>
  </si>
  <si>
    <t>small section</t>
  </si>
  <si>
    <t>Drill small section to studs</t>
  </si>
  <si>
    <t>Found two broken studs</t>
  </si>
  <si>
    <t>Measure and place vertical studs (front part of wall 1 L)</t>
  </si>
  <si>
    <t>1 full bucket of waste every 2-3 days (750kg max each bucket)</t>
  </si>
  <si>
    <t>13 nails vertically approx</t>
  </si>
  <si>
    <t>Measure and cut board + sand border (front part of wall 1 L)</t>
  </si>
  <si>
    <t>studs not drilled to top or bottom track</t>
  </si>
  <si>
    <t>Drill stud to top track</t>
  </si>
  <si>
    <t>Get board place in position and drill to studs</t>
  </si>
  <si>
    <t>Full board, use board lifter for help, rework: take out 3 nails wrongly drilled approx 30 seconds</t>
  </si>
  <si>
    <t>Measure and cut board (complement after full board in front part)</t>
  </si>
  <si>
    <t>Place and drill board w/lifter; measure 90 degrees</t>
  </si>
  <si>
    <t xml:space="preserve">Done sector wall 1, start set up for the other sector in the floor, rearrange materials, take out auxiliary rails on other side of room </t>
  </si>
  <si>
    <t>Keep recording progress on video - at 3pm the other sector in the floor done</t>
  </si>
  <si>
    <t xml:space="preserve">Break </t>
  </si>
  <si>
    <t>9:30 - 11:50 and 12:30 - 3</t>
  </si>
  <si>
    <t>https://www.youtube.com/watch?v=OYQYCvmtkHM</t>
  </si>
  <si>
    <t xml:space="preserve">video 6 - </t>
  </si>
  <si>
    <t>https://www.youtube.com/watch?v=q_-UbOdsElk</t>
  </si>
  <si>
    <t>3:13 video</t>
  </si>
  <si>
    <t>Room 5 - Wall 1</t>
  </si>
  <si>
    <t>Room 5 - Wall 2</t>
  </si>
  <si>
    <t>Room 5 - Wall 3</t>
  </si>
  <si>
    <t xml:space="preserve">Drill top track wall 1 </t>
  </si>
  <si>
    <t>Bottom track already instaled and right stud done</t>
  </si>
  <si>
    <t>Side stud  drill to concrete</t>
  </si>
  <si>
    <t>Measure bottom track, place and drill vertical studs first all to the bottom and then to the top</t>
  </si>
  <si>
    <t xml:space="preserve">6 studs, use laser to make sure they are in angle, some holes cut in studs for isntallations </t>
  </si>
  <si>
    <t>Measure and cut bottom track</t>
  </si>
  <si>
    <t>Drill track to floor slab</t>
  </si>
  <si>
    <t>Place side vertical stud and drill to concrete</t>
  </si>
  <si>
    <t xml:space="preserve">Place top track on roof wall </t>
  </si>
  <si>
    <t>check with laser they are at angle</t>
  </si>
  <si>
    <t>mark bottom track to set number of vertical studs, place 6 studs in position and then drill one by one first to bottom track and then to top</t>
  </si>
  <si>
    <t>Room 5</t>
  </si>
  <si>
    <t>Breakfast break</t>
  </si>
  <si>
    <t>Cut and place 1 section of drywall</t>
  </si>
  <si>
    <t>for ducts you need to alternate and put the board first to be able to drill stud to board</t>
  </si>
  <si>
    <t>Measure and cut bottom track for duct</t>
  </si>
  <si>
    <t>Place and drill board front side duct, make cuts on board for installations with saw</t>
  </si>
  <si>
    <t>Measure and cut board for side of duct, place it and drill</t>
  </si>
  <si>
    <t>Go get board and place it on drywall table</t>
  </si>
  <si>
    <t>Place bottom tracj and vertical studs for duct and drill</t>
  </si>
  <si>
    <t>Measure and cut board for duct (front)</t>
  </si>
  <si>
    <t>Drill second layer side board to the first one on the side of duct</t>
  </si>
  <si>
    <t>Measure and cut board - second layer side duct</t>
  </si>
  <si>
    <t>Measure and cut board third layer side of duct</t>
  </si>
  <si>
    <t>Transport board from table to position (small board for duct)</t>
  </si>
  <si>
    <t>Place and drill third layer to the previous</t>
  </si>
  <si>
    <t>Measure, cut, and drill horiontal stud to roof</t>
  </si>
  <si>
    <t>Measure second side of wall 3 duct on the floor</t>
  </si>
  <si>
    <t>Measure and cut bottom track for second side</t>
  </si>
  <si>
    <t>Room 5 - Area 1  - only time check no video</t>
  </si>
  <si>
    <t>Back from break</t>
  </si>
  <si>
    <t>Drill bottom track to concrete floor</t>
  </si>
  <si>
    <t>Drill vertical stud wall 3 part 2</t>
  </si>
  <si>
    <t>Grab and place two vertical studs</t>
  </si>
  <si>
    <t>Place and drill to vertical studs, bottom and top track full board</t>
  </si>
  <si>
    <t>use ladder for top track</t>
  </si>
  <si>
    <t>carry and place full board in position with lifter</t>
  </si>
  <si>
    <t>measure perpendicular angle with laser (# drawing ref in corner)</t>
  </si>
  <si>
    <t>Day 3 March 27 videos</t>
  </si>
  <si>
    <t xml:space="preserve">video 9 </t>
  </si>
  <si>
    <t>https://www.youtube.com/watch?v=lcDRlKGUqnE</t>
  </si>
  <si>
    <t>video 10</t>
  </si>
  <si>
    <t>video 11</t>
  </si>
  <si>
    <t>https://www.youtube.com/watch?v=pNURGHT95fg</t>
  </si>
  <si>
    <t>Drill board to studs</t>
  </si>
  <si>
    <t>11 vertical nails X 3 studs, 4 nails on top and 4 bottom</t>
  </si>
  <si>
    <t>Cut bottom track</t>
  </si>
  <si>
    <t>Room 5 - Wall 4</t>
  </si>
  <si>
    <t>Cut wooden reinforcement for door and dintel horizontals studs one section of wood and one regular and drill them together, cut bottom track for section B (other wall)</t>
  </si>
  <si>
    <t>Pause to exampain stuff to us</t>
  </si>
  <si>
    <t>Measure and cut board</t>
  </si>
  <si>
    <t xml:space="preserve">Measure and cut second layer side one </t>
  </si>
  <si>
    <t xml:space="preserve">Place and drill second layer side one </t>
  </si>
  <si>
    <t>Place and drill auxiliar section of board to aid in the perpendicularity of the corner</t>
  </si>
  <si>
    <t>Drill studs to floor</t>
  </si>
  <si>
    <t>Place vertical studs, 2 tipical, 2 wooden and place top track</t>
  </si>
  <si>
    <t>Measure dintel height on door and place already made dintel and two small studs on dintel</t>
  </si>
  <si>
    <t>use level</t>
  </si>
  <si>
    <t>Place on position with lifter and drill full board</t>
  </si>
  <si>
    <t>rework take out 4 ails</t>
  </si>
  <si>
    <t>Cut with saw the section of the door from that side</t>
  </si>
  <si>
    <t>Place first side board and drill</t>
  </si>
  <si>
    <t>Mark and cut board first side</t>
  </si>
  <si>
    <t>https://www.youtube.com/watch?v=L9FhSurluXU</t>
  </si>
  <si>
    <t>video 12</t>
  </si>
  <si>
    <t>video 13</t>
  </si>
  <si>
    <t>video 14</t>
  </si>
  <si>
    <t>Measure dintel on wall and then measure and cut second board</t>
  </si>
  <si>
    <t>Place full board with lifter</t>
  </si>
  <si>
    <t>Cut out door portion of the board</t>
  </si>
  <si>
    <t>Rework: fix corner with sand</t>
  </si>
  <si>
    <t>Clean up</t>
  </si>
  <si>
    <t>Room 5 - sector A done</t>
  </si>
  <si>
    <t>https://www.youtube.com/watch?v=t_KMxK3-OIY</t>
  </si>
  <si>
    <t>Start timelapse video at 13:23</t>
  </si>
  <si>
    <t>Room 1</t>
  </si>
  <si>
    <t>2 workers</t>
  </si>
  <si>
    <t>Spray paint</t>
  </si>
  <si>
    <t>Layout chalkline, measure and mark doors</t>
  </si>
  <si>
    <t>Finished timelapse</t>
  </si>
  <si>
    <t>Start timelapse</t>
  </si>
  <si>
    <t>Done</t>
  </si>
  <si>
    <t>main marks on floor already done as reference</t>
  </si>
  <si>
    <t>Layout chalkline, measure and mark doors, spray</t>
  </si>
  <si>
    <t>In 20 minutes finished all rooms (1-6) but room 4 - already done the day before</t>
  </si>
  <si>
    <t>https://www.youtube.com/watch?v=2QY2Ldqp84c</t>
  </si>
  <si>
    <t>https://www.youtube.com/watch?v=0G0d16sC4f8</t>
  </si>
  <si>
    <t>final video of the day boxes on front wall</t>
  </si>
  <si>
    <t>previo to video 9 backing on front wall</t>
  </si>
  <si>
    <t>room 6</t>
  </si>
  <si>
    <t>enebrating morning 1</t>
  </si>
  <si>
    <t>enebrating morning 2</t>
  </si>
  <si>
    <t>LAYOUT</t>
  </si>
  <si>
    <t>Set up electric work on room, move materials</t>
  </si>
  <si>
    <t>1 worker</t>
  </si>
  <si>
    <t>Finish set up materials</t>
  </si>
  <si>
    <t xml:space="preserve">Start timelapse </t>
  </si>
  <si>
    <t>Get timelapse from another sim card</t>
  </si>
  <si>
    <t>videos day 2</t>
  </si>
  <si>
    <t>video 5</t>
  </si>
  <si>
    <t>video 6</t>
  </si>
  <si>
    <t>video 7</t>
  </si>
  <si>
    <t>video 8</t>
  </si>
  <si>
    <t>https://youtu.be/P0P5wRA7SC4</t>
  </si>
  <si>
    <t>https://youtu.be/q_-UbOdsElk</t>
  </si>
  <si>
    <t>Start timelapse 1 7:17</t>
  </si>
  <si>
    <t>Start measuring and drill holes on drywall with circular drill for electrical boxes</t>
  </si>
  <si>
    <t>Open electrical boxes, join together a couple, attach to white finish plastic</t>
  </si>
  <si>
    <t>Glue each box w/ silicon gun and start placing them in position</t>
  </si>
  <si>
    <t>Start making holes on studs for electrical cable tube (grey) and enebrar between boxes</t>
  </si>
  <si>
    <t>Break</t>
  </si>
  <si>
    <t>Finish first timelapse</t>
  </si>
  <si>
    <t xml:space="preserve">Continue enhebrating </t>
  </si>
  <si>
    <t>Ventilation and electrical clash, hard to pass cable - from shaft to kitchen, lost a few minutes</t>
  </si>
  <si>
    <t>Continue enhebrating , places white fixers to wall around grey cables and drill them</t>
  </si>
  <si>
    <t>Finish timelapse 2</t>
  </si>
  <si>
    <t>Done electrical work all but shaft wall boxes</t>
  </si>
  <si>
    <t>Start timelapse 3</t>
  </si>
  <si>
    <t>Boxes already joined</t>
  </si>
  <si>
    <t>Measure and mark wall 1 of L in the room, drill holes for boxes, glue boxes and position an glue</t>
  </si>
  <si>
    <t>11:41: AM</t>
  </si>
  <si>
    <t>Finished sector wall 1 - start sector 2 in the room starting with the 'tablero'</t>
  </si>
  <si>
    <t>Lunch break</t>
  </si>
  <si>
    <t>Start timelapse 4</t>
  </si>
  <si>
    <t>Start finishing shaft wall missing before, cut 2 boards sections for backing drill them to studs in the main wall</t>
  </si>
  <si>
    <t>Get boxes and separate them start gluing them, use guide to level both boxes that need to be on the same side</t>
  </si>
  <si>
    <t>Start to enhebrate and secure cables with precinto</t>
  </si>
  <si>
    <t>Done electrical work on room 4, start clean up and move materials</t>
  </si>
  <si>
    <t>Room cleared and finished</t>
  </si>
  <si>
    <t>Finish timelapse 4</t>
  </si>
  <si>
    <t>No inspection needed on electrical work to close the wall</t>
  </si>
  <si>
    <t>Day 4 March 28 videos</t>
  </si>
  <si>
    <t>video 15</t>
  </si>
  <si>
    <t>video 16</t>
  </si>
  <si>
    <t>video 17</t>
  </si>
  <si>
    <t>video 18</t>
  </si>
  <si>
    <t>Timelapse 1 starts 7:10:36</t>
  </si>
  <si>
    <t>Get and cut metallic backing for kitchen wall</t>
  </si>
  <si>
    <t>Measure and cut wood backing</t>
  </si>
  <si>
    <t>Marck and measure on wall 2, put nails for support</t>
  </si>
  <si>
    <t>go find backing metallic and bring to wall 2</t>
  </si>
  <si>
    <t>place on wall metallic backing two long ones and a short one on top</t>
  </si>
  <si>
    <t>drill wooden one inside room B for cabinet</t>
  </si>
  <si>
    <t>explain something to me</t>
  </si>
  <si>
    <t>place metal backing on room B</t>
  </si>
  <si>
    <t>measure and cut drywall board</t>
  </si>
  <si>
    <t>coordination with manager and another crew member from drywall side 2</t>
  </si>
  <si>
    <t>Problem with finishes of prefab kitchen door when it stands against the one done manually they don’t align, to fix it will need to take out one layer and tilt it accordingly</t>
  </si>
  <si>
    <t>Done finish timelapse</t>
  </si>
  <si>
    <t>Continue drilling wall 4</t>
  </si>
  <si>
    <t>Coordinate and move boards to next room</t>
  </si>
  <si>
    <t>Make holes for electrical boxes</t>
  </si>
  <si>
    <t>Place layer 2 in position for another section wall 4</t>
  </si>
  <si>
    <t>Room 4 - wall 4</t>
  </si>
  <si>
    <t>Grab and cut section of board</t>
  </si>
  <si>
    <t>Drill first section</t>
  </si>
  <si>
    <t>Room 4 - wall 1</t>
  </si>
  <si>
    <t>Measure second section</t>
  </si>
  <si>
    <t>Room 4 - wall 2</t>
  </si>
  <si>
    <t>set and place full board second layer</t>
  </si>
  <si>
    <t>Room 4 - wall 6</t>
  </si>
  <si>
    <t>Drill, rework: take out one nail</t>
  </si>
  <si>
    <t>Cut with saw profile of door in wall itself</t>
  </si>
  <si>
    <t xml:space="preserve">side of door was too narrow to cut in table </t>
  </si>
  <si>
    <t xml:space="preserve">Place drywall board - full </t>
  </si>
  <si>
    <t>measure in wall, measure and cut board</t>
  </si>
  <si>
    <t>adjust with saw the border of wall</t>
  </si>
  <si>
    <t>Place and drill first section of walls, place wood backings</t>
  </si>
  <si>
    <t>Room 4 - wall 7</t>
  </si>
  <si>
    <t>Theres information sheet on wall with the specifications for that room - might need different kitchen, backings, specs, even though the workers know each room they have to check that spreadsheet just in case. When they start the work they divided odds and even room numberrs among the crew and they repeat that one in each floor.</t>
  </si>
  <si>
    <t>Place and drill new board - full board</t>
  </si>
  <si>
    <t>Bring new board, place it and drill, use lift board tool</t>
  </si>
  <si>
    <t>12 vertical and 5 horizontals approx</t>
  </si>
  <si>
    <t>Go pick up next board</t>
  </si>
  <si>
    <t>Mark and cut board - final section of wall 7</t>
  </si>
  <si>
    <t>Bring board to position</t>
  </si>
  <si>
    <t xml:space="preserve">Place and drill </t>
  </si>
  <si>
    <t>Worker drills top half of wall 7 by board section, one by one, and then all the bottom together</t>
  </si>
  <si>
    <t>Drill bottom half of 4 boards wall 7</t>
  </si>
  <si>
    <t>Finished sector 4</t>
  </si>
  <si>
    <t>Finished sector 3</t>
  </si>
  <si>
    <t>Finished sector 2 &amp; 1. Rework take 1 nail out</t>
  </si>
  <si>
    <t>Measure on wall</t>
  </si>
  <si>
    <t>Measure and cut board, mark positions for ventilation &amp; boxes, cut them already in table with special circular drill that make precise holes, rectangular cuttings done with saw</t>
  </si>
  <si>
    <t>Move board to position</t>
  </si>
  <si>
    <t>Place on position with lifter</t>
  </si>
  <si>
    <t>Use auxiliary wooden frame to hold board in position and drill board just to the metalic backing (needs extra screws) Rework: take out 1 screw</t>
  </si>
  <si>
    <t>Measure rest of wall</t>
  </si>
  <si>
    <t>Measure and mark board</t>
  </si>
  <si>
    <t>Drill holes on board on top of the table - need different drilling sizes - change drill bits</t>
  </si>
  <si>
    <t>Finish timelapse 1</t>
  </si>
  <si>
    <t>Surveys for workers until 10</t>
  </si>
  <si>
    <t>Worker still not there - check on video in which minute got in</t>
  </si>
  <si>
    <t>Finish drilling section 3 of wall, measure for section 4</t>
  </si>
  <si>
    <t>mark and cut board  - section 4</t>
  </si>
  <si>
    <t>Place board and drill use special magnet to drill on top of the circular electric box (designed to detect the box and drill precisely that circular section out without damaging the box). Rework: take out 5 nails, drill on other sectors of wall 2 to reinforce it</t>
  </si>
  <si>
    <t>Room 4 - wall 5</t>
  </si>
  <si>
    <t>Start measuring wall 5 with door sector</t>
  </si>
  <si>
    <t>Mark and cut drywall and sand it</t>
  </si>
  <si>
    <t>Day summary</t>
  </si>
  <si>
    <t>Layer 2 of drywall working on level 5 rooms 4 &amp; 5, worker from drywall layer 1 went down to help and started room 1</t>
  </si>
  <si>
    <t>Electrical work on level 6, room 5</t>
  </si>
  <si>
    <t>Layer 1 of drywall on level 7</t>
  </si>
  <si>
    <t>Level 4 - no activity today</t>
  </si>
  <si>
    <t>Level 3 - no activity</t>
  </si>
  <si>
    <t>Level 2 - no activity</t>
  </si>
  <si>
    <t>www.gyproc.com board brand</t>
  </si>
  <si>
    <t>GYPROC GNE 13 normal ERGO</t>
  </si>
  <si>
    <t>Move board to position - almost full board in terms of weight and time to carry it</t>
  </si>
  <si>
    <t>Place wall on wall with lifter and secure it in position</t>
  </si>
  <si>
    <t>drill board to studs</t>
  </si>
  <si>
    <t>drill board to studs, change drill battery</t>
  </si>
  <si>
    <t>battery lasts about 6 hrs, better than cable cord drill</t>
  </si>
  <si>
    <t>measure and cut board</t>
  </si>
  <si>
    <t>measure and cut board first half of door, this worker usually cuts in the table and then place the board on the wall</t>
  </si>
  <si>
    <t>move board to position</t>
  </si>
  <si>
    <t>place on wall and secure with lifter</t>
  </si>
  <si>
    <t>drill to studs, use magnet to make hole for electric box</t>
  </si>
  <si>
    <t>coordination with the other crew member drywall layer 2, worker running out of boards, not sure how they will bring more to the project</t>
  </si>
  <si>
    <t>measure board and cut and sand, mark the door</t>
  </si>
  <si>
    <t>when the side of the door is too thin he would prefer to cut in place, but if not cut in table more precisely</t>
  </si>
  <si>
    <t>move to position</t>
  </si>
  <si>
    <t>secure in place and sand border to fix it</t>
  </si>
  <si>
    <t>drill to wall</t>
  </si>
  <si>
    <t>measure wall 1 and put magnets on boxes</t>
  </si>
  <si>
    <t>mark and cut wall boards</t>
  </si>
  <si>
    <t>place and secure with lifter - closer to position of drywall table</t>
  </si>
  <si>
    <t>drill and use magnets - magnets not working very well need to do hole manually for boxes</t>
  </si>
  <si>
    <t>measure if section 1 in this wall was plumb</t>
  </si>
  <si>
    <t>grab full board wall of shaft</t>
  </si>
  <si>
    <t xml:space="preserve">secure in place </t>
  </si>
  <si>
    <t>drill to studs, rework: take out one nail</t>
  </si>
  <si>
    <t>measure last section wall 1 go find section for last piece next door</t>
  </si>
  <si>
    <t>place on table to measure and cut</t>
  </si>
  <si>
    <t>Re cut to fix dimention rework</t>
  </si>
  <si>
    <t>place and secure</t>
  </si>
  <si>
    <t>drill board</t>
  </si>
  <si>
    <t>coordinate to move materials next door for room 5 - needs boards side 2 drywall</t>
  </si>
  <si>
    <t>finish moving</t>
  </si>
  <si>
    <t>finish timelapse 2</t>
  </si>
  <si>
    <t>coordinate with electrician</t>
  </si>
  <si>
    <t>`12:59:10</t>
  </si>
  <si>
    <t>start timelapse 3</t>
  </si>
  <si>
    <t>Drill second layer of wall shaft</t>
  </si>
  <si>
    <t>requires 3 layers total</t>
  </si>
  <si>
    <t>check what happened in time lapse - got back to the room and wall 1 second layer finished</t>
  </si>
  <si>
    <t>for fire protection</t>
  </si>
  <si>
    <t>second layer finished</t>
  </si>
  <si>
    <t>measure on wall</t>
  </si>
  <si>
    <t>place board on studs ans drill - door section wall</t>
  </si>
  <si>
    <t>there is no stud work for the second layer - all done during the first l</t>
  </si>
  <si>
    <t>measure in wall and then go cut auxiliary wood section</t>
  </si>
  <si>
    <t>After luch observed sheet rock insulation in wall levrl 7 - room 1: crew from drywall side 1</t>
  </si>
  <si>
    <t>for warm and noise in opening to the hall of the other building - opening of approx 100 x 2,10</t>
  </si>
  <si>
    <t>cut insultation</t>
  </si>
  <si>
    <t>place between studs</t>
  </si>
  <si>
    <t>go get drill</t>
  </si>
  <si>
    <t>place studs 1 bottom 1 top and two verticals on inner side - drill to concrete</t>
  </si>
  <si>
    <t xml:space="preserve">wall needs second layer for fire </t>
  </si>
  <si>
    <t>done</t>
  </si>
  <si>
    <t>measure on wall and place glue between studs</t>
  </si>
  <si>
    <t>next step is to place two more vertical studs, place again sheet rock between them and drill board from the inside</t>
  </si>
  <si>
    <t>see picture of profile</t>
  </si>
  <si>
    <t>Drill wall section 1 of door, Use magnet to drill boxes</t>
  </si>
  <si>
    <t>Cut two wooden sections and drill them behind the door dintel</t>
  </si>
  <si>
    <t>go find metal backing for bathroom outer zocalos and place them in wall</t>
  </si>
  <si>
    <t>bring full panel</t>
  </si>
  <si>
    <t>put it in place</t>
  </si>
  <si>
    <t>drill - rework: take out 4 screws</t>
  </si>
  <si>
    <t>measure in wall for metalic backing , cut backing in hallway and drill the backing</t>
  </si>
  <si>
    <t>backing is stored in the hallway to share among the workers in the floor and not move it around between rooms</t>
  </si>
  <si>
    <t>measure on wall for wood backing - cut backing</t>
  </si>
  <si>
    <t>Room 4 - wall 4'</t>
  </si>
  <si>
    <t>place wall 4' behind bathroom see drawing</t>
  </si>
  <si>
    <t>place second backing and measure for second side of door</t>
  </si>
  <si>
    <t xml:space="preserve">place in position </t>
  </si>
  <si>
    <t>drill - rework: take out 10 nails</t>
  </si>
  <si>
    <t>mark and cut board for last section wall 4</t>
  </si>
  <si>
    <t>place board and drill</t>
  </si>
  <si>
    <t>measure wall and cut board</t>
  </si>
  <si>
    <t>place 1 section of board on wall</t>
  </si>
  <si>
    <t>cut and place second board</t>
  </si>
  <si>
    <t>hanger outside of bathroom - don't know the exact height so have to place vertical backing in the whole section</t>
  </si>
  <si>
    <t>workers complained that prefab walls didn’t optimize the number of panels on the outside to the 900mm of boards - see picture</t>
  </si>
  <si>
    <t>Next steps in the order after wall is done both sides:</t>
  </si>
  <si>
    <t>1) cover nails in wall: painter crew 2 parallel crews</t>
  </si>
  <si>
    <t>2) corners: 1 crew member different from painter</t>
  </si>
  <si>
    <t>3) ventilation subcontractor pipes</t>
  </si>
  <si>
    <t>4) back to drywall to cover piepes last step with the walls already finished just around the pipes</t>
  </si>
  <si>
    <t>door needs in total 3 backings one in each top corner and one in the middle where the 900mm panels meet to be able to drill them</t>
  </si>
  <si>
    <t>Wall 3 to be finished on the next day - probably wit the half an hour lost in the survey it could have been finished on the same day</t>
  </si>
  <si>
    <t>Progress until noon</t>
  </si>
  <si>
    <t>Level 9</t>
  </si>
  <si>
    <t>Level 8</t>
  </si>
  <si>
    <t>Level 7</t>
  </si>
  <si>
    <t>Level 6</t>
  </si>
  <si>
    <t>Level 5</t>
  </si>
  <si>
    <t>Level 4</t>
  </si>
  <si>
    <t>Level 3</t>
  </si>
  <si>
    <t>Level 2</t>
  </si>
  <si>
    <t>paint finished and corners</t>
  </si>
  <si>
    <t>drywall second layer finished</t>
  </si>
  <si>
    <t xml:space="preserve">Rooms 4, 5, and 1 work in progress layer 2 drywall, electrical work done, </t>
  </si>
  <si>
    <t>Electrical work done in all but rooms 5, 3 in progress, drywall layer 1 done</t>
  </si>
  <si>
    <t>drywall layer 1 room 1, rest just layout</t>
  </si>
  <si>
    <t>layout done</t>
  </si>
  <si>
    <t>Room 4 - Wall 2A</t>
  </si>
  <si>
    <t>Room 4 - Wall 4A</t>
  </si>
  <si>
    <t>Room 4 - Wall 4 Bath - 4B</t>
  </si>
  <si>
    <t>Room 4 - Wall 2B</t>
  </si>
  <si>
    <t>Layout based on how the kitchen fits to bathroom, by level 7 the worker does not need to watch the drawings almost, just uses ruler and laser, no total station. There are main marks on the floor where the main walls should be and then uses the prefab walls reference</t>
  </si>
  <si>
    <t xml:space="preserve">Finish break, start clean up and position and drill top track </t>
  </si>
  <si>
    <t>Measure length wall</t>
  </si>
  <si>
    <t>https://youtu.be/V5ZtbSl2xP4</t>
  </si>
  <si>
    <t>https://youtu.be/CtQ1kVjjxzY</t>
  </si>
  <si>
    <t>https://youtu.be/FWGwzsbc6OU</t>
  </si>
  <si>
    <t>https://youtu.be/KX7tgvlvsak</t>
  </si>
  <si>
    <t>video 19</t>
  </si>
  <si>
    <t>https://youtu.be/0ULGttuLYPY</t>
  </si>
  <si>
    <t>use level to make sure they are straight, missing high resistance boxes for shaft wall - will have to come back to those after lunch</t>
  </si>
  <si>
    <t>Room 5 - Wall 4'</t>
  </si>
  <si>
    <t>Bottom and top track already done, walls 5, 6, 7 already done previous day</t>
  </si>
  <si>
    <t>Drywall side 1</t>
  </si>
  <si>
    <t>Drywall side 2</t>
  </si>
  <si>
    <t>Layout</t>
  </si>
  <si>
    <t>Electrical</t>
  </si>
  <si>
    <t>Insulation</t>
  </si>
  <si>
    <t>Productivity apt 4</t>
  </si>
  <si>
    <t>Productivity apt 6</t>
  </si>
  <si>
    <t>Productivity apt 5</t>
  </si>
  <si>
    <t>Productivity of door type</t>
  </si>
  <si>
    <t>productivity of ducts</t>
  </si>
  <si>
    <t>Productivity of plain walls</t>
  </si>
  <si>
    <t>Productivity of walls with 3 layers</t>
  </si>
  <si>
    <t>electrical</t>
  </si>
  <si>
    <t>Average</t>
  </si>
  <si>
    <t>28.9 min / sqm</t>
  </si>
  <si>
    <t>walls sqm side 1</t>
  </si>
  <si>
    <t>walls sqm side 2</t>
  </si>
  <si>
    <t>6.09 min / sqm</t>
  </si>
  <si>
    <t>6.5 min / sqm</t>
  </si>
  <si>
    <t xml:space="preserve">0.35 min / ml </t>
  </si>
  <si>
    <t>0.43 min / ml</t>
  </si>
  <si>
    <t>0.6 min / ml</t>
  </si>
  <si>
    <t>5.68 min / sqm</t>
  </si>
  <si>
    <t>8.4 min / sqm</t>
  </si>
  <si>
    <t>6.9 min / sqm</t>
  </si>
  <si>
    <t>total for 2 sides of wall</t>
  </si>
  <si>
    <t>min/sqm</t>
  </si>
  <si>
    <t>company average: 24.6 min/sqm</t>
  </si>
  <si>
    <t>following fastest time</t>
  </si>
  <si>
    <t>almost half of company average</t>
  </si>
  <si>
    <t>Place bottom / top track</t>
  </si>
  <si>
    <t>Place vertical studs stud</t>
  </si>
  <si>
    <t>Non value adding tasks (coordination, rework, find materials)</t>
  </si>
  <si>
    <t>Re do layout on wall</t>
  </si>
  <si>
    <t>place and drill board side 2</t>
  </si>
  <si>
    <t>total</t>
  </si>
  <si>
    <t>3.06 min / sqm = 20% drywall 1                    0.2 min /sqm = 3.2% electrical</t>
  </si>
  <si>
    <t>0.26 min / sqm = 4% drywall 1</t>
  </si>
  <si>
    <t>1.6 min / sqm = 28% drywall 1                0.2 min /sqm = 3.2% electrical    0.85min / sqm = 10% drywall 2</t>
  </si>
  <si>
    <t>Apartment 4</t>
  </si>
  <si>
    <t>Apartment 6</t>
  </si>
  <si>
    <t>Apartment 5</t>
  </si>
  <si>
    <t>Productivity per room</t>
  </si>
  <si>
    <t xml:space="preserve">Electrical </t>
  </si>
  <si>
    <t>secure board and drill to studs</t>
  </si>
  <si>
    <t>full board = total 46.81 minutes</t>
  </si>
  <si>
    <t>cut board = total 52.15 minutes</t>
  </si>
  <si>
    <t>Plain wall</t>
  </si>
  <si>
    <t>Three-layered wall</t>
  </si>
  <si>
    <t>Door opening</t>
  </si>
  <si>
    <t>Duct wall</t>
  </si>
  <si>
    <t>Total</t>
  </si>
  <si>
    <t>Non adding value tasks (h)</t>
  </si>
  <si>
    <t>Adding value tasks (h)</t>
  </si>
  <si>
    <t>Percent</t>
  </si>
  <si>
    <t>Total task (h)</t>
  </si>
  <si>
    <t>Average Productivity</t>
  </si>
  <si>
    <t>Rests are thrown away - cut in three parts to reduce space</t>
  </si>
  <si>
    <t>video</t>
  </si>
  <si>
    <t>Measure, cut short boards +sand border sideB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</si>
</sst>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theme="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20"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xf>
    <xf numFmtId="20" fontId="0" fillId="0" borderId="0" xfId="0" applyNumberFormat="1" applyAlignment="1">
      <alignment vertical="top"/>
    </xf>
    <xf numFmtId="20" fontId="0" fillId="0" borderId="0" xfId="0" applyNumberFormat="1" applyAlignment="1">
      <alignment vertical="top" wrapText="1"/>
    </xf>
    <xf numFmtId="0" fontId="0" fillId="0" borderId="0" xfId="0" applyAlignment="1">
      <alignment vertical="top" wrapText="1"/>
    </xf>
    <xf numFmtId="46" fontId="0" fillId="0" borderId="0" xfId="0" applyNumberFormat="1"/>
    <xf numFmtId="21" fontId="0" fillId="0" borderId="0" xfId="0" applyNumberFormat="1"/>
    <xf numFmtId="21" fontId="0" fillId="0" borderId="0" xfId="0" applyNumberFormat="1" applyAlignment="1">
      <alignment vertical="top"/>
    </xf>
    <xf numFmtId="0" fontId="0" fillId="2" borderId="0" xfId="0" applyFill="1"/>
    <xf numFmtId="0" fontId="0" fillId="2" borderId="0" xfId="0" applyFill="1" applyAlignment="1">
      <alignment wrapText="1"/>
    </xf>
    <xf numFmtId="20" fontId="0" fillId="0" borderId="0" xfId="0" applyNumberFormat="1" applyAlignment="1">
      <alignment horizontal="right" vertical="top"/>
    </xf>
    <xf numFmtId="0" fontId="0" fillId="2" borderId="0" xfId="0" applyFill="1" applyAlignment="1">
      <alignment vertical="top" wrapText="1"/>
    </xf>
    <xf numFmtId="0" fontId="0" fillId="0" borderId="0" xfId="0" applyAlignment="1">
      <alignment vertical="center" textRotation="90"/>
    </xf>
    <xf numFmtId="20" fontId="0" fillId="3" borderId="0" xfId="0" applyNumberFormat="1" applyFill="1" applyAlignment="1">
      <alignment vertical="top"/>
    </xf>
    <xf numFmtId="0" fontId="0" fillId="3" borderId="0" xfId="0" applyFill="1" applyAlignment="1">
      <alignment vertical="top"/>
    </xf>
    <xf numFmtId="20" fontId="0" fillId="3" borderId="0" xfId="0" applyNumberFormat="1" applyFill="1" applyAlignment="1">
      <alignment vertical="top" wrapText="1"/>
    </xf>
    <xf numFmtId="0" fontId="0" fillId="3" borderId="0" xfId="0" applyFill="1" applyAlignment="1">
      <alignment vertical="top" wrapText="1"/>
    </xf>
    <xf numFmtId="0" fontId="1" fillId="0" borderId="0" xfId="1"/>
    <xf numFmtId="0" fontId="0" fillId="4" borderId="0" xfId="0" applyFill="1"/>
    <xf numFmtId="0" fontId="0" fillId="5" borderId="0" xfId="0" applyFill="1" applyAlignment="1">
      <alignment vertical="top" wrapText="1"/>
    </xf>
    <xf numFmtId="0" fontId="0" fillId="5" borderId="0" xfId="0" applyFill="1"/>
    <xf numFmtId="21" fontId="0" fillId="0" borderId="0" xfId="0" applyNumberFormat="1" applyAlignment="1">
      <alignment horizontal="left"/>
    </xf>
    <xf numFmtId="0" fontId="0" fillId="4" borderId="0" xfId="0" applyFill="1" applyAlignment="1">
      <alignment vertical="top"/>
    </xf>
    <xf numFmtId="0" fontId="0" fillId="6" borderId="0" xfId="0" applyFill="1"/>
    <xf numFmtId="2" fontId="0" fillId="0" borderId="0" xfId="0" applyNumberFormat="1"/>
    <xf numFmtId="0" fontId="0" fillId="0" borderId="0" xfId="0" applyFill="1" applyAlignment="1">
      <alignment vertical="top" wrapText="1"/>
    </xf>
    <xf numFmtId="0" fontId="0" fillId="0" borderId="0" xfId="0" applyFill="1"/>
    <xf numFmtId="0" fontId="1" fillId="0" borderId="0" xfId="1" applyAlignment="1">
      <alignment vertical="center" textRotation="90"/>
    </xf>
    <xf numFmtId="0" fontId="1" fillId="0" borderId="0" xfId="1" applyAlignment="1">
      <alignment vertical="center"/>
    </xf>
    <xf numFmtId="0" fontId="1" fillId="0" borderId="0" xfId="1" applyAlignment="1">
      <alignment vertical="top"/>
    </xf>
    <xf numFmtId="0" fontId="0" fillId="5" borderId="0" xfId="0" applyFill="1" applyAlignment="1">
      <alignment vertical="top"/>
    </xf>
    <xf numFmtId="0" fontId="0" fillId="0" borderId="0" xfId="0" applyAlignment="1">
      <alignment horizontal="center" vertical="center"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Productivity per room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summary!$A$39</c:f>
              <c:strCache>
                <c:ptCount val="1"/>
                <c:pt idx="0">
                  <c:v>Drywall side 1</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summary!$B$38:$D$38</c:f>
              <c:strCache>
                <c:ptCount val="3"/>
                <c:pt idx="0">
                  <c:v>Apartment 4</c:v>
                </c:pt>
                <c:pt idx="1">
                  <c:v>Apartment 6</c:v>
                </c:pt>
                <c:pt idx="2">
                  <c:v>Apartment 5</c:v>
                </c:pt>
              </c:strCache>
            </c:strRef>
          </c:cat>
          <c:val>
            <c:numRef>
              <c:f>summary!$B$39:$D$39</c:f>
              <c:numCache>
                <c:formatCode>General</c:formatCode>
                <c:ptCount val="3"/>
                <c:pt idx="0">
                  <c:v>5.68</c:v>
                </c:pt>
                <c:pt idx="1">
                  <c:v>6.9</c:v>
                </c:pt>
                <c:pt idx="2">
                  <c:v>6.5</c:v>
                </c:pt>
              </c:numCache>
            </c:numRef>
          </c:val>
          <c:smooth val="0"/>
          <c:extLst>
            <c:ext xmlns:c16="http://schemas.microsoft.com/office/drawing/2014/chart" uri="{C3380CC4-5D6E-409C-BE32-E72D297353CC}">
              <c16:uniqueId val="{00000000-2426-4330-886B-CC405F8CE4AD}"/>
            </c:ext>
          </c:extLst>
        </c:ser>
        <c:ser>
          <c:idx val="1"/>
          <c:order val="1"/>
          <c:tx>
            <c:strRef>
              <c:f>summary!$A$40</c:f>
              <c:strCache>
                <c:ptCount val="1"/>
                <c:pt idx="0">
                  <c:v>Drywall side 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summary!$B$38:$D$38</c:f>
              <c:strCache>
                <c:ptCount val="3"/>
                <c:pt idx="0">
                  <c:v>Apartment 4</c:v>
                </c:pt>
                <c:pt idx="1">
                  <c:v>Apartment 6</c:v>
                </c:pt>
                <c:pt idx="2">
                  <c:v>Apartment 5</c:v>
                </c:pt>
              </c:strCache>
            </c:strRef>
          </c:cat>
          <c:val>
            <c:numRef>
              <c:f>summary!$B$40:$D$40</c:f>
              <c:numCache>
                <c:formatCode>General</c:formatCode>
                <c:ptCount val="3"/>
                <c:pt idx="0">
                  <c:v>8.4</c:v>
                </c:pt>
              </c:numCache>
            </c:numRef>
          </c:val>
          <c:smooth val="0"/>
          <c:extLst>
            <c:ext xmlns:c16="http://schemas.microsoft.com/office/drawing/2014/chart" uri="{C3380CC4-5D6E-409C-BE32-E72D297353CC}">
              <c16:uniqueId val="{00000001-2426-4330-886B-CC405F8CE4AD}"/>
            </c:ext>
          </c:extLst>
        </c:ser>
        <c:ser>
          <c:idx val="2"/>
          <c:order val="2"/>
          <c:tx>
            <c:strRef>
              <c:f>summary!$A$41</c:f>
              <c:strCache>
                <c:ptCount val="1"/>
                <c:pt idx="0">
                  <c:v>Electrical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summary!$B$38:$D$38</c:f>
              <c:strCache>
                <c:ptCount val="3"/>
                <c:pt idx="0">
                  <c:v>Apartment 4</c:v>
                </c:pt>
                <c:pt idx="1">
                  <c:v>Apartment 6</c:v>
                </c:pt>
                <c:pt idx="2">
                  <c:v>Apartment 5</c:v>
                </c:pt>
              </c:strCache>
            </c:strRef>
          </c:cat>
          <c:val>
            <c:numRef>
              <c:f>summary!$B$41:$D$41</c:f>
              <c:numCache>
                <c:formatCode>General</c:formatCode>
                <c:ptCount val="3"/>
                <c:pt idx="0">
                  <c:v>6.09</c:v>
                </c:pt>
                <c:pt idx="1">
                  <c:v>6.09</c:v>
                </c:pt>
              </c:numCache>
            </c:numRef>
          </c:val>
          <c:smooth val="0"/>
          <c:extLst>
            <c:ext xmlns:c16="http://schemas.microsoft.com/office/drawing/2014/chart" uri="{C3380CC4-5D6E-409C-BE32-E72D297353CC}">
              <c16:uniqueId val="{00000002-2426-4330-886B-CC405F8CE4AD}"/>
            </c:ext>
          </c:extLst>
        </c:ser>
        <c:dLbls>
          <c:showLegendKey val="0"/>
          <c:showVal val="0"/>
          <c:showCatName val="0"/>
          <c:showSerName val="0"/>
          <c:showPercent val="0"/>
          <c:showBubbleSize val="0"/>
        </c:dLbls>
        <c:marker val="1"/>
        <c:smooth val="0"/>
        <c:axId val="710642448"/>
        <c:axId val="710643104"/>
      </c:lineChart>
      <c:catAx>
        <c:axId val="7106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43104"/>
        <c:crosses val="autoZero"/>
        <c:auto val="1"/>
        <c:lblAlgn val="ctr"/>
        <c:lblOffset val="100"/>
        <c:noMultiLvlLbl val="0"/>
      </c:catAx>
      <c:valAx>
        <c:axId val="71064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r>
                  <a:rPr lang="en-US" baseline="0"/>
                  <a:t> / m2</a:t>
                </a:r>
                <a:endParaRPr lang="en-US"/>
              </a:p>
            </c:rich>
          </c:tx>
          <c:layout>
            <c:manualLayout>
              <c:xMode val="edge"/>
              <c:yMode val="edge"/>
              <c:x val="0.15833333333333333"/>
              <c:y val="0.315135608048993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4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 board average of 15 times observation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summary!$B$11</c:f>
              <c:strCache>
                <c:ptCount val="1"/>
                <c:pt idx="0">
                  <c:v>cut board = total 52.15 minutes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summary!$A$12:$A$24</c:f>
              <c:strCache>
                <c:ptCount val="13"/>
                <c:pt idx="0">
                  <c:v>Layout</c:v>
                </c:pt>
                <c:pt idx="1">
                  <c:v>Re do layout on wall</c:v>
                </c:pt>
                <c:pt idx="2">
                  <c:v>Place bottom / top track</c:v>
                </c:pt>
                <c:pt idx="3">
                  <c:v>Place vertical studs stud</c:v>
                </c:pt>
                <c:pt idx="4">
                  <c:v>measure on wall</c:v>
                </c:pt>
                <c:pt idx="5">
                  <c:v>Measure and cut board</c:v>
                </c:pt>
                <c:pt idx="6">
                  <c:v>Move board to position</c:v>
                </c:pt>
                <c:pt idx="7">
                  <c:v>secure board and drill to studs</c:v>
                </c:pt>
                <c:pt idx="8">
                  <c:v>electrical</c:v>
                </c:pt>
                <c:pt idx="9">
                  <c:v>measure on wall</c:v>
                </c:pt>
                <c:pt idx="10">
                  <c:v>Measure and cut board</c:v>
                </c:pt>
                <c:pt idx="11">
                  <c:v>Move board to position</c:v>
                </c:pt>
                <c:pt idx="12">
                  <c:v>place and drill board side 2</c:v>
                </c:pt>
              </c:strCache>
            </c:strRef>
          </c:cat>
          <c:val>
            <c:numRef>
              <c:f>summary!$B$12:$B$24</c:f>
              <c:numCache>
                <c:formatCode>General</c:formatCode>
                <c:ptCount val="13"/>
                <c:pt idx="0">
                  <c:v>0.46</c:v>
                </c:pt>
                <c:pt idx="1">
                  <c:v>7.5</c:v>
                </c:pt>
                <c:pt idx="2">
                  <c:v>4.0999999999999996</c:v>
                </c:pt>
                <c:pt idx="3">
                  <c:v>3.05</c:v>
                </c:pt>
                <c:pt idx="4">
                  <c:v>1.65</c:v>
                </c:pt>
                <c:pt idx="5">
                  <c:v>3.75</c:v>
                </c:pt>
                <c:pt idx="6">
                  <c:v>0.27</c:v>
                </c:pt>
                <c:pt idx="7">
                  <c:v>5.5</c:v>
                </c:pt>
                <c:pt idx="8">
                  <c:v>14.7</c:v>
                </c:pt>
                <c:pt idx="9">
                  <c:v>1.65</c:v>
                </c:pt>
                <c:pt idx="10">
                  <c:v>3.75</c:v>
                </c:pt>
                <c:pt idx="11">
                  <c:v>0.27</c:v>
                </c:pt>
                <c:pt idx="12">
                  <c:v>5.5</c:v>
                </c:pt>
              </c:numCache>
            </c:numRef>
          </c:val>
          <c:smooth val="0"/>
          <c:extLst>
            <c:ext xmlns:c16="http://schemas.microsoft.com/office/drawing/2014/chart" uri="{C3380CC4-5D6E-409C-BE32-E72D297353CC}">
              <c16:uniqueId val="{00000000-DCAD-4D24-941C-8A050FFAD83D}"/>
            </c:ext>
          </c:extLst>
        </c:ser>
        <c:dLbls>
          <c:dLblPos val="ctr"/>
          <c:showLegendKey val="0"/>
          <c:showVal val="1"/>
          <c:showCatName val="0"/>
          <c:showSerName val="0"/>
          <c:showPercent val="0"/>
          <c:showBubbleSize val="0"/>
        </c:dLbls>
        <c:smooth val="0"/>
        <c:axId val="579477760"/>
        <c:axId val="582681112"/>
      </c:lineChart>
      <c:catAx>
        <c:axId val="57947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1112"/>
        <c:crosses val="autoZero"/>
        <c:auto val="1"/>
        <c:lblAlgn val="ctr"/>
        <c:lblOffset val="100"/>
        <c:noMultiLvlLbl val="0"/>
      </c:catAx>
      <c:valAx>
        <c:axId val="582681112"/>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77760"/>
        <c:crosses val="autoZero"/>
        <c:crossBetween val="between"/>
        <c:min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board</a:t>
            </a:r>
            <a:r>
              <a:rPr lang="en-US" baseline="0"/>
              <a:t> average of 15 times observation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0"/>
          <c:tx>
            <c:strRef>
              <c:f>summary!$C$11</c:f>
              <c:strCache>
                <c:ptCount val="1"/>
                <c:pt idx="0">
                  <c:v>full board = total 46.81 minutes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summary!$A$12:$A$24</c:f>
              <c:strCache>
                <c:ptCount val="13"/>
                <c:pt idx="0">
                  <c:v>Layout</c:v>
                </c:pt>
                <c:pt idx="1">
                  <c:v>Re do layout on wall</c:v>
                </c:pt>
                <c:pt idx="2">
                  <c:v>Place bottom / top track</c:v>
                </c:pt>
                <c:pt idx="3">
                  <c:v>Place vertical studs stud</c:v>
                </c:pt>
                <c:pt idx="4">
                  <c:v>measure on wall</c:v>
                </c:pt>
                <c:pt idx="5">
                  <c:v>Measure and cut board</c:v>
                </c:pt>
                <c:pt idx="6">
                  <c:v>Move board to position</c:v>
                </c:pt>
                <c:pt idx="7">
                  <c:v>secure board and drill to studs</c:v>
                </c:pt>
                <c:pt idx="8">
                  <c:v>electrical</c:v>
                </c:pt>
                <c:pt idx="9">
                  <c:v>measure on wall</c:v>
                </c:pt>
                <c:pt idx="10">
                  <c:v>Measure and cut board</c:v>
                </c:pt>
                <c:pt idx="11">
                  <c:v>Move board to position</c:v>
                </c:pt>
                <c:pt idx="12">
                  <c:v>place and drill board side 2</c:v>
                </c:pt>
              </c:strCache>
            </c:strRef>
          </c:cat>
          <c:val>
            <c:numRef>
              <c:f>summary!$C$12:$C$24</c:f>
              <c:numCache>
                <c:formatCode>General</c:formatCode>
                <c:ptCount val="13"/>
                <c:pt idx="0">
                  <c:v>0.46</c:v>
                </c:pt>
                <c:pt idx="1">
                  <c:v>7.5</c:v>
                </c:pt>
                <c:pt idx="2">
                  <c:v>4.0999999999999996</c:v>
                </c:pt>
                <c:pt idx="3">
                  <c:v>3.05</c:v>
                </c:pt>
                <c:pt idx="6">
                  <c:v>0.33</c:v>
                </c:pt>
                <c:pt idx="7">
                  <c:v>5.5</c:v>
                </c:pt>
                <c:pt idx="8">
                  <c:v>14.7</c:v>
                </c:pt>
                <c:pt idx="9">
                  <c:v>1.65</c:v>
                </c:pt>
                <c:pt idx="10">
                  <c:v>3.75</c:v>
                </c:pt>
                <c:pt idx="11">
                  <c:v>0.27</c:v>
                </c:pt>
                <c:pt idx="12">
                  <c:v>5.5</c:v>
                </c:pt>
              </c:numCache>
            </c:numRef>
          </c:val>
          <c:smooth val="0"/>
          <c:extLst>
            <c:ext xmlns:c16="http://schemas.microsoft.com/office/drawing/2014/chart" uri="{C3380CC4-5D6E-409C-BE32-E72D297353CC}">
              <c16:uniqueId val="{00000001-C119-46DB-9405-9BC0D0B7CD52}"/>
            </c:ext>
          </c:extLst>
        </c:ser>
        <c:dLbls>
          <c:dLblPos val="t"/>
          <c:showLegendKey val="0"/>
          <c:showVal val="1"/>
          <c:showCatName val="0"/>
          <c:showSerName val="0"/>
          <c:showPercent val="0"/>
          <c:showBubbleSize val="0"/>
        </c:dLbls>
        <c:smooth val="0"/>
        <c:axId val="579477760"/>
        <c:axId val="582681112"/>
      </c:lineChart>
      <c:catAx>
        <c:axId val="57947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1112"/>
        <c:crosses val="autoZero"/>
        <c:auto val="1"/>
        <c:lblAlgn val="ctr"/>
        <c:lblOffset val="100"/>
        <c:noMultiLvlLbl val="0"/>
      </c:catAx>
      <c:valAx>
        <c:axId val="582681112"/>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77760"/>
        <c:crosses val="autoZero"/>
        <c:crossBetween val="between"/>
        <c:min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Productivity per wall</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summary!$F$29:$I$29</c:f>
              <c:strCache>
                <c:ptCount val="4"/>
                <c:pt idx="0">
                  <c:v>Door opening</c:v>
                </c:pt>
                <c:pt idx="1">
                  <c:v>Duct wall</c:v>
                </c:pt>
                <c:pt idx="2">
                  <c:v>Plain wall</c:v>
                </c:pt>
                <c:pt idx="3">
                  <c:v>Three-layered wall</c:v>
                </c:pt>
              </c:strCache>
            </c:strRef>
          </c:cat>
          <c:val>
            <c:numRef>
              <c:f>summary!$F$30:$I$30</c:f>
              <c:numCache>
                <c:formatCode>0.00</c:formatCode>
                <c:ptCount val="4"/>
                <c:pt idx="0">
                  <c:v>9.8369999999999997</c:v>
                </c:pt>
                <c:pt idx="1">
                  <c:v>14.399999999999999</c:v>
                </c:pt>
                <c:pt idx="2" formatCode="General">
                  <c:v>6.6599999999999993</c:v>
                </c:pt>
                <c:pt idx="3">
                  <c:v>11.886666666666668</c:v>
                </c:pt>
              </c:numCache>
            </c:numRef>
          </c:val>
          <c:smooth val="0"/>
          <c:extLst>
            <c:ext xmlns:c16="http://schemas.microsoft.com/office/drawing/2014/chart" uri="{C3380CC4-5D6E-409C-BE32-E72D297353CC}">
              <c16:uniqueId val="{00000000-9B97-479E-B97D-DFACC7067906}"/>
            </c:ext>
          </c:extLst>
        </c:ser>
        <c:dLbls>
          <c:showLegendKey val="0"/>
          <c:showVal val="0"/>
          <c:showCatName val="0"/>
          <c:showSerName val="0"/>
          <c:showPercent val="0"/>
          <c:showBubbleSize val="0"/>
        </c:dLbls>
        <c:marker val="1"/>
        <c:smooth val="0"/>
        <c:axId val="870468752"/>
        <c:axId val="939334840"/>
      </c:lineChart>
      <c:catAx>
        <c:axId val="8704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34840"/>
        <c:crosses val="autoZero"/>
        <c:auto val="1"/>
        <c:lblAlgn val="ctr"/>
        <c:lblOffset val="100"/>
        <c:noMultiLvlLbl val="0"/>
      </c:catAx>
      <c:valAx>
        <c:axId val="93933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r>
                  <a:rPr lang="en-US" baseline="0"/>
                  <a:t> / 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6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summary!$H$71</c:f>
              <c:strCache>
                <c:ptCount val="1"/>
                <c:pt idx="0">
                  <c:v>Non adding value tasks (h)</c:v>
                </c:pt>
              </c:strCache>
            </c:strRef>
          </c:tx>
          <c:spPr>
            <a:solidFill>
              <a:schemeClr val="accent1"/>
            </a:solidFill>
            <a:ln>
              <a:noFill/>
            </a:ln>
            <a:effectLst/>
          </c:spPr>
          <c:invertIfNegative val="0"/>
          <c:cat>
            <c:strRef>
              <c:f>summary!$G$72:$G$74</c:f>
              <c:strCache>
                <c:ptCount val="3"/>
                <c:pt idx="0">
                  <c:v>Drywall side 1</c:v>
                </c:pt>
                <c:pt idx="1">
                  <c:v>Drywall side 2</c:v>
                </c:pt>
                <c:pt idx="2">
                  <c:v>Total</c:v>
                </c:pt>
              </c:strCache>
            </c:strRef>
          </c:cat>
          <c:val>
            <c:numRef>
              <c:f>summary!$H$72:$H$74</c:f>
              <c:numCache>
                <c:formatCode>General</c:formatCode>
                <c:ptCount val="3"/>
                <c:pt idx="0">
                  <c:v>0.65</c:v>
                </c:pt>
                <c:pt idx="1">
                  <c:v>0.68799999999999994</c:v>
                </c:pt>
                <c:pt idx="2">
                  <c:v>1.3380000000000001</c:v>
                </c:pt>
              </c:numCache>
            </c:numRef>
          </c:val>
          <c:extLst>
            <c:ext xmlns:c16="http://schemas.microsoft.com/office/drawing/2014/chart" uri="{C3380CC4-5D6E-409C-BE32-E72D297353CC}">
              <c16:uniqueId val="{00000000-CB22-4F19-9BA8-7A127370E444}"/>
            </c:ext>
          </c:extLst>
        </c:ser>
        <c:ser>
          <c:idx val="1"/>
          <c:order val="1"/>
          <c:tx>
            <c:strRef>
              <c:f>summary!$I$71</c:f>
              <c:strCache>
                <c:ptCount val="1"/>
                <c:pt idx="0">
                  <c:v>Adding value tasks (h)</c:v>
                </c:pt>
              </c:strCache>
            </c:strRef>
          </c:tx>
          <c:spPr>
            <a:solidFill>
              <a:schemeClr val="accent2"/>
            </a:solidFill>
            <a:ln>
              <a:noFill/>
            </a:ln>
            <a:effectLst/>
          </c:spPr>
          <c:invertIfNegative val="0"/>
          <c:cat>
            <c:strRef>
              <c:f>summary!$G$72:$G$74</c:f>
              <c:strCache>
                <c:ptCount val="3"/>
                <c:pt idx="0">
                  <c:v>Drywall side 1</c:v>
                </c:pt>
                <c:pt idx="1">
                  <c:v>Drywall side 2</c:v>
                </c:pt>
                <c:pt idx="2">
                  <c:v>Total</c:v>
                </c:pt>
              </c:strCache>
            </c:strRef>
          </c:cat>
          <c:val>
            <c:numRef>
              <c:f>summary!$I$72:$I$74</c:f>
              <c:numCache>
                <c:formatCode>General</c:formatCode>
                <c:ptCount val="3"/>
                <c:pt idx="0">
                  <c:v>1.67</c:v>
                </c:pt>
                <c:pt idx="1">
                  <c:v>6.1120000000000001</c:v>
                </c:pt>
                <c:pt idx="2">
                  <c:v>7.7819999999999991</c:v>
                </c:pt>
              </c:numCache>
            </c:numRef>
          </c:val>
          <c:extLst>
            <c:ext xmlns:c16="http://schemas.microsoft.com/office/drawing/2014/chart" uri="{C3380CC4-5D6E-409C-BE32-E72D297353CC}">
              <c16:uniqueId val="{00000001-CB22-4F19-9BA8-7A127370E444}"/>
            </c:ext>
          </c:extLst>
        </c:ser>
        <c:dLbls>
          <c:showLegendKey val="0"/>
          <c:showVal val="0"/>
          <c:showCatName val="0"/>
          <c:showSerName val="0"/>
          <c:showPercent val="0"/>
          <c:showBubbleSize val="0"/>
        </c:dLbls>
        <c:gapWidth val="150"/>
        <c:overlap val="100"/>
        <c:axId val="781551944"/>
        <c:axId val="781552272"/>
      </c:barChart>
      <c:catAx>
        <c:axId val="78155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52272"/>
        <c:crosses val="autoZero"/>
        <c:auto val="1"/>
        <c:lblAlgn val="ctr"/>
        <c:lblOffset val="100"/>
        <c:noMultiLvlLbl val="0"/>
      </c:catAx>
      <c:valAx>
        <c:axId val="78155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51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Productivity per room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 (2)'!$A$29</c:f>
              <c:strCache>
                <c:ptCount val="1"/>
                <c:pt idx="0">
                  <c:v>Drywall side 1</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'summary (2)'!$B$28:$D$28</c:f>
              <c:strCache>
                <c:ptCount val="3"/>
                <c:pt idx="0">
                  <c:v>Apartment 4</c:v>
                </c:pt>
                <c:pt idx="1">
                  <c:v>Apartment 6</c:v>
                </c:pt>
                <c:pt idx="2">
                  <c:v>Apartment 5</c:v>
                </c:pt>
              </c:strCache>
            </c:strRef>
          </c:cat>
          <c:val>
            <c:numRef>
              <c:f>'summary (2)'!$B$29:$D$29</c:f>
              <c:numCache>
                <c:formatCode>General</c:formatCode>
                <c:ptCount val="3"/>
                <c:pt idx="0">
                  <c:v>5.68</c:v>
                </c:pt>
                <c:pt idx="1">
                  <c:v>6.9</c:v>
                </c:pt>
                <c:pt idx="2">
                  <c:v>6.5</c:v>
                </c:pt>
              </c:numCache>
            </c:numRef>
          </c:val>
          <c:smooth val="0"/>
          <c:extLst>
            <c:ext xmlns:c16="http://schemas.microsoft.com/office/drawing/2014/chart" uri="{C3380CC4-5D6E-409C-BE32-E72D297353CC}">
              <c16:uniqueId val="{00000000-9A66-472E-8603-A79EA4C866ED}"/>
            </c:ext>
          </c:extLst>
        </c:ser>
        <c:ser>
          <c:idx val="1"/>
          <c:order val="1"/>
          <c:tx>
            <c:strRef>
              <c:f>'summary (2)'!$A$30</c:f>
              <c:strCache>
                <c:ptCount val="1"/>
                <c:pt idx="0">
                  <c:v>Drywall side 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'summary (2)'!$B$28:$D$28</c:f>
              <c:strCache>
                <c:ptCount val="3"/>
                <c:pt idx="0">
                  <c:v>Apartment 4</c:v>
                </c:pt>
                <c:pt idx="1">
                  <c:v>Apartment 6</c:v>
                </c:pt>
                <c:pt idx="2">
                  <c:v>Apartment 5</c:v>
                </c:pt>
              </c:strCache>
            </c:strRef>
          </c:cat>
          <c:val>
            <c:numRef>
              <c:f>'summary (2)'!$B$30:$D$30</c:f>
              <c:numCache>
                <c:formatCode>General</c:formatCode>
                <c:ptCount val="3"/>
                <c:pt idx="0">
                  <c:v>8.4</c:v>
                </c:pt>
              </c:numCache>
            </c:numRef>
          </c:val>
          <c:smooth val="0"/>
          <c:extLst>
            <c:ext xmlns:c16="http://schemas.microsoft.com/office/drawing/2014/chart" uri="{C3380CC4-5D6E-409C-BE32-E72D297353CC}">
              <c16:uniqueId val="{00000001-9A66-472E-8603-A79EA4C866ED}"/>
            </c:ext>
          </c:extLst>
        </c:ser>
        <c:ser>
          <c:idx val="2"/>
          <c:order val="2"/>
          <c:tx>
            <c:strRef>
              <c:f>'summary (2)'!$A$31</c:f>
              <c:strCache>
                <c:ptCount val="1"/>
                <c:pt idx="0">
                  <c:v>Electrical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'summary (2)'!$B$28:$D$28</c:f>
              <c:strCache>
                <c:ptCount val="3"/>
                <c:pt idx="0">
                  <c:v>Apartment 4</c:v>
                </c:pt>
                <c:pt idx="1">
                  <c:v>Apartment 6</c:v>
                </c:pt>
                <c:pt idx="2">
                  <c:v>Apartment 5</c:v>
                </c:pt>
              </c:strCache>
            </c:strRef>
          </c:cat>
          <c:val>
            <c:numRef>
              <c:f>'summary (2)'!$B$31:$D$31</c:f>
              <c:numCache>
                <c:formatCode>General</c:formatCode>
                <c:ptCount val="3"/>
                <c:pt idx="0">
                  <c:v>6.09</c:v>
                </c:pt>
                <c:pt idx="1">
                  <c:v>6.09</c:v>
                </c:pt>
              </c:numCache>
            </c:numRef>
          </c:val>
          <c:smooth val="0"/>
          <c:extLst>
            <c:ext xmlns:c16="http://schemas.microsoft.com/office/drawing/2014/chart" uri="{C3380CC4-5D6E-409C-BE32-E72D297353CC}">
              <c16:uniqueId val="{00000002-9A66-472E-8603-A79EA4C866ED}"/>
            </c:ext>
          </c:extLst>
        </c:ser>
        <c:dLbls>
          <c:showLegendKey val="0"/>
          <c:showVal val="0"/>
          <c:showCatName val="0"/>
          <c:showSerName val="0"/>
          <c:showPercent val="0"/>
          <c:showBubbleSize val="0"/>
        </c:dLbls>
        <c:marker val="1"/>
        <c:smooth val="0"/>
        <c:axId val="710642448"/>
        <c:axId val="710643104"/>
      </c:lineChart>
      <c:catAx>
        <c:axId val="7106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43104"/>
        <c:crosses val="autoZero"/>
        <c:auto val="1"/>
        <c:lblAlgn val="ctr"/>
        <c:lblOffset val="100"/>
        <c:noMultiLvlLbl val="0"/>
      </c:catAx>
      <c:valAx>
        <c:axId val="71064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r>
                  <a:rPr lang="en-US" baseline="0"/>
                  <a:t> / m2</a:t>
                </a:r>
                <a:endParaRPr lang="en-US"/>
              </a:p>
            </c:rich>
          </c:tx>
          <c:layout>
            <c:manualLayout>
              <c:xMode val="edge"/>
              <c:yMode val="edge"/>
              <c:x val="0.15833333333333333"/>
              <c:y val="0.315135608048993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4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minutes of 15 times observation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(2)'!$B$1</c:f>
              <c:strCache>
                <c:ptCount val="1"/>
                <c:pt idx="0">
                  <c:v>cut board = total 52.15 minutes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(2)'!$A$2:$A$14</c:f>
              <c:strCache>
                <c:ptCount val="13"/>
                <c:pt idx="0">
                  <c:v>Layout</c:v>
                </c:pt>
                <c:pt idx="1">
                  <c:v>Re do layout on wall</c:v>
                </c:pt>
                <c:pt idx="2">
                  <c:v>Place bottom / top track</c:v>
                </c:pt>
                <c:pt idx="3">
                  <c:v>Place vertical studs stud</c:v>
                </c:pt>
                <c:pt idx="4">
                  <c:v>measure on wall</c:v>
                </c:pt>
                <c:pt idx="5">
                  <c:v>Measure and cut board</c:v>
                </c:pt>
                <c:pt idx="6">
                  <c:v>Move board to position</c:v>
                </c:pt>
                <c:pt idx="7">
                  <c:v>secure board and drill to studs</c:v>
                </c:pt>
                <c:pt idx="8">
                  <c:v>electrical</c:v>
                </c:pt>
                <c:pt idx="9">
                  <c:v>measure on wall</c:v>
                </c:pt>
                <c:pt idx="10">
                  <c:v>Measure and cut board</c:v>
                </c:pt>
                <c:pt idx="11">
                  <c:v>Move board to position</c:v>
                </c:pt>
                <c:pt idx="12">
                  <c:v>place and drill board side 2</c:v>
                </c:pt>
              </c:strCache>
            </c:strRef>
          </c:cat>
          <c:val>
            <c:numRef>
              <c:f>'summary (2)'!$B$2:$B$14</c:f>
              <c:numCache>
                <c:formatCode>General</c:formatCode>
                <c:ptCount val="13"/>
                <c:pt idx="0">
                  <c:v>0.46</c:v>
                </c:pt>
                <c:pt idx="1">
                  <c:v>7.5</c:v>
                </c:pt>
                <c:pt idx="2">
                  <c:v>4.0999999999999996</c:v>
                </c:pt>
                <c:pt idx="3">
                  <c:v>3.05</c:v>
                </c:pt>
                <c:pt idx="4">
                  <c:v>1.65</c:v>
                </c:pt>
                <c:pt idx="5">
                  <c:v>3.75</c:v>
                </c:pt>
                <c:pt idx="6">
                  <c:v>0.27</c:v>
                </c:pt>
                <c:pt idx="7">
                  <c:v>5.5</c:v>
                </c:pt>
                <c:pt idx="8">
                  <c:v>14.7</c:v>
                </c:pt>
                <c:pt idx="9">
                  <c:v>1.65</c:v>
                </c:pt>
                <c:pt idx="10">
                  <c:v>3.75</c:v>
                </c:pt>
                <c:pt idx="11">
                  <c:v>0.27</c:v>
                </c:pt>
                <c:pt idx="12">
                  <c:v>5.5</c:v>
                </c:pt>
              </c:numCache>
            </c:numRef>
          </c:val>
          <c:extLst>
            <c:ext xmlns:c16="http://schemas.microsoft.com/office/drawing/2014/chart" uri="{C3380CC4-5D6E-409C-BE32-E72D297353CC}">
              <c16:uniqueId val="{00000000-2997-4EA4-B703-1417B803D800}"/>
            </c:ext>
          </c:extLst>
        </c:ser>
        <c:ser>
          <c:idx val="1"/>
          <c:order val="1"/>
          <c:tx>
            <c:strRef>
              <c:f>'summary (2)'!$C$1</c:f>
              <c:strCache>
                <c:ptCount val="1"/>
                <c:pt idx="0">
                  <c:v>full board = total 46.81 minutes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(2)'!$A$2:$A$14</c:f>
              <c:strCache>
                <c:ptCount val="13"/>
                <c:pt idx="0">
                  <c:v>Layout</c:v>
                </c:pt>
                <c:pt idx="1">
                  <c:v>Re do layout on wall</c:v>
                </c:pt>
                <c:pt idx="2">
                  <c:v>Place bottom / top track</c:v>
                </c:pt>
                <c:pt idx="3">
                  <c:v>Place vertical studs stud</c:v>
                </c:pt>
                <c:pt idx="4">
                  <c:v>measure on wall</c:v>
                </c:pt>
                <c:pt idx="5">
                  <c:v>Measure and cut board</c:v>
                </c:pt>
                <c:pt idx="6">
                  <c:v>Move board to position</c:v>
                </c:pt>
                <c:pt idx="7">
                  <c:v>secure board and drill to studs</c:v>
                </c:pt>
                <c:pt idx="8">
                  <c:v>electrical</c:v>
                </c:pt>
                <c:pt idx="9">
                  <c:v>measure on wall</c:v>
                </c:pt>
                <c:pt idx="10">
                  <c:v>Measure and cut board</c:v>
                </c:pt>
                <c:pt idx="11">
                  <c:v>Move board to position</c:v>
                </c:pt>
                <c:pt idx="12">
                  <c:v>place and drill board side 2</c:v>
                </c:pt>
              </c:strCache>
            </c:strRef>
          </c:cat>
          <c:val>
            <c:numRef>
              <c:f>'summary (2)'!$C$2:$C$14</c:f>
              <c:numCache>
                <c:formatCode>General</c:formatCode>
                <c:ptCount val="13"/>
                <c:pt idx="0">
                  <c:v>0.46</c:v>
                </c:pt>
                <c:pt idx="1">
                  <c:v>7.5</c:v>
                </c:pt>
                <c:pt idx="2">
                  <c:v>4.0999999999999996</c:v>
                </c:pt>
                <c:pt idx="3">
                  <c:v>3.05</c:v>
                </c:pt>
                <c:pt idx="6">
                  <c:v>0.33</c:v>
                </c:pt>
                <c:pt idx="7">
                  <c:v>5.5</c:v>
                </c:pt>
                <c:pt idx="8">
                  <c:v>14.7</c:v>
                </c:pt>
                <c:pt idx="9">
                  <c:v>1.65</c:v>
                </c:pt>
                <c:pt idx="10">
                  <c:v>3.75</c:v>
                </c:pt>
                <c:pt idx="11">
                  <c:v>0.27</c:v>
                </c:pt>
                <c:pt idx="12">
                  <c:v>5.5</c:v>
                </c:pt>
              </c:numCache>
            </c:numRef>
          </c:val>
          <c:extLst>
            <c:ext xmlns:c16="http://schemas.microsoft.com/office/drawing/2014/chart" uri="{C3380CC4-5D6E-409C-BE32-E72D297353CC}">
              <c16:uniqueId val="{00000001-2997-4EA4-B703-1417B803D800}"/>
            </c:ext>
          </c:extLst>
        </c:ser>
        <c:dLbls>
          <c:dLblPos val="ctr"/>
          <c:showLegendKey val="0"/>
          <c:showVal val="1"/>
          <c:showCatName val="0"/>
          <c:showSerName val="0"/>
          <c:showPercent val="0"/>
          <c:showBubbleSize val="0"/>
        </c:dLbls>
        <c:gapWidth val="150"/>
        <c:axId val="579477760"/>
        <c:axId val="582681112"/>
      </c:barChart>
      <c:catAx>
        <c:axId val="57947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1112"/>
        <c:crosses val="autoZero"/>
        <c:auto val="1"/>
        <c:lblAlgn val="ctr"/>
        <c:lblOffset val="100"/>
        <c:noMultiLvlLbl val="0"/>
      </c:catAx>
      <c:valAx>
        <c:axId val="582681112"/>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77760"/>
        <c:crosses val="autoZero"/>
        <c:crossBetween val="between"/>
        <c:min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Productivity per wall</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'summary (2)'!$F$19:$I$19</c:f>
              <c:strCache>
                <c:ptCount val="4"/>
                <c:pt idx="0">
                  <c:v>Door opening</c:v>
                </c:pt>
                <c:pt idx="1">
                  <c:v>Duct wall</c:v>
                </c:pt>
                <c:pt idx="2">
                  <c:v>Plain wall</c:v>
                </c:pt>
                <c:pt idx="3">
                  <c:v>Three-layered wall</c:v>
                </c:pt>
              </c:strCache>
            </c:strRef>
          </c:cat>
          <c:val>
            <c:numRef>
              <c:f>'summary (2)'!$F$20:$I$20</c:f>
              <c:numCache>
                <c:formatCode>0.00</c:formatCode>
                <c:ptCount val="4"/>
                <c:pt idx="0">
                  <c:v>9.8369999999999997</c:v>
                </c:pt>
                <c:pt idx="1">
                  <c:v>14.399999999999999</c:v>
                </c:pt>
                <c:pt idx="2" formatCode="General">
                  <c:v>6.6599999999999993</c:v>
                </c:pt>
                <c:pt idx="3">
                  <c:v>11.886666666666668</c:v>
                </c:pt>
              </c:numCache>
            </c:numRef>
          </c:val>
          <c:smooth val="0"/>
          <c:extLst>
            <c:ext xmlns:c16="http://schemas.microsoft.com/office/drawing/2014/chart" uri="{C3380CC4-5D6E-409C-BE32-E72D297353CC}">
              <c16:uniqueId val="{00000001-2545-46BA-8F6A-171D1F238E93}"/>
            </c:ext>
          </c:extLst>
        </c:ser>
        <c:dLbls>
          <c:showLegendKey val="0"/>
          <c:showVal val="0"/>
          <c:showCatName val="0"/>
          <c:showSerName val="0"/>
          <c:showPercent val="0"/>
          <c:showBubbleSize val="0"/>
        </c:dLbls>
        <c:marker val="1"/>
        <c:smooth val="0"/>
        <c:axId val="870468752"/>
        <c:axId val="939334840"/>
      </c:lineChart>
      <c:catAx>
        <c:axId val="8704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34840"/>
        <c:crosses val="autoZero"/>
        <c:auto val="1"/>
        <c:lblAlgn val="ctr"/>
        <c:lblOffset val="100"/>
        <c:noMultiLvlLbl val="0"/>
      </c:catAx>
      <c:valAx>
        <c:axId val="93933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r>
                  <a:rPr lang="en-US" baseline="0"/>
                  <a:t> / 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6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Non-adding value 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 (2)'!$B$76</c:f>
              <c:strCache>
                <c:ptCount val="1"/>
                <c:pt idx="0">
                  <c:v>Non adding value tasks (h)</c:v>
                </c:pt>
              </c:strCache>
            </c:strRef>
          </c:tx>
          <c:spPr>
            <a:solidFill>
              <a:schemeClr val="accent1"/>
            </a:solidFill>
            <a:ln>
              <a:noFill/>
            </a:ln>
            <a:effectLst/>
          </c:spPr>
          <c:invertIfNegative val="0"/>
          <c:cat>
            <c:strRef>
              <c:f>'summary (2)'!$A$77:$A$79</c:f>
              <c:strCache>
                <c:ptCount val="3"/>
                <c:pt idx="0">
                  <c:v>Drywall side 1</c:v>
                </c:pt>
                <c:pt idx="1">
                  <c:v>Drywall side 2</c:v>
                </c:pt>
                <c:pt idx="2">
                  <c:v>Total</c:v>
                </c:pt>
              </c:strCache>
            </c:strRef>
          </c:cat>
          <c:val>
            <c:numRef>
              <c:f>'summary (2)'!$B$77:$B$79</c:f>
              <c:numCache>
                <c:formatCode>General</c:formatCode>
                <c:ptCount val="3"/>
                <c:pt idx="0">
                  <c:v>0.65</c:v>
                </c:pt>
                <c:pt idx="1">
                  <c:v>0.68799999999999994</c:v>
                </c:pt>
                <c:pt idx="2">
                  <c:v>1.3380000000000001</c:v>
                </c:pt>
              </c:numCache>
            </c:numRef>
          </c:val>
          <c:extLst>
            <c:ext xmlns:c16="http://schemas.microsoft.com/office/drawing/2014/chart" uri="{C3380CC4-5D6E-409C-BE32-E72D297353CC}">
              <c16:uniqueId val="{00000000-E18E-4F77-B9BB-926088F7B34D}"/>
            </c:ext>
          </c:extLst>
        </c:ser>
        <c:ser>
          <c:idx val="1"/>
          <c:order val="1"/>
          <c:tx>
            <c:strRef>
              <c:f>'summary (2)'!$C$76</c:f>
              <c:strCache>
                <c:ptCount val="1"/>
                <c:pt idx="0">
                  <c:v>Adding value tasks (h)</c:v>
                </c:pt>
              </c:strCache>
            </c:strRef>
          </c:tx>
          <c:spPr>
            <a:solidFill>
              <a:schemeClr val="accent2"/>
            </a:solidFill>
            <a:ln>
              <a:noFill/>
            </a:ln>
            <a:effectLst/>
          </c:spPr>
          <c:invertIfNegative val="0"/>
          <c:cat>
            <c:strRef>
              <c:f>'summary (2)'!$A$77:$A$79</c:f>
              <c:strCache>
                <c:ptCount val="3"/>
                <c:pt idx="0">
                  <c:v>Drywall side 1</c:v>
                </c:pt>
                <c:pt idx="1">
                  <c:v>Drywall side 2</c:v>
                </c:pt>
                <c:pt idx="2">
                  <c:v>Total</c:v>
                </c:pt>
              </c:strCache>
            </c:strRef>
          </c:cat>
          <c:val>
            <c:numRef>
              <c:f>'summary (2)'!$C$77:$C$79</c:f>
              <c:numCache>
                <c:formatCode>General</c:formatCode>
                <c:ptCount val="3"/>
                <c:pt idx="0">
                  <c:v>1.67</c:v>
                </c:pt>
                <c:pt idx="1">
                  <c:v>6.1120000000000001</c:v>
                </c:pt>
                <c:pt idx="2">
                  <c:v>7.7819999999999991</c:v>
                </c:pt>
              </c:numCache>
            </c:numRef>
          </c:val>
          <c:extLst>
            <c:ext xmlns:c16="http://schemas.microsoft.com/office/drawing/2014/chart" uri="{C3380CC4-5D6E-409C-BE32-E72D297353CC}">
              <c16:uniqueId val="{00000001-E18E-4F77-B9BB-926088F7B34D}"/>
            </c:ext>
          </c:extLst>
        </c:ser>
        <c:dLbls>
          <c:showLegendKey val="0"/>
          <c:showVal val="0"/>
          <c:showCatName val="0"/>
          <c:showSerName val="0"/>
          <c:showPercent val="0"/>
          <c:showBubbleSize val="0"/>
        </c:dLbls>
        <c:gapWidth val="150"/>
        <c:overlap val="100"/>
        <c:axId val="781551944"/>
        <c:axId val="781552272"/>
      </c:barChart>
      <c:catAx>
        <c:axId val="78155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52272"/>
        <c:crosses val="autoZero"/>
        <c:auto val="1"/>
        <c:lblAlgn val="ctr"/>
        <c:lblOffset val="100"/>
        <c:noMultiLvlLbl val="0"/>
      </c:catAx>
      <c:valAx>
        <c:axId val="78155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51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742950</xdr:colOff>
      <xdr:row>35</xdr:row>
      <xdr:rowOff>26670</xdr:rowOff>
    </xdr:from>
    <xdr:to>
      <xdr:col>8</xdr:col>
      <xdr:colOff>1097280</xdr:colOff>
      <xdr:row>50</xdr:row>
      <xdr:rowOff>26670</xdr:rowOff>
    </xdr:to>
    <xdr:graphicFrame macro="">
      <xdr:nvGraphicFramePr>
        <xdr:cNvPr id="7" name="Chart 6">
          <a:extLst>
            <a:ext uri="{FF2B5EF4-FFF2-40B4-BE49-F238E27FC236}">
              <a16:creationId xmlns:a16="http://schemas.microsoft.com/office/drawing/2014/main" id="{514B212B-990F-414B-A814-E645FEC3D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1358265</xdr:colOff>
      <xdr:row>48</xdr:row>
      <xdr:rowOff>22860</xdr:rowOff>
    </xdr:from>
    <xdr:to>
      <xdr:col>4</xdr:col>
      <xdr:colOff>802005</xdr:colOff>
      <xdr:row>65</xdr:row>
      <xdr:rowOff>3810</xdr:rowOff>
    </xdr:to>
    <xdr:graphicFrame macro="">
      <xdr:nvGraphicFramePr>
        <xdr:cNvPr id="8" name="Chart 7">
          <a:extLst>
            <a:ext uri="{FF2B5EF4-FFF2-40B4-BE49-F238E27FC236}">
              <a16:creationId xmlns:a16="http://schemas.microsoft.com/office/drawing/2014/main" id="{BD417CB8-2E0E-4694-A104-E967FDB79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1348740</xdr:colOff>
      <xdr:row>65</xdr:row>
      <xdr:rowOff>137160</xdr:rowOff>
    </xdr:from>
    <xdr:to>
      <xdr:col>4</xdr:col>
      <xdr:colOff>792480</xdr:colOff>
      <xdr:row>82</xdr:row>
      <xdr:rowOff>118110</xdr:rowOff>
    </xdr:to>
    <xdr:graphicFrame macro="">
      <xdr:nvGraphicFramePr>
        <xdr:cNvPr id="9" name="Chart 8">
          <a:extLst>
            <a:ext uri="{FF2B5EF4-FFF2-40B4-BE49-F238E27FC236}">
              <a16:creationId xmlns:a16="http://schemas.microsoft.com/office/drawing/2014/main" id="{B86AE0B3-DD84-455A-A1DA-4C846114E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733425</xdr:colOff>
      <xdr:row>50</xdr:row>
      <xdr:rowOff>102870</xdr:rowOff>
    </xdr:from>
    <xdr:to>
      <xdr:col>8</xdr:col>
      <xdr:colOff>1087755</xdr:colOff>
      <xdr:row>65</xdr:row>
      <xdr:rowOff>102870</xdr:rowOff>
    </xdr:to>
    <xdr:graphicFrame macro="">
      <xdr:nvGraphicFramePr>
        <xdr:cNvPr id="10" name="Chart 9">
          <a:extLst>
            <a:ext uri="{FF2B5EF4-FFF2-40B4-BE49-F238E27FC236}">
              <a16:creationId xmlns:a16="http://schemas.microsoft.com/office/drawing/2014/main" id="{073172A9-A451-451A-8DD9-75411CCA3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163830</xdr:colOff>
      <xdr:row>75</xdr:row>
      <xdr:rowOff>80010</xdr:rowOff>
    </xdr:from>
    <xdr:to>
      <xdr:col>9</xdr:col>
      <xdr:colOff>38100</xdr:colOff>
      <xdr:row>90</xdr:row>
      <xdr:rowOff>80010</xdr:rowOff>
    </xdr:to>
    <xdr:graphicFrame macro="">
      <xdr:nvGraphicFramePr>
        <xdr:cNvPr id="13" name="Chart 12">
          <a:extLst>
            <a:ext uri="{FF2B5EF4-FFF2-40B4-BE49-F238E27FC236}">
              <a16:creationId xmlns:a16="http://schemas.microsoft.com/office/drawing/2014/main" id="{3F385B30-925B-4FB9-A9A7-E560E2700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0.84583</cdr:x>
      <cdr:y>0.59167</cdr:y>
    </cdr:from>
    <cdr:to>
      <cdr:x>0.96583</cdr:x>
      <cdr:y>0.70139</cdr:y>
    </cdr:to>
    <cdr:sp macro="" textlink="">
      <cdr:nvSpPr>
        <cdr:cNvPr id="4" name="Speech Bubble: Rectangle 3">
          <a:extLst xmlns:a="http://schemas.openxmlformats.org/drawingml/2006/main">
            <a:ext uri="{FF2B5EF4-FFF2-40B4-BE49-F238E27FC236}">
              <a16:creationId xmlns:a16="http://schemas.microsoft.com/office/drawing/2014/main" id="{FF4B76FB-038E-465E-BFD3-25874CC51C90}"/>
            </a:ext>
          </a:extLst>
        </cdr:cNvPr>
        <cdr:cNvSpPr/>
      </cdr:nvSpPr>
      <cdr:spPr>
        <a:xfrm xmlns:a="http://schemas.openxmlformats.org/drawingml/2006/main">
          <a:off x="3867150" y="1623060"/>
          <a:ext cx="548640" cy="300990"/>
        </a:xfrm>
        <a:prstGeom xmlns:a="http://schemas.openxmlformats.org/drawingml/2006/main" prst="wedgeRectCallout">
          <a:avLst>
            <a:gd name="adj1" fmla="val -47916"/>
            <a:gd name="adj2" fmla="val 95411"/>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14.6%</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742950</xdr:colOff>
      <xdr:row>25</xdr:row>
      <xdr:rowOff>26670</xdr:rowOff>
    </xdr:from>
    <xdr:to>
      <xdr:col>8</xdr:col>
      <xdr:colOff>1097280</xdr:colOff>
      <xdr:row>40</xdr:row>
      <xdr:rowOff>26670</xdr:rowOff>
    </xdr:to>
    <xdr:graphicFrame macro="">
      <xdr:nvGraphicFramePr>
        <xdr:cNvPr id="2" name="Chart 1">
          <a:extLst>
            <a:ext uri="{FF2B5EF4-FFF2-40B4-BE49-F238E27FC236}">
              <a16:creationId xmlns:a16="http://schemas.microsoft.com/office/drawing/2014/main" id="{4EA0BF2F-6FD2-461F-AA26-122D15512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1358265</xdr:colOff>
      <xdr:row>38</xdr:row>
      <xdr:rowOff>22860</xdr:rowOff>
    </xdr:from>
    <xdr:to>
      <xdr:col>4</xdr:col>
      <xdr:colOff>802005</xdr:colOff>
      <xdr:row>55</xdr:row>
      <xdr:rowOff>3810</xdr:rowOff>
    </xdr:to>
    <xdr:graphicFrame macro="">
      <xdr:nvGraphicFramePr>
        <xdr:cNvPr id="3" name="Chart 2">
          <a:extLst>
            <a:ext uri="{FF2B5EF4-FFF2-40B4-BE49-F238E27FC236}">
              <a16:creationId xmlns:a16="http://schemas.microsoft.com/office/drawing/2014/main" id="{79DCDDFB-ED7F-4171-A1B3-707F4A255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733425</xdr:colOff>
      <xdr:row>40</xdr:row>
      <xdr:rowOff>102870</xdr:rowOff>
    </xdr:from>
    <xdr:to>
      <xdr:col>8</xdr:col>
      <xdr:colOff>1087755</xdr:colOff>
      <xdr:row>55</xdr:row>
      <xdr:rowOff>102870</xdr:rowOff>
    </xdr:to>
    <xdr:graphicFrame macro="">
      <xdr:nvGraphicFramePr>
        <xdr:cNvPr id="5" name="Chart 4">
          <a:extLst>
            <a:ext uri="{FF2B5EF4-FFF2-40B4-BE49-F238E27FC236}">
              <a16:creationId xmlns:a16="http://schemas.microsoft.com/office/drawing/2014/main" id="{A86CF2C4-F5FD-4C48-B4E1-94BEF974A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163830</xdr:colOff>
      <xdr:row>65</xdr:row>
      <xdr:rowOff>80010</xdr:rowOff>
    </xdr:from>
    <xdr:to>
      <xdr:col>9</xdr:col>
      <xdr:colOff>38100</xdr:colOff>
      <xdr:row>80</xdr:row>
      <xdr:rowOff>80010</xdr:rowOff>
    </xdr:to>
    <xdr:graphicFrame macro="">
      <xdr:nvGraphicFramePr>
        <xdr:cNvPr id="6" name="Chart 5">
          <a:extLst>
            <a:ext uri="{FF2B5EF4-FFF2-40B4-BE49-F238E27FC236}">
              <a16:creationId xmlns:a16="http://schemas.microsoft.com/office/drawing/2014/main" id="{171832A5-D3B5-48D1-AA6E-1995E85A2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0.84583</cdr:x>
      <cdr:y>0.59167</cdr:y>
    </cdr:from>
    <cdr:to>
      <cdr:x>0.96583</cdr:x>
      <cdr:y>0.70139</cdr:y>
    </cdr:to>
    <cdr:sp macro="" textlink="">
      <cdr:nvSpPr>
        <cdr:cNvPr id="4" name="Speech Bubble: Rectangle 3">
          <a:extLst xmlns:a="http://schemas.openxmlformats.org/drawingml/2006/main">
            <a:ext uri="{FF2B5EF4-FFF2-40B4-BE49-F238E27FC236}">
              <a16:creationId xmlns:a16="http://schemas.microsoft.com/office/drawing/2014/main" id="{FF4B76FB-038E-465E-BFD3-25874CC51C90}"/>
            </a:ext>
          </a:extLst>
        </cdr:cNvPr>
        <cdr:cNvSpPr/>
      </cdr:nvSpPr>
      <cdr:spPr>
        <a:xfrm xmlns:a="http://schemas.openxmlformats.org/drawingml/2006/main">
          <a:off x="3867150" y="1623060"/>
          <a:ext cx="548640" cy="300990"/>
        </a:xfrm>
        <a:prstGeom xmlns:a="http://schemas.openxmlformats.org/drawingml/2006/main" prst="wedgeRectCallout">
          <a:avLst>
            <a:gd name="adj1" fmla="val -47916"/>
            <a:gd name="adj2" fmla="val 95411"/>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14.6%</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kLcyjJaWoJs" TargetMode="External"/><Relationship Id="rId1" Type="http://schemas.openxmlformats.org/officeDocument/2006/relationships/hyperlink" Target="https://www.youtube.com/watch?v=88FpRH_O0c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q_-UbOdsElk" TargetMode="External"/><Relationship Id="rId2" Type="http://schemas.openxmlformats.org/officeDocument/2006/relationships/hyperlink" Target="https://www.youtube.com/watch?v=OYQYCvmtkHM" TargetMode="External"/><Relationship Id="rId1" Type="http://schemas.openxmlformats.org/officeDocument/2006/relationships/hyperlink" Target="https://youtu.be/bQyxDATfJzA"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OYQYCvmtkH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L9FhSurluXU" TargetMode="External"/><Relationship Id="rId2" Type="http://schemas.openxmlformats.org/officeDocument/2006/relationships/hyperlink" Target="https://www.youtube.com/watch?v=pNURGHT95fg" TargetMode="External"/><Relationship Id="rId1" Type="http://schemas.openxmlformats.org/officeDocument/2006/relationships/hyperlink" Target="https://www.youtube.com/watch?v=lcDRlKGUqnE" TargetMode="External"/><Relationship Id="rId6" Type="http://schemas.openxmlformats.org/officeDocument/2006/relationships/hyperlink" Target="https://www.youtube.com/watch?v=0G0d16sC4f8" TargetMode="External"/><Relationship Id="rId5" Type="http://schemas.openxmlformats.org/officeDocument/2006/relationships/hyperlink" Target="https://www.youtube.com/watch?v=2QY2Ldqp84c" TargetMode="External"/><Relationship Id="rId4" Type="http://schemas.openxmlformats.org/officeDocument/2006/relationships/hyperlink" Target="https://www.youtube.com/watch?v=t_KMxK3-OI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V5ZtbSl2xP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B2ED8-D064-4938-866B-8CFA648637C7}">
  <dimension ref="A1:I53"/>
  <sheetViews>
    <sheetView tabSelected="1" workbookViewId="0">
      <selection activeCell="C56" sqref="C56"/>
    </sheetView>
  </sheetViews>
  <sheetFormatPr defaultRowHeight="14.4" x14ac:dyDescent="0.55000000000000004"/>
  <cols>
    <col min="3" max="3" width="23.20703125" customWidth="1"/>
    <col min="4" max="4" width="37.734375" customWidth="1"/>
    <col min="5" max="5" width="30.83984375" customWidth="1"/>
    <col min="6" max="6" width="29.47265625" customWidth="1"/>
    <col min="7" max="7" width="50.26171875" style="8" customWidth="1"/>
    <col min="8" max="8" width="9.7890625" customWidth="1"/>
    <col min="9" max="9" width="12" customWidth="1"/>
  </cols>
  <sheetData>
    <row r="1" spans="1:9" x14ac:dyDescent="0.55000000000000004">
      <c r="A1" s="3" t="s">
        <v>0</v>
      </c>
      <c r="B1" s="3" t="s">
        <v>16</v>
      </c>
      <c r="C1" s="3" t="s">
        <v>7</v>
      </c>
      <c r="D1" s="3" t="s">
        <v>1</v>
      </c>
      <c r="E1" s="3" t="s">
        <v>3</v>
      </c>
      <c r="F1" s="4" t="s">
        <v>63</v>
      </c>
      <c r="G1" s="8" t="s">
        <v>4</v>
      </c>
      <c r="H1" s="3" t="s">
        <v>84</v>
      </c>
      <c r="I1" s="4" t="s">
        <v>525</v>
      </c>
    </row>
    <row r="2" spans="1:9" ht="30.6" customHeight="1" x14ac:dyDescent="0.55000000000000004">
      <c r="A2" s="6">
        <v>0.4381944444444445</v>
      </c>
      <c r="B2" s="5">
        <v>6</v>
      </c>
      <c r="C2" s="6" t="s">
        <v>451</v>
      </c>
      <c r="D2" s="5" t="s">
        <v>6</v>
      </c>
      <c r="E2" s="8" t="s">
        <v>466</v>
      </c>
      <c r="F2" s="8" t="s">
        <v>2</v>
      </c>
      <c r="G2" s="8" t="s">
        <v>5</v>
      </c>
      <c r="H2" s="33" t="s">
        <v>85</v>
      </c>
      <c r="I2" s="5" t="s">
        <v>89</v>
      </c>
    </row>
    <row r="3" spans="1:9" x14ac:dyDescent="0.55000000000000004">
      <c r="A3" s="6">
        <v>0.44236111111111115</v>
      </c>
      <c r="B3" s="5">
        <v>6</v>
      </c>
      <c r="C3" s="6" t="s">
        <v>451</v>
      </c>
      <c r="D3" t="s">
        <v>9</v>
      </c>
      <c r="G3" s="8" t="s">
        <v>24</v>
      </c>
      <c r="H3" s="16"/>
      <c r="I3" t="s">
        <v>90</v>
      </c>
    </row>
    <row r="4" spans="1:9" ht="28.8" x14ac:dyDescent="0.55000000000000004">
      <c r="A4" s="6">
        <v>0.44305555555555554</v>
      </c>
      <c r="B4" s="5">
        <v>6</v>
      </c>
      <c r="C4" s="6" t="s">
        <v>451</v>
      </c>
      <c r="D4" s="5" t="s">
        <v>10</v>
      </c>
      <c r="G4" s="8" t="s">
        <v>53</v>
      </c>
      <c r="H4" s="16"/>
    </row>
    <row r="5" spans="1:9" x14ac:dyDescent="0.55000000000000004">
      <c r="A5" s="6">
        <v>0.44513888888888892</v>
      </c>
      <c r="B5" s="5">
        <v>6</v>
      </c>
      <c r="C5" s="6" t="s">
        <v>451</v>
      </c>
      <c r="D5" t="s">
        <v>12</v>
      </c>
      <c r="G5" s="8" t="s">
        <v>11</v>
      </c>
      <c r="H5" s="16"/>
    </row>
    <row r="6" spans="1:9" x14ac:dyDescent="0.55000000000000004">
      <c r="A6" s="6">
        <v>0.4465277777777778</v>
      </c>
      <c r="B6" s="5">
        <v>6</v>
      </c>
      <c r="C6" s="6" t="s">
        <v>452</v>
      </c>
      <c r="D6" t="s">
        <v>13</v>
      </c>
      <c r="G6" s="8" t="s">
        <v>14</v>
      </c>
      <c r="H6" s="16"/>
    </row>
    <row r="7" spans="1:9" x14ac:dyDescent="0.55000000000000004">
      <c r="A7" s="6">
        <v>0.44722222222222219</v>
      </c>
      <c r="B7" s="5">
        <v>6</v>
      </c>
      <c r="C7" s="6" t="s">
        <v>452</v>
      </c>
      <c r="D7" t="s">
        <v>457</v>
      </c>
      <c r="H7" s="16"/>
    </row>
    <row r="8" spans="1:9" x14ac:dyDescent="0.55000000000000004">
      <c r="A8" s="6">
        <v>0.44791666666666669</v>
      </c>
      <c r="B8" s="5">
        <v>6</v>
      </c>
      <c r="C8" s="6" t="s">
        <v>452</v>
      </c>
      <c r="D8" t="s">
        <v>10</v>
      </c>
      <c r="G8" s="8" t="s">
        <v>15</v>
      </c>
      <c r="H8" s="16"/>
    </row>
    <row r="9" spans="1:9" x14ac:dyDescent="0.55000000000000004">
      <c r="A9" s="6">
        <v>0.45</v>
      </c>
      <c r="B9" s="5">
        <v>6</v>
      </c>
      <c r="C9" s="6" t="s">
        <v>452</v>
      </c>
      <c r="D9" t="s">
        <v>12</v>
      </c>
      <c r="H9" s="16"/>
    </row>
    <row r="10" spans="1:9" x14ac:dyDescent="0.55000000000000004">
      <c r="A10" s="6">
        <v>0.45069444444444445</v>
      </c>
      <c r="B10" s="5">
        <v>6</v>
      </c>
      <c r="C10" s="6" t="s">
        <v>452</v>
      </c>
      <c r="D10" t="s">
        <v>17</v>
      </c>
      <c r="H10" s="16"/>
    </row>
    <row r="11" spans="1:9" x14ac:dyDescent="0.55000000000000004">
      <c r="A11" s="6">
        <v>0.4513888888888889</v>
      </c>
      <c r="B11" s="5">
        <v>6</v>
      </c>
      <c r="C11" s="6" t="s">
        <v>452</v>
      </c>
      <c r="D11" t="s">
        <v>10</v>
      </c>
      <c r="G11" s="8" t="s">
        <v>18</v>
      </c>
      <c r="H11" s="16"/>
    </row>
    <row r="12" spans="1:9" x14ac:dyDescent="0.55000000000000004">
      <c r="A12" s="6">
        <v>0.45347222222222222</v>
      </c>
      <c r="B12" s="5">
        <v>6</v>
      </c>
      <c r="C12" s="6" t="s">
        <v>452</v>
      </c>
      <c r="D12" t="s">
        <v>19</v>
      </c>
      <c r="G12" s="8" t="s">
        <v>20</v>
      </c>
      <c r="H12" s="16"/>
    </row>
    <row r="13" spans="1:9" x14ac:dyDescent="0.55000000000000004">
      <c r="A13" s="6">
        <v>0.4548611111111111</v>
      </c>
      <c r="B13" s="5">
        <v>6</v>
      </c>
      <c r="C13" s="6" t="s">
        <v>451</v>
      </c>
      <c r="D13" t="s">
        <v>21</v>
      </c>
      <c r="H13" s="16"/>
    </row>
    <row r="14" spans="1:9" x14ac:dyDescent="0.55000000000000004">
      <c r="A14" s="6">
        <v>0.45555555555555555</v>
      </c>
      <c r="B14" s="5">
        <v>6</v>
      </c>
      <c r="C14" s="6" t="s">
        <v>451</v>
      </c>
      <c r="D14" s="5" t="s">
        <v>10</v>
      </c>
      <c r="G14" s="8" t="s">
        <v>524</v>
      </c>
      <c r="H14" s="16"/>
    </row>
    <row r="15" spans="1:9" ht="14.4" customHeight="1" x14ac:dyDescent="0.55000000000000004">
      <c r="A15" s="6">
        <v>0.45833333333333331</v>
      </c>
      <c r="B15" s="5">
        <v>6</v>
      </c>
      <c r="C15" s="6" t="s">
        <v>451</v>
      </c>
      <c r="D15" t="s">
        <v>22</v>
      </c>
      <c r="H15" s="32" t="s">
        <v>91</v>
      </c>
      <c r="I15" t="s">
        <v>87</v>
      </c>
    </row>
    <row r="16" spans="1:9" x14ac:dyDescent="0.55000000000000004">
      <c r="A16" s="6">
        <v>0.45902777777777781</v>
      </c>
      <c r="B16" s="5">
        <v>6</v>
      </c>
      <c r="C16" s="6" t="s">
        <v>451</v>
      </c>
      <c r="D16" t="s">
        <v>23</v>
      </c>
      <c r="H16" s="3"/>
      <c r="I16" t="s">
        <v>88</v>
      </c>
    </row>
    <row r="17" spans="1:8" x14ac:dyDescent="0.55000000000000004">
      <c r="A17" s="6">
        <v>0.4597222222222222</v>
      </c>
      <c r="B17" s="5">
        <v>6</v>
      </c>
      <c r="C17" s="7" t="s">
        <v>25</v>
      </c>
      <c r="D17" s="5" t="s">
        <v>27</v>
      </c>
      <c r="E17" s="5"/>
      <c r="F17" s="5"/>
      <c r="G17" s="8" t="s">
        <v>26</v>
      </c>
      <c r="H17" s="3"/>
    </row>
    <row r="18" spans="1:8" x14ac:dyDescent="0.55000000000000004">
      <c r="A18" s="6">
        <v>0.46388888888888885</v>
      </c>
      <c r="B18" s="5">
        <v>6</v>
      </c>
      <c r="C18" s="7" t="s">
        <v>25</v>
      </c>
      <c r="D18" s="5" t="s">
        <v>28</v>
      </c>
      <c r="E18" s="5"/>
      <c r="F18" s="5"/>
      <c r="G18" s="8" t="s">
        <v>29</v>
      </c>
      <c r="H18" s="3"/>
    </row>
    <row r="19" spans="1:8" ht="43.2" x14ac:dyDescent="0.55000000000000004">
      <c r="A19" s="6">
        <v>0.4680555555555555</v>
      </c>
      <c r="B19" s="5">
        <v>6</v>
      </c>
      <c r="C19" s="7" t="s">
        <v>25</v>
      </c>
      <c r="D19" s="5" t="s">
        <v>30</v>
      </c>
      <c r="E19" s="5"/>
      <c r="F19" s="5"/>
      <c r="G19" s="8" t="s">
        <v>70</v>
      </c>
      <c r="H19" s="3"/>
    </row>
    <row r="20" spans="1:8" x14ac:dyDescent="0.55000000000000004">
      <c r="A20" s="6">
        <v>0.47013888888888888</v>
      </c>
      <c r="B20" s="5">
        <v>6</v>
      </c>
      <c r="C20" s="7" t="s">
        <v>25</v>
      </c>
      <c r="D20" s="5" t="s">
        <v>31</v>
      </c>
      <c r="E20" s="5"/>
      <c r="F20" s="5"/>
      <c r="H20" s="3"/>
    </row>
    <row r="21" spans="1:8" x14ac:dyDescent="0.55000000000000004">
      <c r="A21" s="6">
        <v>0.47152777777777777</v>
      </c>
      <c r="B21" s="5">
        <v>6</v>
      </c>
      <c r="C21" s="7" t="s">
        <v>25</v>
      </c>
      <c r="D21" s="5" t="s">
        <v>32</v>
      </c>
      <c r="E21" s="5"/>
      <c r="F21" s="5"/>
      <c r="H21" s="3"/>
    </row>
    <row r="22" spans="1:8" ht="28.8" x14ac:dyDescent="0.55000000000000004">
      <c r="A22" s="6">
        <v>0.47361111111111115</v>
      </c>
      <c r="B22" s="5">
        <v>6</v>
      </c>
      <c r="C22" s="7" t="s">
        <v>25</v>
      </c>
      <c r="D22" s="8" t="s">
        <v>33</v>
      </c>
      <c r="E22" s="5"/>
      <c r="F22" s="5"/>
      <c r="H22" s="3"/>
    </row>
    <row r="23" spans="1:8" ht="28.8" x14ac:dyDescent="0.55000000000000004">
      <c r="A23" s="6">
        <v>0.47638888888888892</v>
      </c>
      <c r="B23" s="5">
        <v>6</v>
      </c>
      <c r="C23" s="6" t="s">
        <v>451</v>
      </c>
      <c r="D23" s="8" t="s">
        <v>34</v>
      </c>
      <c r="E23" s="5"/>
      <c r="F23" s="5"/>
      <c r="H23" s="3"/>
    </row>
    <row r="24" spans="1:8" x14ac:dyDescent="0.55000000000000004">
      <c r="A24" s="6">
        <v>0.47847222222222219</v>
      </c>
      <c r="B24" s="5">
        <v>6</v>
      </c>
      <c r="C24" s="6" t="s">
        <v>451</v>
      </c>
      <c r="D24" s="5" t="s">
        <v>35</v>
      </c>
      <c r="E24" s="5"/>
      <c r="F24" s="5"/>
      <c r="H24" s="3"/>
    </row>
    <row r="25" spans="1:8" ht="28.8" x14ac:dyDescent="0.55000000000000004">
      <c r="A25" s="6">
        <v>0.47916666666666669</v>
      </c>
      <c r="B25" s="5">
        <v>6</v>
      </c>
      <c r="C25" s="6" t="s">
        <v>451</v>
      </c>
      <c r="D25" s="8" t="s">
        <v>36</v>
      </c>
      <c r="E25" s="5"/>
      <c r="F25" s="5"/>
      <c r="H25" s="3"/>
    </row>
    <row r="26" spans="1:8" ht="28.8" x14ac:dyDescent="0.55000000000000004">
      <c r="A26" s="6">
        <v>0.4826388888888889</v>
      </c>
      <c r="B26" s="5">
        <v>6</v>
      </c>
      <c r="C26" s="7" t="s">
        <v>25</v>
      </c>
      <c r="D26" s="8" t="s">
        <v>37</v>
      </c>
      <c r="E26" s="5"/>
      <c r="F26" s="5"/>
      <c r="H26" s="3"/>
    </row>
    <row r="27" spans="1:8" ht="28.8" x14ac:dyDescent="0.55000000000000004">
      <c r="A27" s="6">
        <v>0.48402777777777778</v>
      </c>
      <c r="B27" s="5">
        <v>6</v>
      </c>
      <c r="C27" s="7" t="s">
        <v>25</v>
      </c>
      <c r="D27" s="8" t="s">
        <v>38</v>
      </c>
      <c r="E27" s="5"/>
      <c r="F27" s="5"/>
      <c r="H27" s="3"/>
    </row>
    <row r="28" spans="1:8" ht="28.8" x14ac:dyDescent="0.55000000000000004">
      <c r="A28" s="6">
        <v>0.48541666666666666</v>
      </c>
      <c r="B28" s="5">
        <v>6</v>
      </c>
      <c r="C28" s="7" t="s">
        <v>25</v>
      </c>
      <c r="D28" s="8" t="s">
        <v>39</v>
      </c>
      <c r="E28" s="5"/>
      <c r="F28" s="5"/>
      <c r="H28" s="3"/>
    </row>
    <row r="29" spans="1:8" x14ac:dyDescent="0.55000000000000004">
      <c r="A29" s="6">
        <v>0.4916666666666667</v>
      </c>
      <c r="B29" s="5">
        <v>6</v>
      </c>
      <c r="C29" s="7" t="s">
        <v>25</v>
      </c>
      <c r="D29" s="8" t="s">
        <v>526</v>
      </c>
      <c r="E29" s="5"/>
      <c r="F29" s="5"/>
      <c r="H29" s="3"/>
    </row>
    <row r="30" spans="1:8" x14ac:dyDescent="0.55000000000000004">
      <c r="A30" s="6">
        <v>0.49305555555555558</v>
      </c>
      <c r="B30" s="5">
        <v>6</v>
      </c>
      <c r="C30" s="7" t="s">
        <v>25</v>
      </c>
      <c r="D30" s="8" t="s">
        <v>40</v>
      </c>
      <c r="E30" s="5"/>
      <c r="F30" s="5"/>
      <c r="H30" s="3"/>
    </row>
    <row r="31" spans="1:8" ht="28.8" x14ac:dyDescent="0.55000000000000004">
      <c r="A31" s="6">
        <v>0.49444444444444446</v>
      </c>
      <c r="B31" s="5">
        <v>6</v>
      </c>
      <c r="C31" s="7" t="s">
        <v>25</v>
      </c>
      <c r="D31" s="8" t="s">
        <v>41</v>
      </c>
      <c r="E31" s="5"/>
      <c r="F31" s="5"/>
      <c r="H31" s="3"/>
    </row>
    <row r="32" spans="1:8" x14ac:dyDescent="0.55000000000000004">
      <c r="A32" s="6">
        <v>0.49583333333333335</v>
      </c>
      <c r="B32" s="5">
        <v>6</v>
      </c>
      <c r="C32" s="7" t="s">
        <v>453</v>
      </c>
      <c r="D32" s="8" t="s">
        <v>42</v>
      </c>
      <c r="E32" s="5"/>
      <c r="F32" s="5"/>
      <c r="H32" s="3"/>
    </row>
    <row r="33" spans="1:9" x14ac:dyDescent="0.55000000000000004">
      <c r="A33" s="6">
        <v>0.49652777777777773</v>
      </c>
      <c r="B33" s="5">
        <v>6</v>
      </c>
      <c r="C33" s="7" t="s">
        <v>453</v>
      </c>
      <c r="D33" s="8" t="s">
        <v>43</v>
      </c>
      <c r="E33" s="5"/>
      <c r="F33" s="5"/>
      <c r="H33" s="3"/>
    </row>
    <row r="34" spans="1:9" x14ac:dyDescent="0.55000000000000004">
      <c r="A34" s="6">
        <v>0.4993055555555555</v>
      </c>
      <c r="B34" s="5">
        <v>6</v>
      </c>
      <c r="C34" s="7" t="s">
        <v>453</v>
      </c>
      <c r="D34" s="29" t="s">
        <v>46</v>
      </c>
      <c r="E34" s="5"/>
      <c r="F34" s="8" t="s">
        <v>44</v>
      </c>
      <c r="H34" s="3"/>
    </row>
    <row r="35" spans="1:9" ht="28.8" customHeight="1" x14ac:dyDescent="0.55000000000000004">
      <c r="A35" s="6">
        <v>0.52430555555555558</v>
      </c>
      <c r="B35" s="5">
        <v>6</v>
      </c>
      <c r="C35" s="7" t="s">
        <v>454</v>
      </c>
      <c r="D35" s="8" t="s">
        <v>456</v>
      </c>
      <c r="E35" s="5"/>
      <c r="F35" s="5"/>
      <c r="H35" s="3" t="s">
        <v>95</v>
      </c>
    </row>
    <row r="36" spans="1:9" ht="28.8" x14ac:dyDescent="0.55000000000000004">
      <c r="A36" s="6">
        <v>0.53333333333333333</v>
      </c>
      <c r="B36" s="5">
        <v>6</v>
      </c>
      <c r="C36" s="7" t="s">
        <v>8</v>
      </c>
      <c r="D36" s="8" t="s">
        <v>49</v>
      </c>
      <c r="E36" s="5" t="s">
        <v>48</v>
      </c>
      <c r="F36" s="8" t="s">
        <v>47</v>
      </c>
      <c r="H36" s="3"/>
    </row>
    <row r="37" spans="1:9" x14ac:dyDescent="0.55000000000000004">
      <c r="A37" s="1">
        <v>0.53680555555555554</v>
      </c>
      <c r="B37" s="5">
        <v>6</v>
      </c>
      <c r="C37" s="7" t="s">
        <v>8</v>
      </c>
      <c r="D37" s="5" t="s">
        <v>50</v>
      </c>
      <c r="E37" s="5"/>
      <c r="F37" s="6">
        <v>8.5416666666666655E-2</v>
      </c>
      <c r="H37" s="3"/>
    </row>
    <row r="38" spans="1:9" x14ac:dyDescent="0.55000000000000004">
      <c r="A38" s="1">
        <v>0.53819444444444442</v>
      </c>
      <c r="B38" s="5">
        <v>6</v>
      </c>
      <c r="C38" s="7" t="s">
        <v>8</v>
      </c>
      <c r="D38" s="8" t="s">
        <v>51</v>
      </c>
      <c r="E38" t="s">
        <v>52</v>
      </c>
      <c r="F38" s="1">
        <v>0.62916666666666665</v>
      </c>
      <c r="H38" s="3"/>
    </row>
    <row r="39" spans="1:9" x14ac:dyDescent="0.55000000000000004">
      <c r="A39" s="10">
        <v>0.5486805555555555</v>
      </c>
      <c r="B39" s="5">
        <v>6</v>
      </c>
      <c r="C39" s="7" t="s">
        <v>54</v>
      </c>
      <c r="D39" s="8" t="s">
        <v>55</v>
      </c>
      <c r="F39" s="1">
        <v>0.38055555555555554</v>
      </c>
      <c r="H39" s="3"/>
    </row>
    <row r="40" spans="1:9" ht="10.199999999999999" customHeight="1" x14ac:dyDescent="0.55000000000000004">
      <c r="A40" s="11">
        <v>0.55502314814814813</v>
      </c>
      <c r="B40" s="5">
        <v>6</v>
      </c>
      <c r="C40" s="7" t="s">
        <v>60</v>
      </c>
      <c r="D40" s="8" t="s">
        <v>61</v>
      </c>
      <c r="E40" s="8" t="s">
        <v>57</v>
      </c>
      <c r="F40" s="6">
        <v>0.60138888888888886</v>
      </c>
      <c r="H40" s="3"/>
    </row>
    <row r="41" spans="1:9" ht="57.6" x14ac:dyDescent="0.55000000000000004">
      <c r="A41" s="10">
        <v>0.56504629629629632</v>
      </c>
      <c r="B41" s="5">
        <v>6</v>
      </c>
      <c r="C41" s="7" t="s">
        <v>60</v>
      </c>
      <c r="D41" s="8" t="s">
        <v>59</v>
      </c>
      <c r="E41" s="8" t="s">
        <v>58</v>
      </c>
      <c r="F41" s="6">
        <v>0.48125000000000001</v>
      </c>
      <c r="G41" s="8" t="s">
        <v>62</v>
      </c>
      <c r="H41" s="3"/>
    </row>
    <row r="42" spans="1:9" ht="28.8" x14ac:dyDescent="0.55000000000000004">
      <c r="A42" s="11">
        <v>0.57306712962962958</v>
      </c>
      <c r="B42" s="5">
        <v>6</v>
      </c>
      <c r="C42" s="7" t="s">
        <v>60</v>
      </c>
      <c r="D42" s="8" t="s">
        <v>64</v>
      </c>
      <c r="F42" s="1">
        <v>0.45208333333333334</v>
      </c>
      <c r="H42" s="3"/>
      <c r="I42" t="s">
        <v>97</v>
      </c>
    </row>
    <row r="43" spans="1:9" x14ac:dyDescent="0.55000000000000004">
      <c r="A43" s="10">
        <v>0.58060185185185187</v>
      </c>
      <c r="B43" s="5">
        <v>6</v>
      </c>
      <c r="C43" s="7" t="s">
        <v>60</v>
      </c>
      <c r="D43" s="8" t="s">
        <v>65</v>
      </c>
      <c r="E43" t="s">
        <v>66</v>
      </c>
      <c r="F43" s="1">
        <v>0.77083333333333337</v>
      </c>
      <c r="H43" s="3"/>
      <c r="I43" t="s">
        <v>96</v>
      </c>
    </row>
    <row r="44" spans="1:9" x14ac:dyDescent="0.55000000000000004">
      <c r="A44" s="10">
        <v>0.5934490740740741</v>
      </c>
      <c r="B44" s="5">
        <v>6</v>
      </c>
      <c r="C44" s="7" t="s">
        <v>60</v>
      </c>
      <c r="D44" s="8" t="s">
        <v>67</v>
      </c>
      <c r="E44" t="s">
        <v>68</v>
      </c>
      <c r="F44" s="1">
        <v>0.40833333333333338</v>
      </c>
      <c r="H44" s="3"/>
    </row>
    <row r="45" spans="1:9" ht="28.8" customHeight="1" x14ac:dyDescent="0.55000000000000004">
      <c r="A45" s="10">
        <v>0.60025462962962961</v>
      </c>
      <c r="B45" s="5">
        <v>6</v>
      </c>
      <c r="C45" s="7" t="s">
        <v>60</v>
      </c>
      <c r="D45" s="8" t="s">
        <v>71</v>
      </c>
      <c r="F45" s="1">
        <v>0.52152777777777781</v>
      </c>
      <c r="G45" s="8" t="s">
        <v>69</v>
      </c>
      <c r="H45" s="3" t="s">
        <v>92</v>
      </c>
    </row>
    <row r="46" spans="1:9" ht="28.8" x14ac:dyDescent="0.55000000000000004">
      <c r="A46" s="10">
        <v>0.60894675925925923</v>
      </c>
      <c r="B46" s="5">
        <v>6</v>
      </c>
      <c r="C46" s="7" t="s">
        <v>60</v>
      </c>
      <c r="D46" s="8" t="s">
        <v>72</v>
      </c>
      <c r="F46" s="1">
        <v>0.4680555555555555</v>
      </c>
      <c r="H46" s="3"/>
      <c r="I46" t="s">
        <v>94</v>
      </c>
    </row>
    <row r="47" spans="1:9" ht="28.8" customHeight="1" x14ac:dyDescent="0.55000000000000004">
      <c r="A47" s="10">
        <v>0.61674768518518519</v>
      </c>
      <c r="B47" s="5">
        <v>6</v>
      </c>
      <c r="C47" s="7" t="s">
        <v>60</v>
      </c>
      <c r="D47" s="8" t="s">
        <v>10</v>
      </c>
      <c r="F47" s="1">
        <v>8.3333333333333329E-2</v>
      </c>
      <c r="H47" s="3"/>
      <c r="I47" s="1" t="s">
        <v>93</v>
      </c>
    </row>
    <row r="48" spans="1:9" ht="43.2" x14ac:dyDescent="0.55000000000000004">
      <c r="A48" s="10">
        <v>0.61813657407407407</v>
      </c>
      <c r="B48" s="5">
        <v>6</v>
      </c>
      <c r="C48" s="7" t="s">
        <v>60</v>
      </c>
      <c r="D48" s="8" t="s">
        <v>74</v>
      </c>
      <c r="E48" s="2" t="s">
        <v>73</v>
      </c>
      <c r="F48" s="9">
        <v>2.0944444444444446</v>
      </c>
      <c r="H48" s="16"/>
    </row>
    <row r="49" spans="1:7" ht="28.8" x14ac:dyDescent="0.55000000000000004">
      <c r="A49" s="10">
        <v>0.65304398148148146</v>
      </c>
      <c r="B49" s="5">
        <v>6</v>
      </c>
      <c r="C49" s="7" t="s">
        <v>75</v>
      </c>
      <c r="D49" s="8" t="s">
        <v>27</v>
      </c>
      <c r="F49" s="1">
        <v>0.14444444444444446</v>
      </c>
    </row>
    <row r="50" spans="1:7" x14ac:dyDescent="0.55000000000000004">
      <c r="A50" s="10">
        <v>0.65545138888888888</v>
      </c>
      <c r="B50" s="5">
        <v>6</v>
      </c>
      <c r="C50" s="7" t="s">
        <v>54</v>
      </c>
      <c r="D50" t="s">
        <v>56</v>
      </c>
      <c r="E50" t="s">
        <v>78</v>
      </c>
    </row>
    <row r="51" spans="1:7" s="12" customFormat="1" ht="28.8" x14ac:dyDescent="0.55000000000000004">
      <c r="E51" s="13" t="s">
        <v>79</v>
      </c>
      <c r="G51" s="15"/>
    </row>
    <row r="52" spans="1:7" ht="43.2" x14ac:dyDescent="0.55000000000000004">
      <c r="A52" s="14">
        <v>0.58750000000000002</v>
      </c>
      <c r="B52" s="5">
        <v>7</v>
      </c>
      <c r="C52" s="7" t="s">
        <v>76</v>
      </c>
      <c r="D52" s="8" t="s">
        <v>77</v>
      </c>
      <c r="E52" s="2" t="s">
        <v>80</v>
      </c>
    </row>
    <row r="53" spans="1:7" ht="72" x14ac:dyDescent="0.55000000000000004">
      <c r="A53" s="14">
        <v>0.60416666666666663</v>
      </c>
      <c r="B53" s="5">
        <v>7</v>
      </c>
      <c r="C53" s="7" t="s">
        <v>76</v>
      </c>
      <c r="D53" s="8" t="s">
        <v>83</v>
      </c>
      <c r="E53" s="2" t="s">
        <v>81</v>
      </c>
      <c r="F53" s="2" t="s">
        <v>82</v>
      </c>
      <c r="G53" s="2" t="s">
        <v>455</v>
      </c>
    </row>
  </sheetData>
  <hyperlinks>
    <hyperlink ref="H15" r:id="rId1" xr:uid="{8D1A1614-29EB-4C9E-9A0B-A3AB309FEF10}"/>
    <hyperlink ref="H2" r:id="rId2" xr:uid="{3098BBD6-DAA6-4528-845E-10874A315136}"/>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AC483-984C-49AA-8102-F14E2F207329}">
  <dimension ref="A1:P96"/>
  <sheetViews>
    <sheetView workbookViewId="0">
      <selection activeCell="E47" sqref="E47"/>
    </sheetView>
  </sheetViews>
  <sheetFormatPr defaultRowHeight="14.4" x14ac:dyDescent="0.55000000000000004"/>
  <cols>
    <col min="1" max="1" width="13.41796875" customWidth="1"/>
    <col min="3" max="3" width="19.20703125" bestFit="1" customWidth="1"/>
    <col min="4" max="4" width="54.734375" customWidth="1"/>
    <col min="5" max="5" width="39.89453125" bestFit="1" customWidth="1"/>
    <col min="6" max="6" width="31.1015625" customWidth="1"/>
    <col min="7" max="7" width="39.3125" style="8" customWidth="1"/>
    <col min="8" max="8" width="4.15625" bestFit="1" customWidth="1"/>
    <col min="9" max="9" width="14.9453125" customWidth="1"/>
  </cols>
  <sheetData>
    <row r="1" spans="1:16" x14ac:dyDescent="0.55000000000000004">
      <c r="A1" s="3" t="s">
        <v>0</v>
      </c>
      <c r="B1" s="3" t="s">
        <v>16</v>
      </c>
      <c r="C1" s="3" t="s">
        <v>7</v>
      </c>
      <c r="D1" s="3" t="s">
        <v>1</v>
      </c>
      <c r="E1" s="3" t="s">
        <v>3</v>
      </c>
      <c r="F1" s="4" t="s">
        <v>63</v>
      </c>
      <c r="G1" s="8" t="s">
        <v>4</v>
      </c>
      <c r="H1" s="3" t="s">
        <v>84</v>
      </c>
      <c r="I1" s="4" t="s">
        <v>86</v>
      </c>
    </row>
    <row r="2" spans="1:16" ht="14.4" customHeight="1" x14ac:dyDescent="0.55000000000000004">
      <c r="A2" s="6">
        <v>0.2951388888888889</v>
      </c>
      <c r="B2" s="5">
        <v>6</v>
      </c>
      <c r="C2" s="7" t="s">
        <v>102</v>
      </c>
      <c r="D2" s="5" t="s">
        <v>103</v>
      </c>
      <c r="E2" s="2"/>
      <c r="H2" s="32" t="s">
        <v>98</v>
      </c>
      <c r="I2" t="s">
        <v>99</v>
      </c>
    </row>
    <row r="3" spans="1:16" ht="28.8" customHeight="1" x14ac:dyDescent="0.55000000000000004">
      <c r="A3" s="6">
        <v>0.30138888888888887</v>
      </c>
      <c r="B3" s="5">
        <v>6</v>
      </c>
      <c r="C3" s="6" t="s">
        <v>108</v>
      </c>
      <c r="D3" t="s">
        <v>104</v>
      </c>
      <c r="E3" t="s">
        <v>105</v>
      </c>
      <c r="F3" s="2" t="s">
        <v>2</v>
      </c>
      <c r="H3" s="3"/>
      <c r="I3" t="s">
        <v>100</v>
      </c>
    </row>
    <row r="4" spans="1:16" x14ac:dyDescent="0.55000000000000004">
      <c r="A4" s="6">
        <v>0.30277777777777776</v>
      </c>
      <c r="B4" s="5">
        <v>6</v>
      </c>
      <c r="C4" s="6" t="s">
        <v>108</v>
      </c>
      <c r="D4" t="s">
        <v>10</v>
      </c>
      <c r="E4" t="s">
        <v>106</v>
      </c>
      <c r="H4" s="3"/>
    </row>
    <row r="5" spans="1:16" x14ac:dyDescent="0.55000000000000004">
      <c r="A5" s="6">
        <v>0.30416666666666664</v>
      </c>
      <c r="B5" s="5">
        <v>6</v>
      </c>
      <c r="C5" s="6" t="s">
        <v>101</v>
      </c>
      <c r="D5" t="s">
        <v>12</v>
      </c>
      <c r="E5" t="s">
        <v>107</v>
      </c>
      <c r="H5" s="3"/>
    </row>
    <row r="6" spans="1:16" x14ac:dyDescent="0.55000000000000004">
      <c r="A6" s="6">
        <v>0.30763888888888891</v>
      </c>
      <c r="B6" s="5">
        <v>6</v>
      </c>
      <c r="C6" s="6" t="s">
        <v>109</v>
      </c>
      <c r="D6" s="2" t="s">
        <v>110</v>
      </c>
      <c r="H6" s="3"/>
      <c r="O6" t="s">
        <v>243</v>
      </c>
    </row>
    <row r="7" spans="1:16" x14ac:dyDescent="0.55000000000000004">
      <c r="A7" s="6">
        <v>0.31527777777777777</v>
      </c>
      <c r="B7" s="5">
        <v>6</v>
      </c>
      <c r="C7" s="6" t="s">
        <v>109</v>
      </c>
      <c r="D7" t="s">
        <v>112</v>
      </c>
      <c r="E7" t="s">
        <v>111</v>
      </c>
      <c r="H7" s="3"/>
      <c r="O7" t="s">
        <v>244</v>
      </c>
      <c r="P7" t="s">
        <v>98</v>
      </c>
    </row>
    <row r="8" spans="1:16" x14ac:dyDescent="0.55000000000000004">
      <c r="A8" s="6">
        <v>0.31875000000000003</v>
      </c>
      <c r="B8" s="5">
        <v>6</v>
      </c>
      <c r="C8" s="6" t="s">
        <v>109</v>
      </c>
      <c r="D8" t="s">
        <v>10</v>
      </c>
      <c r="H8" s="3"/>
      <c r="O8" t="s">
        <v>245</v>
      </c>
      <c r="P8" s="21" t="s">
        <v>138</v>
      </c>
    </row>
    <row r="9" spans="1:16" x14ac:dyDescent="0.55000000000000004">
      <c r="A9" s="6">
        <v>0.3215277777777778</v>
      </c>
      <c r="B9" s="5">
        <v>6</v>
      </c>
      <c r="C9" s="6" t="s">
        <v>109</v>
      </c>
      <c r="D9" t="s">
        <v>113</v>
      </c>
      <c r="H9" s="3"/>
      <c r="O9" t="s">
        <v>246</v>
      </c>
      <c r="P9" t="s">
        <v>249</v>
      </c>
    </row>
    <row r="10" spans="1:16" x14ac:dyDescent="0.55000000000000004">
      <c r="A10" s="10">
        <v>0.32361111111111113</v>
      </c>
      <c r="B10" s="5">
        <v>6</v>
      </c>
      <c r="C10" s="6" t="s">
        <v>109</v>
      </c>
      <c r="D10" t="s">
        <v>114</v>
      </c>
      <c r="E10" t="s">
        <v>115</v>
      </c>
      <c r="F10" s="1">
        <v>0.12361111111111112</v>
      </c>
      <c r="H10" s="3"/>
      <c r="O10" t="s">
        <v>247</v>
      </c>
      <c r="P10" t="s">
        <v>248</v>
      </c>
    </row>
    <row r="11" spans="1:16" x14ac:dyDescent="0.55000000000000004">
      <c r="A11" s="10">
        <v>0.32567129629629626</v>
      </c>
      <c r="B11" s="5">
        <v>6</v>
      </c>
      <c r="C11" s="6" t="s">
        <v>109</v>
      </c>
      <c r="D11" t="s">
        <v>116</v>
      </c>
      <c r="F11" s="1">
        <v>0.1451388888888889</v>
      </c>
      <c r="H11" s="3"/>
    </row>
    <row r="12" spans="1:16" x14ac:dyDescent="0.55000000000000004">
      <c r="A12" s="10">
        <v>0.32809027777777777</v>
      </c>
      <c r="B12" s="5">
        <v>6</v>
      </c>
      <c r="C12" s="6" t="s">
        <v>109</v>
      </c>
      <c r="D12" t="s">
        <v>117</v>
      </c>
      <c r="F12" s="1">
        <v>8.4027777777777771E-2</v>
      </c>
      <c r="H12" s="3"/>
    </row>
    <row r="13" spans="1:16" ht="43.2" x14ac:dyDescent="0.55000000000000004">
      <c r="A13" s="10">
        <v>0.32949074074074075</v>
      </c>
      <c r="B13" s="5">
        <v>6</v>
      </c>
      <c r="C13" s="6" t="s">
        <v>108</v>
      </c>
      <c r="D13" s="5" t="s">
        <v>118</v>
      </c>
      <c r="E13" s="2" t="s">
        <v>119</v>
      </c>
      <c r="F13" s="1">
        <v>0.23750000000000002</v>
      </c>
      <c r="H13" s="3"/>
    </row>
    <row r="14" spans="1:16" ht="43.2" x14ac:dyDescent="0.55000000000000004">
      <c r="A14" s="10">
        <v>0.33344907407407409</v>
      </c>
      <c r="B14" s="5">
        <v>6</v>
      </c>
      <c r="C14" s="6" t="s">
        <v>108</v>
      </c>
      <c r="D14" s="5" t="s">
        <v>10</v>
      </c>
      <c r="E14" s="2" t="s">
        <v>120</v>
      </c>
      <c r="F14" s="1">
        <v>0.10833333333333334</v>
      </c>
      <c r="H14" s="3"/>
    </row>
    <row r="15" spans="1:16" x14ac:dyDescent="0.55000000000000004">
      <c r="A15" s="10">
        <v>0.33525462962962965</v>
      </c>
      <c r="B15" s="5">
        <v>6</v>
      </c>
      <c r="C15" s="6" t="s">
        <v>108</v>
      </c>
      <c r="D15" t="s">
        <v>10</v>
      </c>
      <c r="E15" t="s">
        <v>121</v>
      </c>
      <c r="F15" s="1">
        <v>8.0555555555555561E-2</v>
      </c>
      <c r="H15" s="31"/>
    </row>
    <row r="16" spans="1:16" ht="28.8" x14ac:dyDescent="0.55000000000000004">
      <c r="A16" s="10">
        <v>0.33659722222222221</v>
      </c>
      <c r="B16" s="5">
        <v>6</v>
      </c>
      <c r="C16" s="6" t="s">
        <v>108</v>
      </c>
      <c r="D16" t="s">
        <v>122</v>
      </c>
      <c r="E16" t="s">
        <v>123</v>
      </c>
      <c r="F16" s="1">
        <v>6.458333333333334E-2</v>
      </c>
      <c r="G16" s="8" t="s">
        <v>125</v>
      </c>
      <c r="H16" s="16"/>
      <c r="I16" t="s">
        <v>139</v>
      </c>
      <c r="J16" s="1">
        <v>3.9583333333333331E-2</v>
      </c>
    </row>
    <row r="17" spans="1:14" x14ac:dyDescent="0.55000000000000004">
      <c r="A17" s="10">
        <v>0.3376736111111111</v>
      </c>
      <c r="B17" s="5">
        <v>6</v>
      </c>
      <c r="C17" s="6" t="s">
        <v>101</v>
      </c>
      <c r="D17" s="5" t="s">
        <v>124</v>
      </c>
      <c r="E17" s="5"/>
      <c r="F17" s="6">
        <v>0.10625</v>
      </c>
      <c r="G17" s="8" t="s">
        <v>126</v>
      </c>
      <c r="H17" s="16"/>
      <c r="I17" s="21" t="s">
        <v>138</v>
      </c>
    </row>
    <row r="18" spans="1:14" x14ac:dyDescent="0.55000000000000004">
      <c r="A18" s="10">
        <v>0.33944444444444444</v>
      </c>
      <c r="B18" s="5">
        <v>6</v>
      </c>
      <c r="C18" s="6" t="s">
        <v>101</v>
      </c>
      <c r="D18" t="s">
        <v>127</v>
      </c>
      <c r="E18" s="5"/>
      <c r="F18" s="6">
        <v>4.9305555555555554E-2</v>
      </c>
      <c r="H18" s="16"/>
    </row>
    <row r="19" spans="1:14" x14ac:dyDescent="0.55000000000000004">
      <c r="A19" s="10">
        <v>0.3402662037037037</v>
      </c>
      <c r="B19" s="5">
        <v>6</v>
      </c>
      <c r="C19" s="6" t="s">
        <v>108</v>
      </c>
      <c r="D19" s="5" t="s">
        <v>118</v>
      </c>
      <c r="E19" s="5" t="s">
        <v>128</v>
      </c>
      <c r="F19" s="6">
        <v>0.16666666666666666</v>
      </c>
      <c r="H19" s="16"/>
    </row>
    <row r="20" spans="1:14" x14ac:dyDescent="0.55000000000000004">
      <c r="A20" s="10">
        <v>0.34304398148148146</v>
      </c>
      <c r="B20" s="5">
        <v>6</v>
      </c>
      <c r="C20" s="6" t="s">
        <v>108</v>
      </c>
      <c r="D20" s="5" t="s">
        <v>129</v>
      </c>
      <c r="E20" s="5"/>
      <c r="F20" s="6">
        <v>1.8055555555555557E-2</v>
      </c>
      <c r="H20" s="16"/>
    </row>
    <row r="21" spans="1:14" ht="28.8" x14ac:dyDescent="0.55000000000000004">
      <c r="A21" s="11">
        <v>0.34334490740740736</v>
      </c>
      <c r="B21" s="5">
        <v>6</v>
      </c>
      <c r="C21" s="6" t="s">
        <v>101</v>
      </c>
      <c r="D21" s="5" t="s">
        <v>130</v>
      </c>
      <c r="E21" s="8" t="s">
        <v>131</v>
      </c>
      <c r="F21" s="6">
        <v>0.2388888888888889</v>
      </c>
      <c r="H21" s="16"/>
    </row>
    <row r="22" spans="1:14" x14ac:dyDescent="0.55000000000000004">
      <c r="A22" s="11">
        <v>0.34732638888888889</v>
      </c>
      <c r="B22" s="5">
        <v>6</v>
      </c>
      <c r="C22" s="6" t="s">
        <v>101</v>
      </c>
      <c r="D22" s="8" t="s">
        <v>132</v>
      </c>
      <c r="E22" s="5"/>
      <c r="F22" s="6">
        <v>3.125E-2</v>
      </c>
      <c r="H22" s="16"/>
    </row>
    <row r="23" spans="1:14" x14ac:dyDescent="0.55000000000000004">
      <c r="A23" s="11">
        <v>0.3478472222222222</v>
      </c>
      <c r="B23" s="5">
        <v>6</v>
      </c>
      <c r="C23" s="6" t="s">
        <v>101</v>
      </c>
      <c r="D23" s="8" t="s">
        <v>133</v>
      </c>
      <c r="E23" s="5"/>
      <c r="F23" s="6">
        <v>8.819444444444445E-2</v>
      </c>
      <c r="H23" s="16"/>
    </row>
    <row r="24" spans="1:14" ht="28.8" x14ac:dyDescent="0.55000000000000004">
      <c r="A24" s="11">
        <v>0.34931712962962963</v>
      </c>
      <c r="B24" s="5">
        <v>6</v>
      </c>
      <c r="C24" s="6" t="s">
        <v>101</v>
      </c>
      <c r="D24" s="8" t="s">
        <v>134</v>
      </c>
      <c r="E24" s="5"/>
      <c r="F24" s="6"/>
      <c r="H24" s="16"/>
    </row>
    <row r="25" spans="1:14" x14ac:dyDescent="0.55000000000000004">
      <c r="A25" s="17">
        <v>0.375</v>
      </c>
      <c r="B25" s="18">
        <v>6</v>
      </c>
      <c r="C25" s="19" t="s">
        <v>54</v>
      </c>
      <c r="D25" s="18" t="s">
        <v>136</v>
      </c>
      <c r="E25" s="18"/>
      <c r="F25" s="18"/>
      <c r="G25" s="20"/>
      <c r="H25" s="16"/>
    </row>
    <row r="26" spans="1:14" ht="28.8" x14ac:dyDescent="0.55000000000000004">
      <c r="A26" s="19" t="s">
        <v>137</v>
      </c>
      <c r="B26" s="18"/>
      <c r="C26" s="19"/>
      <c r="D26" s="20" t="s">
        <v>135</v>
      </c>
      <c r="E26" s="18"/>
      <c r="F26" s="18"/>
      <c r="G26" s="20"/>
      <c r="H26" s="16"/>
      <c r="I26" s="21" t="s">
        <v>140</v>
      </c>
      <c r="N26" t="s">
        <v>141</v>
      </c>
    </row>
    <row r="27" spans="1:14" ht="28.8" x14ac:dyDescent="0.55000000000000004">
      <c r="A27" s="6"/>
      <c r="B27" s="5">
        <v>6</v>
      </c>
      <c r="C27" s="7" t="s">
        <v>174</v>
      </c>
      <c r="D27" s="8"/>
      <c r="E27" s="5"/>
      <c r="F27" s="5"/>
      <c r="H27" s="16"/>
    </row>
    <row r="28" spans="1:14" x14ac:dyDescent="0.55000000000000004">
      <c r="A28" s="6">
        <v>0.35625000000000001</v>
      </c>
      <c r="B28" s="5">
        <v>6</v>
      </c>
      <c r="C28" s="7" t="s">
        <v>142</v>
      </c>
      <c r="D28" s="8" t="s">
        <v>145</v>
      </c>
      <c r="E28" s="5" t="s">
        <v>146</v>
      </c>
      <c r="F28" s="6">
        <v>6.1805555555555558E-2</v>
      </c>
      <c r="H28" s="16"/>
    </row>
    <row r="29" spans="1:14" x14ac:dyDescent="0.55000000000000004">
      <c r="A29" s="10">
        <v>0.35728009259259258</v>
      </c>
      <c r="B29" s="5">
        <v>6</v>
      </c>
      <c r="C29" s="7" t="s">
        <v>142</v>
      </c>
      <c r="D29" s="8" t="s">
        <v>147</v>
      </c>
      <c r="E29" s="5"/>
      <c r="F29" s="6">
        <v>9.2361111111111116E-2</v>
      </c>
      <c r="H29" s="16"/>
    </row>
    <row r="30" spans="1:14" ht="28.8" x14ac:dyDescent="0.55000000000000004">
      <c r="A30" s="10">
        <v>0.35881944444444441</v>
      </c>
      <c r="B30" s="5">
        <v>6</v>
      </c>
      <c r="C30" s="7" t="s">
        <v>142</v>
      </c>
      <c r="D30" s="8" t="s">
        <v>148</v>
      </c>
      <c r="E30" s="8" t="s">
        <v>149</v>
      </c>
      <c r="F30" s="6">
        <v>0.43402777777777773</v>
      </c>
      <c r="H30" s="16"/>
    </row>
    <row r="31" spans="1:14" x14ac:dyDescent="0.55000000000000004">
      <c r="A31" s="10">
        <v>0.36605324074074069</v>
      </c>
      <c r="B31" s="5">
        <v>6</v>
      </c>
      <c r="C31" s="7" t="s">
        <v>143</v>
      </c>
      <c r="D31" s="8" t="s">
        <v>150</v>
      </c>
      <c r="E31" s="5"/>
      <c r="F31" s="6">
        <v>4.9999999999999996E-2</v>
      </c>
      <c r="H31" s="16"/>
    </row>
    <row r="32" spans="1:14" x14ac:dyDescent="0.55000000000000004">
      <c r="A32" s="10">
        <v>0.3668865740740741</v>
      </c>
      <c r="B32" s="5">
        <v>6</v>
      </c>
      <c r="C32" s="7" t="s">
        <v>143</v>
      </c>
      <c r="D32" s="8" t="s">
        <v>151</v>
      </c>
      <c r="E32" s="5"/>
      <c r="F32" s="6">
        <v>4.5138888888888888E-2</v>
      </c>
      <c r="H32" s="16"/>
    </row>
    <row r="33" spans="1:9" x14ac:dyDescent="0.55000000000000004">
      <c r="A33" s="10">
        <v>0.3676388888888889</v>
      </c>
      <c r="B33" s="5">
        <v>6</v>
      </c>
      <c r="C33" s="7" t="s">
        <v>143</v>
      </c>
      <c r="D33" s="8" t="s">
        <v>152</v>
      </c>
      <c r="E33" s="5"/>
      <c r="F33" s="6">
        <v>4.5138888888888888E-2</v>
      </c>
      <c r="H33" s="16"/>
    </row>
    <row r="34" spans="1:9" x14ac:dyDescent="0.55000000000000004">
      <c r="A34" s="10">
        <v>0.36839120370370365</v>
      </c>
      <c r="B34" s="5">
        <v>6</v>
      </c>
      <c r="C34" s="7" t="s">
        <v>143</v>
      </c>
      <c r="D34" s="8" t="s">
        <v>153</v>
      </c>
      <c r="E34" s="5"/>
      <c r="F34" s="6">
        <v>5.9722222222222225E-2</v>
      </c>
      <c r="H34" s="16"/>
    </row>
    <row r="35" spans="1:9" ht="43.2" x14ac:dyDescent="0.55000000000000004">
      <c r="A35" s="10">
        <v>0.36938657407407405</v>
      </c>
      <c r="B35" s="5">
        <v>6</v>
      </c>
      <c r="C35" s="7" t="s">
        <v>143</v>
      </c>
      <c r="D35" s="8" t="s">
        <v>155</v>
      </c>
      <c r="E35" s="5" t="s">
        <v>154</v>
      </c>
      <c r="F35" s="7">
        <v>0.3888888888888889</v>
      </c>
      <c r="H35" s="16"/>
    </row>
    <row r="36" spans="1:9" x14ac:dyDescent="0.55000000000000004">
      <c r="A36" s="10">
        <v>0.37586805555555558</v>
      </c>
      <c r="B36" s="5">
        <v>6</v>
      </c>
      <c r="C36" s="7" t="s">
        <v>156</v>
      </c>
      <c r="D36" s="29" t="s">
        <v>157</v>
      </c>
      <c r="E36" s="5"/>
      <c r="F36" s="5"/>
      <c r="H36" s="35"/>
    </row>
    <row r="37" spans="1:9" ht="28.8" x14ac:dyDescent="0.55000000000000004">
      <c r="A37" s="10">
        <v>0.39583333333333331</v>
      </c>
      <c r="B37" s="5">
        <v>6</v>
      </c>
      <c r="C37" s="7" t="s">
        <v>156</v>
      </c>
      <c r="D37" s="8" t="s">
        <v>175</v>
      </c>
      <c r="E37" s="8" t="s">
        <v>159</v>
      </c>
      <c r="F37" s="8"/>
      <c r="H37" s="35"/>
    </row>
    <row r="38" spans="1:9" x14ac:dyDescent="0.55000000000000004">
      <c r="A38" s="10">
        <v>0.40625</v>
      </c>
      <c r="B38" s="5">
        <v>6</v>
      </c>
      <c r="C38" s="7" t="s">
        <v>143</v>
      </c>
      <c r="D38" s="8" t="s">
        <v>158</v>
      </c>
      <c r="E38" s="5"/>
      <c r="F38" s="6">
        <v>4.6527777777777779E-2</v>
      </c>
      <c r="H38" s="35"/>
    </row>
    <row r="39" spans="1:9" x14ac:dyDescent="0.55000000000000004">
      <c r="A39" s="10">
        <v>0.40702546296296299</v>
      </c>
      <c r="B39" s="5">
        <v>6</v>
      </c>
      <c r="C39" s="7" t="s">
        <v>144</v>
      </c>
      <c r="D39" s="5" t="s">
        <v>160</v>
      </c>
      <c r="E39" t="s">
        <v>48</v>
      </c>
      <c r="F39" s="1">
        <v>0.56180555555555556</v>
      </c>
      <c r="H39" s="35"/>
    </row>
    <row r="40" spans="1:9" x14ac:dyDescent="0.55000000000000004">
      <c r="A40" s="10">
        <v>0.41604166666666664</v>
      </c>
      <c r="B40" s="5">
        <v>6</v>
      </c>
      <c r="C40" s="7" t="s">
        <v>144</v>
      </c>
      <c r="D40" s="8" t="s">
        <v>164</v>
      </c>
      <c r="F40" s="1">
        <v>0.12708333333333333</v>
      </c>
      <c r="H40" s="35"/>
    </row>
    <row r="41" spans="1:9" x14ac:dyDescent="0.55000000000000004">
      <c r="A41" s="10">
        <v>0.4181597222222222</v>
      </c>
      <c r="B41" s="5">
        <v>6</v>
      </c>
      <c r="C41" s="7" t="s">
        <v>144</v>
      </c>
      <c r="D41" s="8" t="s">
        <v>165</v>
      </c>
      <c r="E41" s="8"/>
      <c r="F41" s="6">
        <v>0.27986111111111112</v>
      </c>
      <c r="H41" s="35"/>
    </row>
    <row r="42" spans="1:9" ht="28.8" x14ac:dyDescent="0.55000000000000004">
      <c r="A42" s="10">
        <v>0.42282407407407407</v>
      </c>
      <c r="B42" s="5">
        <v>6</v>
      </c>
      <c r="C42" s="7" t="s">
        <v>144</v>
      </c>
      <c r="D42" s="8" t="s">
        <v>161</v>
      </c>
      <c r="E42" s="8"/>
      <c r="F42" s="6">
        <v>8.1944444444444445E-2</v>
      </c>
      <c r="H42" s="35"/>
    </row>
    <row r="43" spans="1:9" x14ac:dyDescent="0.55000000000000004">
      <c r="A43" s="10">
        <v>0.42418981481481483</v>
      </c>
      <c r="B43" s="5">
        <v>6</v>
      </c>
      <c r="C43" s="7" t="s">
        <v>144</v>
      </c>
      <c r="D43" s="8" t="s">
        <v>162</v>
      </c>
      <c r="F43" s="1">
        <v>2.6388888888888889E-2</v>
      </c>
      <c r="H43" s="35"/>
    </row>
    <row r="44" spans="1:9" x14ac:dyDescent="0.55000000000000004">
      <c r="A44" s="10">
        <v>0.42462962962962963</v>
      </c>
      <c r="B44" s="5">
        <v>6</v>
      </c>
      <c r="C44" s="7" t="s">
        <v>144</v>
      </c>
      <c r="D44" s="8" t="s">
        <v>163</v>
      </c>
      <c r="F44" s="1">
        <v>6.458333333333334E-2</v>
      </c>
      <c r="H44" s="35"/>
    </row>
    <row r="45" spans="1:9" x14ac:dyDescent="0.55000000000000004">
      <c r="A45" s="10">
        <v>0.42570601851851847</v>
      </c>
      <c r="B45" s="5">
        <v>6</v>
      </c>
      <c r="C45" s="7" t="s">
        <v>144</v>
      </c>
      <c r="D45" s="8" t="s">
        <v>167</v>
      </c>
      <c r="F45" s="1">
        <v>3.7499999999999999E-2</v>
      </c>
      <c r="H45" s="35"/>
    </row>
    <row r="46" spans="1:9" x14ac:dyDescent="0.55000000000000004">
      <c r="A46" s="10">
        <v>0.42633101851851851</v>
      </c>
      <c r="B46" s="5">
        <v>6</v>
      </c>
      <c r="C46" s="7" t="s">
        <v>144</v>
      </c>
      <c r="D46" s="8" t="s">
        <v>166</v>
      </c>
      <c r="F46" s="1">
        <v>2.1527777777777781E-2</v>
      </c>
      <c r="H46" s="35"/>
    </row>
    <row r="47" spans="1:9" x14ac:dyDescent="0.55000000000000004">
      <c r="A47" s="10">
        <v>0.42668981481481483</v>
      </c>
      <c r="B47" s="5">
        <v>6</v>
      </c>
      <c r="C47" s="7" t="s">
        <v>144</v>
      </c>
      <c r="D47" s="8" t="s">
        <v>168</v>
      </c>
      <c r="E47" s="8"/>
      <c r="F47" s="1">
        <v>3.472222222222222E-3</v>
      </c>
      <c r="H47" s="35"/>
    </row>
    <row r="48" spans="1:9" x14ac:dyDescent="0.55000000000000004">
      <c r="A48" s="10">
        <v>0.42674768518518519</v>
      </c>
      <c r="B48" s="5">
        <v>6</v>
      </c>
      <c r="C48" s="7" t="s">
        <v>144</v>
      </c>
      <c r="D48" s="8" t="s">
        <v>169</v>
      </c>
      <c r="F48" s="1">
        <v>9.4444444444444442E-2</v>
      </c>
      <c r="H48" s="35"/>
      <c r="I48" s="1"/>
    </row>
    <row r="49" spans="1:8" x14ac:dyDescent="0.55000000000000004">
      <c r="A49" s="10">
        <v>0.42832175925925925</v>
      </c>
      <c r="B49" s="5">
        <v>6</v>
      </c>
      <c r="C49" s="7" t="s">
        <v>144</v>
      </c>
      <c r="D49" s="8" t="s">
        <v>170</v>
      </c>
      <c r="E49" s="2"/>
      <c r="F49" s="9">
        <v>0.10625</v>
      </c>
      <c r="H49" s="16"/>
    </row>
    <row r="50" spans="1:8" x14ac:dyDescent="0.55000000000000004">
      <c r="A50" s="10">
        <v>0.43009259259259264</v>
      </c>
      <c r="B50" s="5">
        <v>6</v>
      </c>
      <c r="C50" s="7" t="s">
        <v>144</v>
      </c>
      <c r="D50" s="8" t="s">
        <v>171</v>
      </c>
      <c r="F50" s="1">
        <v>4.6527777777777779E-2</v>
      </c>
    </row>
    <row r="51" spans="1:8" x14ac:dyDescent="0.55000000000000004">
      <c r="A51" s="10">
        <v>0.43086805555555552</v>
      </c>
      <c r="B51" s="5">
        <v>6</v>
      </c>
      <c r="C51" s="7" t="s">
        <v>144</v>
      </c>
      <c r="D51" s="8" t="s">
        <v>172</v>
      </c>
      <c r="F51" s="1">
        <v>5.9027777777777783E-2</v>
      </c>
    </row>
    <row r="52" spans="1:8" x14ac:dyDescent="0.55000000000000004">
      <c r="A52" s="10">
        <v>0.43185185185185188</v>
      </c>
      <c r="B52" s="5">
        <v>6</v>
      </c>
      <c r="C52" s="7" t="s">
        <v>144</v>
      </c>
      <c r="D52" s="8" t="s">
        <v>173</v>
      </c>
      <c r="E52" s="2"/>
      <c r="F52" s="1">
        <v>6.1111111111111116E-2</v>
      </c>
    </row>
    <row r="53" spans="1:8" x14ac:dyDescent="0.55000000000000004">
      <c r="A53" s="10">
        <v>0.43287037037037041</v>
      </c>
      <c r="B53" s="5">
        <v>6</v>
      </c>
      <c r="C53" s="7" t="s">
        <v>144</v>
      </c>
      <c r="D53" s="8" t="s">
        <v>176</v>
      </c>
      <c r="E53" s="2"/>
      <c r="F53" s="1">
        <v>6.3888888888888884E-2</v>
      </c>
    </row>
    <row r="54" spans="1:8" x14ac:dyDescent="0.55000000000000004">
      <c r="A54" s="10">
        <v>0.4339351851851852</v>
      </c>
      <c r="B54" s="5">
        <v>6</v>
      </c>
      <c r="C54" s="7" t="s">
        <v>144</v>
      </c>
      <c r="D54" s="8" t="s">
        <v>177</v>
      </c>
      <c r="E54" s="2"/>
      <c r="F54" s="1">
        <v>8.5416666666666655E-2</v>
      </c>
    </row>
    <row r="55" spans="1:8" x14ac:dyDescent="0.55000000000000004">
      <c r="A55" s="10">
        <v>0.43535879629629631</v>
      </c>
      <c r="B55" s="5">
        <v>6</v>
      </c>
      <c r="C55" s="7" t="s">
        <v>144</v>
      </c>
      <c r="D55" s="8" t="s">
        <v>178</v>
      </c>
      <c r="F55" s="1">
        <v>0.11944444444444445</v>
      </c>
    </row>
    <row r="56" spans="1:8" x14ac:dyDescent="0.55000000000000004">
      <c r="A56" s="10">
        <v>0.43734953703703705</v>
      </c>
      <c r="B56" s="5">
        <v>6</v>
      </c>
      <c r="C56" s="7" t="s">
        <v>143</v>
      </c>
      <c r="D56" s="8" t="s">
        <v>179</v>
      </c>
      <c r="E56" t="s">
        <v>180</v>
      </c>
      <c r="F56" s="1">
        <v>2.5694444444444447E-2</v>
      </c>
    </row>
    <row r="57" spans="1:8" x14ac:dyDescent="0.55000000000000004">
      <c r="A57" s="10">
        <v>0.43776620370370373</v>
      </c>
      <c r="B57" s="5">
        <v>6</v>
      </c>
      <c r="C57" s="7" t="s">
        <v>465</v>
      </c>
      <c r="D57" s="8" t="s">
        <v>182</v>
      </c>
      <c r="F57" s="1">
        <v>1.1111111111111112E-2</v>
      </c>
    </row>
    <row r="58" spans="1:8" x14ac:dyDescent="0.55000000000000004">
      <c r="A58" s="10">
        <v>0.4379513888888889</v>
      </c>
      <c r="B58" s="5">
        <v>6</v>
      </c>
      <c r="C58" s="7" t="s">
        <v>192</v>
      </c>
      <c r="D58" s="8" t="s">
        <v>181</v>
      </c>
      <c r="F58" s="1">
        <v>9.375E-2</v>
      </c>
    </row>
    <row r="59" spans="1:8" x14ac:dyDescent="0.55000000000000004">
      <c r="A59" s="10">
        <v>0.43950231481481478</v>
      </c>
      <c r="B59" s="5">
        <v>6</v>
      </c>
      <c r="C59" s="7" t="s">
        <v>192</v>
      </c>
      <c r="D59" s="8" t="s">
        <v>189</v>
      </c>
      <c r="E59" t="s">
        <v>190</v>
      </c>
      <c r="F59" s="1">
        <v>0.20277777777777781</v>
      </c>
    </row>
    <row r="60" spans="1:8" x14ac:dyDescent="0.55000000000000004">
      <c r="A60" s="10">
        <v>0.44288194444444445</v>
      </c>
      <c r="B60" s="5">
        <v>6</v>
      </c>
      <c r="C60" s="7" t="s">
        <v>192</v>
      </c>
      <c r="D60" s="8" t="s">
        <v>191</v>
      </c>
      <c r="F60" s="1">
        <v>0.54722222222222217</v>
      </c>
    </row>
    <row r="61" spans="1:8" ht="43.2" x14ac:dyDescent="0.55000000000000004">
      <c r="A61" s="10">
        <v>0.45200231481481484</v>
      </c>
      <c r="B61" s="5">
        <v>6</v>
      </c>
      <c r="C61" s="7" t="s">
        <v>192</v>
      </c>
      <c r="D61" s="8" t="s">
        <v>193</v>
      </c>
      <c r="F61" s="1">
        <v>8.819444444444445E-2</v>
      </c>
    </row>
    <row r="62" spans="1:8" x14ac:dyDescent="0.55000000000000004">
      <c r="A62" s="1">
        <v>0.45347222222222222</v>
      </c>
      <c r="B62" s="5">
        <v>6</v>
      </c>
      <c r="C62" s="7" t="s">
        <v>156</v>
      </c>
      <c r="D62" s="8" t="s">
        <v>194</v>
      </c>
      <c r="F62" s="1">
        <v>8.4027777777777771E-2</v>
      </c>
    </row>
    <row r="63" spans="1:8" x14ac:dyDescent="0.55000000000000004">
      <c r="A63" s="10">
        <v>0.4548726851851852</v>
      </c>
      <c r="B63" s="5">
        <v>6</v>
      </c>
      <c r="C63" s="7" t="s">
        <v>465</v>
      </c>
      <c r="D63" s="8" t="s">
        <v>195</v>
      </c>
      <c r="F63" s="1">
        <v>9.7222222222222224E-2</v>
      </c>
    </row>
    <row r="64" spans="1:8" x14ac:dyDescent="0.55000000000000004">
      <c r="A64" s="10">
        <v>0.45649305555555553</v>
      </c>
      <c r="B64" s="5">
        <v>6</v>
      </c>
      <c r="C64" s="7" t="s">
        <v>465</v>
      </c>
      <c r="D64" s="8" t="s">
        <v>206</v>
      </c>
      <c r="F64" s="1">
        <v>4.5833333333333337E-2</v>
      </c>
    </row>
    <row r="65" spans="1:6" x14ac:dyDescent="0.55000000000000004">
      <c r="A65" s="10">
        <v>0.45725694444444448</v>
      </c>
      <c r="B65" s="5">
        <v>6</v>
      </c>
      <c r="C65" s="7" t="s">
        <v>465</v>
      </c>
      <c r="D65" s="8" t="s">
        <v>196</v>
      </c>
      <c r="F65" s="1">
        <v>3.8194444444444441E-2</v>
      </c>
    </row>
    <row r="66" spans="1:6" x14ac:dyDescent="0.55000000000000004">
      <c r="A66" s="10">
        <v>0.45789351851851851</v>
      </c>
      <c r="B66" s="5">
        <v>6</v>
      </c>
      <c r="C66" s="7" t="s">
        <v>465</v>
      </c>
      <c r="D66" s="8" t="s">
        <v>197</v>
      </c>
      <c r="F66" s="1">
        <v>9.9999999999999992E-2</v>
      </c>
    </row>
    <row r="67" spans="1:6" ht="28.8" x14ac:dyDescent="0.55000000000000004">
      <c r="A67" s="10">
        <v>0.45956018518518515</v>
      </c>
      <c r="B67" s="5">
        <v>6</v>
      </c>
      <c r="C67" s="7" t="s">
        <v>465</v>
      </c>
      <c r="D67" s="8" t="s">
        <v>198</v>
      </c>
      <c r="F67" s="1">
        <v>2.2916666666666669E-2</v>
      </c>
    </row>
    <row r="68" spans="1:6" x14ac:dyDescent="0.55000000000000004">
      <c r="A68" s="10">
        <v>0.4599421296296296</v>
      </c>
      <c r="B68" s="5">
        <v>6</v>
      </c>
      <c r="C68" s="7" t="s">
        <v>192</v>
      </c>
      <c r="D68" s="8" t="s">
        <v>199</v>
      </c>
      <c r="F68" s="1">
        <v>0.32361111111111113</v>
      </c>
    </row>
    <row r="69" spans="1:6" x14ac:dyDescent="0.55000000000000004">
      <c r="A69" s="10">
        <v>0.46533564814814815</v>
      </c>
      <c r="B69" s="5">
        <v>6</v>
      </c>
      <c r="C69" s="7" t="s">
        <v>192</v>
      </c>
      <c r="D69" s="8" t="s">
        <v>200</v>
      </c>
      <c r="F69" s="1">
        <v>0.25625000000000003</v>
      </c>
    </row>
    <row r="70" spans="1:6" ht="28.8" x14ac:dyDescent="0.55000000000000004">
      <c r="A70" s="10">
        <v>0.46960648148148149</v>
      </c>
      <c r="B70" s="5">
        <v>6</v>
      </c>
      <c r="C70" s="7" t="s">
        <v>192</v>
      </c>
      <c r="D70" s="8" t="s">
        <v>201</v>
      </c>
      <c r="E70" t="s">
        <v>202</v>
      </c>
      <c r="F70" s="1">
        <v>3.6111111111111115E-2</v>
      </c>
    </row>
    <row r="71" spans="1:6" x14ac:dyDescent="0.55000000000000004">
      <c r="A71" s="10">
        <v>0.47020833333333334</v>
      </c>
      <c r="B71" s="5">
        <v>6</v>
      </c>
      <c r="C71" s="7" t="s">
        <v>192</v>
      </c>
      <c r="D71" s="8" t="s">
        <v>207</v>
      </c>
      <c r="F71" s="1">
        <v>0.23194444444444443</v>
      </c>
    </row>
    <row r="72" spans="1:6" x14ac:dyDescent="0.55000000000000004">
      <c r="A72" s="10">
        <v>0.47407407407407409</v>
      </c>
      <c r="B72" s="5">
        <v>6</v>
      </c>
      <c r="C72" s="7" t="s">
        <v>192</v>
      </c>
      <c r="D72" s="8" t="s">
        <v>203</v>
      </c>
      <c r="E72" t="s">
        <v>204</v>
      </c>
      <c r="F72" s="1">
        <v>3.4722222222222224E-2</v>
      </c>
    </row>
    <row r="73" spans="1:6" x14ac:dyDescent="0.55000000000000004">
      <c r="A73" s="10">
        <v>0.47465277777777781</v>
      </c>
      <c r="B73" s="5">
        <v>6</v>
      </c>
      <c r="C73" s="7" t="s">
        <v>192</v>
      </c>
      <c r="D73" s="8" t="s">
        <v>205</v>
      </c>
      <c r="F73" s="1">
        <v>5.486111111111111E-2</v>
      </c>
    </row>
    <row r="74" spans="1:6" x14ac:dyDescent="0.55000000000000004">
      <c r="A74" s="10">
        <v>0.4755671296296296</v>
      </c>
      <c r="B74" s="5">
        <v>6</v>
      </c>
      <c r="C74" s="7" t="s">
        <v>192</v>
      </c>
      <c r="D74" s="8" t="s">
        <v>212</v>
      </c>
      <c r="F74" s="1">
        <v>1.9444444444444445E-2</v>
      </c>
    </row>
    <row r="75" spans="1:6" x14ac:dyDescent="0.55000000000000004">
      <c r="A75" s="10">
        <v>0.47589120370370369</v>
      </c>
      <c r="B75" s="5">
        <v>6</v>
      </c>
      <c r="C75" s="7" t="s">
        <v>192</v>
      </c>
      <c r="D75" s="8" t="s">
        <v>213</v>
      </c>
      <c r="F75" s="1">
        <v>0.10625</v>
      </c>
    </row>
    <row r="76" spans="1:6" x14ac:dyDescent="0.55000000000000004">
      <c r="A76" s="10">
        <v>0.47766203703703702</v>
      </c>
      <c r="B76" s="5">
        <v>6</v>
      </c>
      <c r="C76" s="7" t="s">
        <v>192</v>
      </c>
      <c r="D76" s="8" t="s">
        <v>189</v>
      </c>
      <c r="F76" s="1">
        <v>0.15625</v>
      </c>
    </row>
    <row r="77" spans="1:6" x14ac:dyDescent="0.55000000000000004">
      <c r="A77" s="10">
        <v>0.48026620370370371</v>
      </c>
      <c r="B77" s="5">
        <v>6</v>
      </c>
      <c r="C77" s="7" t="s">
        <v>192</v>
      </c>
      <c r="D77" s="8" t="s">
        <v>214</v>
      </c>
      <c r="F77" s="1">
        <v>3.4027777777777775E-2</v>
      </c>
    </row>
    <row r="78" spans="1:6" x14ac:dyDescent="0.55000000000000004">
      <c r="A78" s="10">
        <v>0.48083333333333328</v>
      </c>
      <c r="B78" s="5">
        <v>6</v>
      </c>
      <c r="C78" s="7" t="s">
        <v>192</v>
      </c>
      <c r="D78" s="8" t="s">
        <v>215</v>
      </c>
      <c r="F78" s="1">
        <v>0.11319444444444444</v>
      </c>
    </row>
    <row r="79" spans="1:6" x14ac:dyDescent="0.55000000000000004">
      <c r="A79" s="10">
        <v>0.48271990740740739</v>
      </c>
      <c r="B79" s="5">
        <v>6</v>
      </c>
      <c r="C79" s="7" t="s">
        <v>156</v>
      </c>
      <c r="D79" s="8" t="s">
        <v>216</v>
      </c>
    </row>
    <row r="80" spans="1:6" x14ac:dyDescent="0.55000000000000004">
      <c r="A80" s="1">
        <v>0.48333333333333334</v>
      </c>
      <c r="B80" s="5">
        <v>6</v>
      </c>
      <c r="C80" t="s">
        <v>217</v>
      </c>
    </row>
    <row r="82" spans="1:8" x14ac:dyDescent="0.55000000000000004">
      <c r="A82" s="22"/>
      <c r="B82" s="22"/>
      <c r="C82" s="22" t="s">
        <v>237</v>
      </c>
      <c r="D82" s="22"/>
      <c r="E82" s="22"/>
      <c r="F82" s="30"/>
      <c r="G82" s="29"/>
      <c r="H82" s="30"/>
    </row>
    <row r="83" spans="1:8" x14ac:dyDescent="0.55000000000000004">
      <c r="A83" s="1">
        <v>0.55694444444444446</v>
      </c>
      <c r="B83" s="5">
        <v>7</v>
      </c>
      <c r="C83" t="s">
        <v>220</v>
      </c>
      <c r="D83" t="s">
        <v>223</v>
      </c>
      <c r="E83" t="s">
        <v>221</v>
      </c>
      <c r="F83" t="s">
        <v>219</v>
      </c>
    </row>
    <row r="84" spans="1:8" x14ac:dyDescent="0.55000000000000004">
      <c r="A84" s="1">
        <v>0.55972222222222223</v>
      </c>
      <c r="B84" s="5">
        <v>7</v>
      </c>
      <c r="C84" t="s">
        <v>220</v>
      </c>
      <c r="D84" t="s">
        <v>222</v>
      </c>
      <c r="E84" t="s">
        <v>227</v>
      </c>
    </row>
    <row r="85" spans="1:8" x14ac:dyDescent="0.55000000000000004">
      <c r="A85" s="1">
        <v>0.56041666666666667</v>
      </c>
      <c r="B85" s="5">
        <v>7</v>
      </c>
      <c r="C85" t="s">
        <v>220</v>
      </c>
      <c r="D85" t="s">
        <v>226</v>
      </c>
      <c r="F85" t="s">
        <v>224</v>
      </c>
    </row>
    <row r="86" spans="1:8" x14ac:dyDescent="0.55000000000000004">
      <c r="B86" s="5">
        <v>7</v>
      </c>
    </row>
    <row r="87" spans="1:8" x14ac:dyDescent="0.55000000000000004">
      <c r="A87" s="1">
        <v>0.56597222222222221</v>
      </c>
      <c r="B87" s="5">
        <v>7</v>
      </c>
      <c r="C87" t="s">
        <v>156</v>
      </c>
      <c r="D87" t="s">
        <v>228</v>
      </c>
      <c r="F87" t="s">
        <v>225</v>
      </c>
    </row>
    <row r="88" spans="1:8" x14ac:dyDescent="0.55000000000000004">
      <c r="A88" s="1">
        <v>0.57152777777777775</v>
      </c>
      <c r="B88" s="5">
        <v>7</v>
      </c>
      <c r="C88" t="s">
        <v>156</v>
      </c>
      <c r="D88" t="s">
        <v>226</v>
      </c>
      <c r="F88" t="s">
        <v>224</v>
      </c>
    </row>
    <row r="89" spans="1:8" x14ac:dyDescent="0.55000000000000004">
      <c r="B89" s="5">
        <v>7</v>
      </c>
    </row>
    <row r="90" spans="1:8" x14ac:dyDescent="0.55000000000000004">
      <c r="A90" s="1">
        <v>0.57291666666666663</v>
      </c>
      <c r="B90" s="5">
        <v>7</v>
      </c>
      <c r="C90" t="s">
        <v>54</v>
      </c>
      <c r="D90" t="s">
        <v>228</v>
      </c>
      <c r="F90" t="s">
        <v>225</v>
      </c>
    </row>
    <row r="91" spans="1:8" ht="28.8" x14ac:dyDescent="0.55000000000000004">
      <c r="A91" s="6">
        <v>0.57708333333333328</v>
      </c>
      <c r="B91" s="5">
        <v>7</v>
      </c>
      <c r="C91" s="5" t="s">
        <v>54</v>
      </c>
      <c r="D91" s="5" t="s">
        <v>226</v>
      </c>
      <c r="E91" s="8" t="s">
        <v>229</v>
      </c>
      <c r="F91" s="5" t="s">
        <v>224</v>
      </c>
    </row>
    <row r="93" spans="1:8" x14ac:dyDescent="0.55000000000000004">
      <c r="A93" s="1">
        <v>0.62222222222222223</v>
      </c>
      <c r="B93" s="5">
        <v>7</v>
      </c>
      <c r="C93" t="s">
        <v>45</v>
      </c>
      <c r="D93" t="s">
        <v>238</v>
      </c>
      <c r="E93" t="s">
        <v>239</v>
      </c>
      <c r="F93" t="s">
        <v>241</v>
      </c>
    </row>
    <row r="94" spans="1:8" x14ac:dyDescent="0.55000000000000004">
      <c r="A94" s="1">
        <v>0.63194444444444442</v>
      </c>
      <c r="B94" s="5">
        <v>7</v>
      </c>
      <c r="C94" t="s">
        <v>45</v>
      </c>
      <c r="D94" t="s">
        <v>240</v>
      </c>
      <c r="F94" t="s">
        <v>224</v>
      </c>
    </row>
    <row r="96" spans="1:8" x14ac:dyDescent="0.55000000000000004">
      <c r="F96" t="s">
        <v>242</v>
      </c>
    </row>
  </sheetData>
  <mergeCells count="2">
    <mergeCell ref="H36:H45"/>
    <mergeCell ref="H46:H48"/>
  </mergeCells>
  <hyperlinks>
    <hyperlink ref="H2" r:id="rId1" xr:uid="{5BFC6BB9-9FF2-4D10-81BD-99F6CF115821}"/>
    <hyperlink ref="I17" r:id="rId2" xr:uid="{B6AD5F3F-7BB5-4ABC-939C-C9B9984CBA89}"/>
    <hyperlink ref="I26" r:id="rId3" xr:uid="{A92D5AEF-BF4F-406D-A075-BDEE641704B6}"/>
    <hyperlink ref="P8" r:id="rId4" xr:uid="{A1F5CE25-9600-4C26-BFB1-001A0F71FE31}"/>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C85BB-2AE7-4479-83C0-D3EAC047A08C}">
  <dimension ref="A2:G31"/>
  <sheetViews>
    <sheetView workbookViewId="0">
      <selection activeCell="A10" sqref="A10"/>
    </sheetView>
  </sheetViews>
  <sheetFormatPr defaultRowHeight="14.4" x14ac:dyDescent="0.55000000000000004"/>
  <cols>
    <col min="4" max="4" width="48.26171875" bestFit="1" customWidth="1"/>
    <col min="5" max="5" width="48.734375" customWidth="1"/>
    <col min="6" max="6" width="28.68359375" customWidth="1"/>
    <col min="7" max="7" width="23.68359375" customWidth="1"/>
  </cols>
  <sheetData>
    <row r="2" spans="1:7" x14ac:dyDescent="0.55000000000000004">
      <c r="A2" t="s">
        <v>183</v>
      </c>
    </row>
    <row r="3" spans="1:7" x14ac:dyDescent="0.55000000000000004">
      <c r="A3" t="s">
        <v>184</v>
      </c>
      <c r="B3" s="21" t="s">
        <v>185</v>
      </c>
      <c r="E3" t="s">
        <v>232</v>
      </c>
    </row>
    <row r="4" spans="1:7" x14ac:dyDescent="0.55000000000000004">
      <c r="A4" t="s">
        <v>186</v>
      </c>
      <c r="B4" s="21" t="s">
        <v>188</v>
      </c>
      <c r="E4" t="s">
        <v>233</v>
      </c>
    </row>
    <row r="5" spans="1:7" x14ac:dyDescent="0.55000000000000004">
      <c r="A5" t="s">
        <v>187</v>
      </c>
      <c r="B5" s="21" t="s">
        <v>208</v>
      </c>
      <c r="E5" t="s">
        <v>234</v>
      </c>
    </row>
    <row r="6" spans="1:7" x14ac:dyDescent="0.55000000000000004">
      <c r="A6" t="s">
        <v>209</v>
      </c>
      <c r="B6" s="21" t="s">
        <v>218</v>
      </c>
      <c r="E6" t="s">
        <v>236</v>
      </c>
    </row>
    <row r="7" spans="1:7" x14ac:dyDescent="0.55000000000000004">
      <c r="A7" t="s">
        <v>210</v>
      </c>
      <c r="B7" s="21" t="s">
        <v>230</v>
      </c>
      <c r="E7" t="s">
        <v>235</v>
      </c>
    </row>
    <row r="8" spans="1:7" x14ac:dyDescent="0.55000000000000004">
      <c r="A8" t="s">
        <v>211</v>
      </c>
      <c r="B8" s="21" t="s">
        <v>231</v>
      </c>
    </row>
    <row r="11" spans="1:7" x14ac:dyDescent="0.55000000000000004">
      <c r="A11" s="3" t="s">
        <v>0</v>
      </c>
      <c r="B11" s="3" t="s">
        <v>16</v>
      </c>
      <c r="C11" s="3" t="s">
        <v>7</v>
      </c>
      <c r="D11" s="3" t="s">
        <v>1</v>
      </c>
      <c r="E11" s="3" t="s">
        <v>3</v>
      </c>
      <c r="F11" s="4" t="s">
        <v>63</v>
      </c>
      <c r="G11" s="8" t="s">
        <v>4</v>
      </c>
    </row>
    <row r="12" spans="1:7" ht="28.8" x14ac:dyDescent="0.55000000000000004">
      <c r="A12" s="6">
        <v>0.30624999999999997</v>
      </c>
      <c r="B12" s="5">
        <v>6</v>
      </c>
      <c r="C12" s="7" t="s">
        <v>45</v>
      </c>
      <c r="D12" s="8" t="s">
        <v>251</v>
      </c>
      <c r="E12" s="2"/>
      <c r="F12" t="s">
        <v>250</v>
      </c>
      <c r="G12" s="8"/>
    </row>
    <row r="13" spans="1:7" ht="28.8" x14ac:dyDescent="0.55000000000000004">
      <c r="A13" s="6">
        <v>0.31736111111111115</v>
      </c>
      <c r="B13" s="5">
        <v>6</v>
      </c>
      <c r="C13" s="7" t="s">
        <v>45</v>
      </c>
      <c r="D13" s="2" t="s">
        <v>252</v>
      </c>
      <c r="F13" s="2"/>
      <c r="G13" s="8"/>
    </row>
    <row r="14" spans="1:7" ht="43.2" x14ac:dyDescent="0.55000000000000004">
      <c r="A14" s="6">
        <v>0.32222222222222224</v>
      </c>
      <c r="B14" s="5">
        <v>6</v>
      </c>
      <c r="C14" s="7" t="s">
        <v>45</v>
      </c>
      <c r="D14" s="8" t="s">
        <v>253</v>
      </c>
      <c r="E14" s="2" t="s">
        <v>464</v>
      </c>
      <c r="G14" s="8"/>
    </row>
    <row r="15" spans="1:7" ht="28.8" x14ac:dyDescent="0.55000000000000004">
      <c r="A15" s="6">
        <v>0.33055555555555555</v>
      </c>
      <c r="B15" s="5">
        <v>6</v>
      </c>
      <c r="C15" s="7" t="s">
        <v>45</v>
      </c>
      <c r="D15" s="2" t="s">
        <v>254</v>
      </c>
      <c r="E15" s="2"/>
      <c r="G15" s="8"/>
    </row>
    <row r="16" spans="1:7" x14ac:dyDescent="0.55000000000000004">
      <c r="A16" s="6">
        <v>0.375</v>
      </c>
      <c r="B16" s="5">
        <v>6</v>
      </c>
      <c r="C16" s="7" t="s">
        <v>45</v>
      </c>
      <c r="D16" s="2" t="s">
        <v>255</v>
      </c>
      <c r="E16" s="2"/>
      <c r="F16" t="s">
        <v>256</v>
      </c>
      <c r="G16" s="8"/>
    </row>
    <row r="17" spans="1:7" x14ac:dyDescent="0.55000000000000004">
      <c r="A17" s="6">
        <v>0.39583333333333331</v>
      </c>
      <c r="B17" s="5">
        <v>6</v>
      </c>
      <c r="C17" s="7" t="s">
        <v>45</v>
      </c>
      <c r="D17" s="2" t="s">
        <v>257</v>
      </c>
      <c r="E17" s="2"/>
      <c r="G17" s="8"/>
    </row>
    <row r="18" spans="1:7" ht="28.8" x14ac:dyDescent="0.55000000000000004">
      <c r="A18" s="6">
        <v>0.41041666666666665</v>
      </c>
      <c r="B18" s="5">
        <v>6</v>
      </c>
      <c r="C18" s="7" t="s">
        <v>45</v>
      </c>
      <c r="D18" s="8" t="s">
        <v>259</v>
      </c>
      <c r="E18" s="2" t="s">
        <v>258</v>
      </c>
      <c r="F18" t="s">
        <v>47</v>
      </c>
      <c r="G18" s="8"/>
    </row>
    <row r="19" spans="1:7" x14ac:dyDescent="0.55000000000000004">
      <c r="A19" s="6">
        <v>0.4458333333333333</v>
      </c>
      <c r="B19" s="5">
        <v>6</v>
      </c>
      <c r="C19" s="7" t="s">
        <v>45</v>
      </c>
      <c r="D19" s="2" t="s">
        <v>261</v>
      </c>
      <c r="E19" s="2"/>
      <c r="F19" t="s">
        <v>260</v>
      </c>
      <c r="G19" s="8"/>
    </row>
    <row r="20" spans="1:7" x14ac:dyDescent="0.55000000000000004">
      <c r="A20" s="10"/>
      <c r="B20" s="5"/>
      <c r="C20" s="7"/>
      <c r="D20" s="2"/>
      <c r="E20" s="2"/>
      <c r="F20" s="1"/>
      <c r="G20" s="8"/>
    </row>
    <row r="21" spans="1:7" ht="28.8" x14ac:dyDescent="0.55000000000000004">
      <c r="A21" s="10">
        <v>0.46736111111111112</v>
      </c>
      <c r="B21" s="5">
        <v>6</v>
      </c>
      <c r="C21" s="7" t="s">
        <v>54</v>
      </c>
      <c r="D21" s="2" t="s">
        <v>264</v>
      </c>
      <c r="E21" s="2" t="s">
        <v>263</v>
      </c>
      <c r="F21" s="1" t="s">
        <v>262</v>
      </c>
      <c r="G21" s="8"/>
    </row>
    <row r="22" spans="1:7" ht="28.8" x14ac:dyDescent="0.55000000000000004">
      <c r="A22" s="10" t="s">
        <v>265</v>
      </c>
      <c r="B22" s="5">
        <v>6</v>
      </c>
      <c r="C22" s="6" t="s">
        <v>54</v>
      </c>
      <c r="D22" s="2" t="s">
        <v>266</v>
      </c>
      <c r="E22" s="2"/>
      <c r="F22" s="1"/>
      <c r="G22" s="8"/>
    </row>
    <row r="23" spans="1:7" x14ac:dyDescent="0.55000000000000004">
      <c r="A23" s="10">
        <v>0.5</v>
      </c>
      <c r="B23" s="5">
        <v>6</v>
      </c>
      <c r="C23" s="6" t="s">
        <v>54</v>
      </c>
      <c r="D23" s="8" t="s">
        <v>267</v>
      </c>
      <c r="E23" s="2"/>
      <c r="F23" s="1"/>
      <c r="G23" s="8"/>
    </row>
    <row r="24" spans="1:7" x14ac:dyDescent="0.55000000000000004">
      <c r="A24" s="10"/>
      <c r="B24" s="5"/>
      <c r="C24" s="6"/>
      <c r="D24" s="8"/>
      <c r="E24" s="2"/>
      <c r="F24" s="1"/>
      <c r="G24" s="8"/>
    </row>
    <row r="25" spans="1:7" ht="28.8" x14ac:dyDescent="0.55000000000000004">
      <c r="A25" s="10">
        <v>0.55318287037037039</v>
      </c>
      <c r="B25" s="5">
        <v>6</v>
      </c>
      <c r="C25" s="6" t="s">
        <v>45</v>
      </c>
      <c r="D25" s="2" t="s">
        <v>269</v>
      </c>
      <c r="E25" s="2"/>
      <c r="F25" s="1" t="s">
        <v>268</v>
      </c>
      <c r="G25" s="8"/>
    </row>
    <row r="26" spans="1:7" ht="28.8" x14ac:dyDescent="0.55000000000000004">
      <c r="A26" s="10">
        <v>0.5556712962962963</v>
      </c>
      <c r="B26" s="5">
        <v>6</v>
      </c>
      <c r="C26" s="6" t="s">
        <v>45</v>
      </c>
      <c r="D26" s="2" t="s">
        <v>270</v>
      </c>
      <c r="E26" s="2"/>
      <c r="F26" s="1"/>
      <c r="G26" s="8"/>
    </row>
    <row r="27" spans="1:7" x14ac:dyDescent="0.55000000000000004">
      <c r="A27" s="10">
        <v>0.56781249999999994</v>
      </c>
      <c r="B27" s="5">
        <v>6</v>
      </c>
      <c r="C27" s="6" t="s">
        <v>45</v>
      </c>
      <c r="D27" s="8" t="s">
        <v>271</v>
      </c>
      <c r="E27" s="8"/>
      <c r="F27" s="6"/>
      <c r="G27" s="8"/>
    </row>
    <row r="28" spans="1:7" ht="28.8" x14ac:dyDescent="0.55000000000000004">
      <c r="A28" s="10">
        <v>0.57430555555555551</v>
      </c>
      <c r="B28" s="5">
        <v>6</v>
      </c>
      <c r="C28" s="6" t="s">
        <v>45</v>
      </c>
      <c r="D28" s="8" t="s">
        <v>272</v>
      </c>
      <c r="E28" s="8"/>
      <c r="F28" s="6"/>
      <c r="G28" s="8"/>
    </row>
    <row r="29" spans="1:7" x14ac:dyDescent="0.55000000000000004">
      <c r="A29" s="10">
        <v>0.57679398148148142</v>
      </c>
      <c r="B29" s="5">
        <v>6</v>
      </c>
      <c r="C29" s="6" t="s">
        <v>45</v>
      </c>
      <c r="D29" s="8" t="s">
        <v>273</v>
      </c>
      <c r="E29" s="8" t="s">
        <v>275</v>
      </c>
      <c r="F29" s="6" t="s">
        <v>274</v>
      </c>
      <c r="G29" s="8"/>
    </row>
    <row r="30" spans="1:7" x14ac:dyDescent="0.55000000000000004">
      <c r="A30" s="10"/>
      <c r="B30" s="5"/>
      <c r="C30" s="6"/>
      <c r="D30" s="5"/>
      <c r="E30" s="5"/>
      <c r="F30" s="6"/>
      <c r="G30" s="8"/>
    </row>
    <row r="31" spans="1:7" x14ac:dyDescent="0.55000000000000004">
      <c r="A31" s="10"/>
      <c r="B31" s="5"/>
      <c r="C31" s="6"/>
      <c r="D31" s="5"/>
      <c r="E31" s="8"/>
      <c r="F31" s="6"/>
      <c r="G31" s="8"/>
    </row>
  </sheetData>
  <hyperlinks>
    <hyperlink ref="B3" r:id="rId1" xr:uid="{293C7383-3301-4CB4-950A-1773EA328D6A}"/>
    <hyperlink ref="B4" r:id="rId2" xr:uid="{9113D339-5E14-4FA4-9642-DE837A51D6ED}"/>
    <hyperlink ref="B5" r:id="rId3" xr:uid="{1208D0D7-599B-4E51-9D2F-F999843AC230}"/>
    <hyperlink ref="B6" r:id="rId4" xr:uid="{AD3101B8-C7C4-44D4-AF31-4AC4C931A201}"/>
    <hyperlink ref="B7" r:id="rId5" xr:uid="{DE08DD4B-011D-4D24-8FC1-D237DE60D2C4}"/>
    <hyperlink ref="B8" r:id="rId6" xr:uid="{16A5D153-2842-4A75-820D-AD479693BE8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6964-EA2F-4F54-9DA2-2636E65AFA5B}">
  <dimension ref="A1:I144"/>
  <sheetViews>
    <sheetView topLeftCell="C1" workbookViewId="0">
      <selection activeCell="D26" sqref="D26"/>
    </sheetView>
  </sheetViews>
  <sheetFormatPr defaultRowHeight="14.4" x14ac:dyDescent="0.55000000000000004"/>
  <cols>
    <col min="3" max="3" width="12.89453125" bestFit="1" customWidth="1"/>
    <col min="4" max="4" width="57.05078125" customWidth="1"/>
    <col min="5" max="5" width="44.05078125" customWidth="1"/>
    <col min="6" max="6" width="29.62890625" customWidth="1"/>
    <col min="7" max="7" width="52.3125" customWidth="1"/>
  </cols>
  <sheetData>
    <row r="1" spans="1:9" x14ac:dyDescent="0.55000000000000004">
      <c r="A1" t="s">
        <v>276</v>
      </c>
    </row>
    <row r="2" spans="1:9" x14ac:dyDescent="0.55000000000000004">
      <c r="A2" t="s">
        <v>277</v>
      </c>
      <c r="B2" s="21" t="s">
        <v>458</v>
      </c>
    </row>
    <row r="3" spans="1:9" x14ac:dyDescent="0.55000000000000004">
      <c r="A3" t="s">
        <v>278</v>
      </c>
      <c r="B3" t="s">
        <v>459</v>
      </c>
    </row>
    <row r="4" spans="1:9" x14ac:dyDescent="0.55000000000000004">
      <c r="A4" t="s">
        <v>279</v>
      </c>
      <c r="B4" t="s">
        <v>460</v>
      </c>
    </row>
    <row r="5" spans="1:9" x14ac:dyDescent="0.55000000000000004">
      <c r="A5" t="s">
        <v>280</v>
      </c>
      <c r="B5" t="s">
        <v>461</v>
      </c>
    </row>
    <row r="6" spans="1:9" x14ac:dyDescent="0.55000000000000004">
      <c r="A6" t="s">
        <v>462</v>
      </c>
      <c r="B6" t="s">
        <v>463</v>
      </c>
    </row>
    <row r="8" spans="1:9" x14ac:dyDescent="0.55000000000000004">
      <c r="A8" s="34" t="s">
        <v>0</v>
      </c>
      <c r="B8" s="34" t="s">
        <v>16</v>
      </c>
      <c r="C8" s="34" t="s">
        <v>7</v>
      </c>
      <c r="D8" s="34" t="s">
        <v>1</v>
      </c>
      <c r="E8" s="34" t="s">
        <v>3</v>
      </c>
      <c r="F8" s="23" t="s">
        <v>63</v>
      </c>
      <c r="G8" s="23" t="s">
        <v>4</v>
      </c>
      <c r="H8" s="24"/>
      <c r="I8" s="24"/>
    </row>
    <row r="9" spans="1:9" x14ac:dyDescent="0.55000000000000004">
      <c r="A9" s="10">
        <v>0.29166666666666669</v>
      </c>
      <c r="B9" s="5">
        <v>5</v>
      </c>
      <c r="C9" s="7" t="s">
        <v>303</v>
      </c>
      <c r="D9" s="5" t="s">
        <v>282</v>
      </c>
      <c r="E9" s="2"/>
      <c r="F9" t="s">
        <v>281</v>
      </c>
      <c r="G9" s="8"/>
    </row>
    <row r="10" spans="1:9" x14ac:dyDescent="0.55000000000000004">
      <c r="A10" s="10">
        <v>0.30075231481481485</v>
      </c>
      <c r="B10" s="5">
        <v>5</v>
      </c>
      <c r="C10" s="7" t="s">
        <v>303</v>
      </c>
      <c r="D10" t="s">
        <v>283</v>
      </c>
      <c r="F10" s="2"/>
      <c r="G10" s="8"/>
    </row>
    <row r="11" spans="1:9" x14ac:dyDescent="0.55000000000000004">
      <c r="A11" s="10">
        <v>0.30231481481481481</v>
      </c>
      <c r="B11" s="5">
        <v>5</v>
      </c>
      <c r="C11" s="7" t="s">
        <v>303</v>
      </c>
      <c r="D11" t="s">
        <v>284</v>
      </c>
      <c r="G11" s="8"/>
    </row>
    <row r="12" spans="1:9" x14ac:dyDescent="0.55000000000000004">
      <c r="A12" s="10">
        <v>0.30432870370370374</v>
      </c>
      <c r="B12" s="5">
        <v>5</v>
      </c>
      <c r="C12" s="7" t="s">
        <v>303</v>
      </c>
      <c r="D12" t="s">
        <v>285</v>
      </c>
      <c r="G12" s="8"/>
    </row>
    <row r="13" spans="1:9" ht="28.8" x14ac:dyDescent="0.55000000000000004">
      <c r="A13" s="10">
        <v>0.30462962962962964</v>
      </c>
      <c r="B13" s="5">
        <v>5</v>
      </c>
      <c r="C13" s="7" t="s">
        <v>303</v>
      </c>
      <c r="D13" s="2" t="s">
        <v>286</v>
      </c>
      <c r="G13" s="8"/>
    </row>
    <row r="14" spans="1:9" x14ac:dyDescent="0.55000000000000004">
      <c r="A14" s="10">
        <v>0.31342592592592594</v>
      </c>
      <c r="B14" s="5">
        <v>5</v>
      </c>
      <c r="C14" s="7" t="s">
        <v>313</v>
      </c>
      <c r="D14" t="s">
        <v>287</v>
      </c>
      <c r="G14" s="8"/>
    </row>
    <row r="15" spans="1:9" x14ac:dyDescent="0.55000000000000004">
      <c r="A15" s="10">
        <v>0.31597222222222221</v>
      </c>
      <c r="B15" s="5">
        <v>5</v>
      </c>
      <c r="C15" s="7" t="s">
        <v>45</v>
      </c>
      <c r="D15" t="s">
        <v>288</v>
      </c>
      <c r="E15" s="2"/>
      <c r="G15" s="8"/>
    </row>
    <row r="16" spans="1:9" x14ac:dyDescent="0.55000000000000004">
      <c r="A16" s="10">
        <v>0.31820601851851854</v>
      </c>
      <c r="B16" s="5">
        <v>5</v>
      </c>
      <c r="C16" s="7" t="s">
        <v>313</v>
      </c>
      <c r="D16" t="s">
        <v>289</v>
      </c>
      <c r="G16" s="8"/>
    </row>
    <row r="17" spans="1:7" x14ac:dyDescent="0.55000000000000004">
      <c r="A17" s="10">
        <v>0.32342592592592595</v>
      </c>
      <c r="B17" s="5">
        <v>5</v>
      </c>
      <c r="C17" s="7" t="s">
        <v>313</v>
      </c>
      <c r="D17" t="s">
        <v>290</v>
      </c>
      <c r="F17" s="1"/>
      <c r="G17" s="8"/>
    </row>
    <row r="18" spans="1:7" ht="86.4" x14ac:dyDescent="0.55000000000000004">
      <c r="A18" s="10">
        <v>0.32650462962962962</v>
      </c>
      <c r="B18" s="5">
        <v>5</v>
      </c>
      <c r="C18" s="7" t="s">
        <v>45</v>
      </c>
      <c r="D18" s="8" t="s">
        <v>291</v>
      </c>
      <c r="E18" s="8" t="s">
        <v>292</v>
      </c>
      <c r="F18" s="1"/>
      <c r="G18" s="8" t="s">
        <v>314</v>
      </c>
    </row>
    <row r="19" spans="1:7" x14ac:dyDescent="0.55000000000000004">
      <c r="A19" s="10">
        <v>0.33251157407407406</v>
      </c>
      <c r="B19" s="5">
        <v>5</v>
      </c>
      <c r="C19" s="7" t="s">
        <v>313</v>
      </c>
      <c r="D19" t="s">
        <v>312</v>
      </c>
      <c r="F19" s="1"/>
      <c r="G19" s="8"/>
    </row>
    <row r="20" spans="1:7" x14ac:dyDescent="0.55000000000000004">
      <c r="A20" s="10">
        <v>0.34093749999999995</v>
      </c>
      <c r="B20" s="5">
        <v>5</v>
      </c>
      <c r="C20" s="7" t="s">
        <v>313</v>
      </c>
      <c r="D20" s="5" t="s">
        <v>315</v>
      </c>
      <c r="E20" s="2"/>
      <c r="F20" s="1"/>
      <c r="G20" s="8"/>
    </row>
    <row r="21" spans="1:7" x14ac:dyDescent="0.55000000000000004">
      <c r="A21" s="10">
        <v>0.3430555555555555</v>
      </c>
      <c r="B21" s="5">
        <v>5</v>
      </c>
      <c r="C21" s="6" t="s">
        <v>313</v>
      </c>
      <c r="D21" t="s">
        <v>316</v>
      </c>
      <c r="F21" s="1"/>
      <c r="G21" s="8" t="s">
        <v>317</v>
      </c>
    </row>
    <row r="22" spans="1:7" x14ac:dyDescent="0.55000000000000004">
      <c r="A22" s="10">
        <v>0.34907407407407409</v>
      </c>
      <c r="B22" s="5">
        <v>5</v>
      </c>
      <c r="C22" s="7" t="s">
        <v>313</v>
      </c>
      <c r="D22" t="s">
        <v>318</v>
      </c>
      <c r="F22" s="1"/>
      <c r="G22" s="8"/>
    </row>
    <row r="23" spans="1:7" x14ac:dyDescent="0.55000000000000004">
      <c r="A23" s="10">
        <v>0.34918981481481487</v>
      </c>
      <c r="B23" s="5">
        <v>5</v>
      </c>
      <c r="C23" s="6" t="s">
        <v>313</v>
      </c>
      <c r="D23" s="5" t="s">
        <v>319</v>
      </c>
      <c r="E23" s="5"/>
      <c r="F23" s="6"/>
      <c r="G23" s="8" t="s">
        <v>351</v>
      </c>
    </row>
    <row r="24" spans="1:7" x14ac:dyDescent="0.55000000000000004">
      <c r="A24" s="10">
        <v>0.35038194444444448</v>
      </c>
      <c r="B24" s="5">
        <v>5</v>
      </c>
      <c r="C24" s="7" t="s">
        <v>313</v>
      </c>
      <c r="D24" s="5" t="s">
        <v>320</v>
      </c>
      <c r="E24" s="5"/>
      <c r="F24" s="6"/>
      <c r="G24" s="8" t="s">
        <v>352</v>
      </c>
    </row>
    <row r="25" spans="1:7" ht="28.8" x14ac:dyDescent="0.55000000000000004">
      <c r="A25" s="10">
        <v>0.35057870370370375</v>
      </c>
      <c r="B25" s="5">
        <v>5</v>
      </c>
      <c r="C25" s="6" t="s">
        <v>313</v>
      </c>
      <c r="D25" s="5" t="s">
        <v>321</v>
      </c>
      <c r="E25" s="8" t="s">
        <v>322</v>
      </c>
      <c r="F25" s="6"/>
      <c r="G25" s="8"/>
    </row>
    <row r="26" spans="1:7" x14ac:dyDescent="0.55000000000000004">
      <c r="A26" s="10">
        <v>0.3518634259259259</v>
      </c>
      <c r="B26" s="5">
        <v>5</v>
      </c>
      <c r="C26" s="7" t="s">
        <v>313</v>
      </c>
      <c r="D26" s="5" t="s">
        <v>323</v>
      </c>
    </row>
    <row r="27" spans="1:7" x14ac:dyDescent="0.55000000000000004">
      <c r="B27" s="5">
        <v>5</v>
      </c>
      <c r="C27" s="6" t="s">
        <v>313</v>
      </c>
      <c r="D27" s="5" t="s">
        <v>324</v>
      </c>
      <c r="E27" s="25">
        <v>0.35266203703703702</v>
      </c>
      <c r="F27" s="10"/>
    </row>
    <row r="28" spans="1:7" x14ac:dyDescent="0.55000000000000004">
      <c r="B28" s="5">
        <v>5</v>
      </c>
      <c r="C28" s="7" t="s">
        <v>313</v>
      </c>
      <c r="D28" s="5" t="s">
        <v>325</v>
      </c>
      <c r="E28" s="25">
        <v>0.35312499999999997</v>
      </c>
      <c r="F28" s="10"/>
    </row>
    <row r="29" spans="1:7" x14ac:dyDescent="0.55000000000000004">
      <c r="B29" s="5">
        <v>5</v>
      </c>
      <c r="C29" s="6" t="s">
        <v>313</v>
      </c>
      <c r="D29" s="5" t="s">
        <v>326</v>
      </c>
      <c r="E29" s="25">
        <v>0.35486111111111113</v>
      </c>
      <c r="F29" s="10"/>
    </row>
    <row r="30" spans="1:7" x14ac:dyDescent="0.55000000000000004">
      <c r="A30" s="10">
        <v>0.35625000000000001</v>
      </c>
      <c r="B30" s="5">
        <v>5</v>
      </c>
      <c r="C30" s="6" t="s">
        <v>303</v>
      </c>
      <c r="D30" s="5" t="s">
        <v>327</v>
      </c>
    </row>
    <row r="31" spans="1:7" ht="43.2" x14ac:dyDescent="0.55000000000000004">
      <c r="A31" s="10">
        <v>0.35766203703703708</v>
      </c>
      <c r="B31" s="5">
        <v>5</v>
      </c>
      <c r="C31" s="6" t="s">
        <v>303</v>
      </c>
      <c r="D31" s="8" t="s">
        <v>328</v>
      </c>
    </row>
    <row r="32" spans="1:7" x14ac:dyDescent="0.55000000000000004">
      <c r="A32" s="10">
        <v>0.36488425925925921</v>
      </c>
      <c r="B32" s="5">
        <v>5</v>
      </c>
      <c r="C32" s="6" t="s">
        <v>303</v>
      </c>
      <c r="D32" s="5" t="s">
        <v>329</v>
      </c>
    </row>
    <row r="33" spans="1:5" x14ac:dyDescent="0.55000000000000004">
      <c r="A33" s="10">
        <v>0.36505787037037035</v>
      </c>
      <c r="B33" s="5">
        <v>5</v>
      </c>
      <c r="C33" s="6" t="s">
        <v>303</v>
      </c>
      <c r="D33" s="5" t="s">
        <v>330</v>
      </c>
    </row>
    <row r="34" spans="1:5" ht="43.2" x14ac:dyDescent="0.55000000000000004">
      <c r="A34" s="10">
        <v>0.36629629629629629</v>
      </c>
      <c r="B34" s="5">
        <v>5</v>
      </c>
      <c r="C34" s="6" t="s">
        <v>303</v>
      </c>
      <c r="D34" s="8" t="s">
        <v>331</v>
      </c>
    </row>
    <row r="35" spans="1:5" x14ac:dyDescent="0.55000000000000004">
      <c r="A35" s="10">
        <v>0.37032407407407408</v>
      </c>
      <c r="B35" s="5">
        <v>5</v>
      </c>
      <c r="C35" s="6" t="s">
        <v>303</v>
      </c>
      <c r="D35" s="5" t="s">
        <v>332</v>
      </c>
    </row>
    <row r="36" spans="1:5" x14ac:dyDescent="0.55000000000000004">
      <c r="A36" s="10">
        <v>0.37071759259259257</v>
      </c>
      <c r="B36" s="5">
        <v>5</v>
      </c>
      <c r="C36" s="6" t="s">
        <v>303</v>
      </c>
      <c r="D36" s="5" t="s">
        <v>333</v>
      </c>
    </row>
    <row r="37" spans="1:5" ht="28.8" x14ac:dyDescent="0.55000000000000004">
      <c r="A37" s="10">
        <v>0.3721990740740741</v>
      </c>
      <c r="B37" s="5">
        <v>5</v>
      </c>
      <c r="C37" s="6" t="s">
        <v>303</v>
      </c>
      <c r="D37" s="8" t="s">
        <v>334</v>
      </c>
    </row>
    <row r="38" spans="1:5" x14ac:dyDescent="0.55000000000000004">
      <c r="A38" s="10">
        <v>0.37343750000000003</v>
      </c>
      <c r="B38" s="5"/>
      <c r="C38" s="6"/>
      <c r="D38" s="26" t="s">
        <v>255</v>
      </c>
      <c r="E38" t="s">
        <v>335</v>
      </c>
    </row>
    <row r="39" spans="1:5" x14ac:dyDescent="0.55000000000000004">
      <c r="A39" s="10">
        <v>0.39583333333333331</v>
      </c>
      <c r="B39" s="5"/>
      <c r="C39" s="6"/>
      <c r="D39" t="s">
        <v>336</v>
      </c>
    </row>
    <row r="40" spans="1:5" x14ac:dyDescent="0.55000000000000004">
      <c r="A40" s="10">
        <v>0.42199074074074078</v>
      </c>
      <c r="B40" s="5">
        <v>5</v>
      </c>
      <c r="C40" s="6" t="s">
        <v>45</v>
      </c>
      <c r="D40" s="2" t="s">
        <v>337</v>
      </c>
      <c r="E40" t="s">
        <v>47</v>
      </c>
    </row>
    <row r="41" spans="1:5" x14ac:dyDescent="0.55000000000000004">
      <c r="A41" s="10">
        <v>0.43035879629629631</v>
      </c>
      <c r="B41" s="5">
        <v>5</v>
      </c>
      <c r="C41" s="6" t="s">
        <v>303</v>
      </c>
      <c r="D41" t="s">
        <v>338</v>
      </c>
    </row>
    <row r="42" spans="1:5" x14ac:dyDescent="0.55000000000000004">
      <c r="A42" s="10">
        <v>0.43067129629629625</v>
      </c>
      <c r="B42" s="5">
        <v>5</v>
      </c>
      <c r="C42" s="6" t="s">
        <v>303</v>
      </c>
      <c r="D42" t="s">
        <v>339</v>
      </c>
    </row>
    <row r="43" spans="1:5" ht="57.6" x14ac:dyDescent="0.55000000000000004">
      <c r="A43" s="10">
        <v>0.43263888888888885</v>
      </c>
      <c r="B43" s="5">
        <v>5</v>
      </c>
      <c r="C43" s="6" t="s">
        <v>303</v>
      </c>
      <c r="D43" s="8" t="s">
        <v>340</v>
      </c>
    </row>
    <row r="44" spans="1:5" x14ac:dyDescent="0.55000000000000004">
      <c r="A44" s="10">
        <v>0.44295138888888891</v>
      </c>
      <c r="B44" s="5">
        <v>5</v>
      </c>
      <c r="C44" s="6" t="s">
        <v>341</v>
      </c>
      <c r="D44" t="s">
        <v>342</v>
      </c>
    </row>
    <row r="45" spans="1:5" x14ac:dyDescent="0.55000000000000004">
      <c r="A45" s="10">
        <v>0.44467592592592592</v>
      </c>
      <c r="B45" s="5">
        <v>5</v>
      </c>
      <c r="C45" s="6" t="s">
        <v>341</v>
      </c>
      <c r="D45" t="s">
        <v>343</v>
      </c>
    </row>
    <row r="46" spans="1:5" x14ac:dyDescent="0.55000000000000004">
      <c r="A46" s="10">
        <v>0.44545138888888891</v>
      </c>
      <c r="B46" s="5">
        <v>5</v>
      </c>
      <c r="C46" s="6" t="s">
        <v>341</v>
      </c>
      <c r="D46" t="s">
        <v>353</v>
      </c>
    </row>
    <row r="47" spans="1:5" x14ac:dyDescent="0.55000000000000004">
      <c r="A47" s="10">
        <v>0.44567129629629632</v>
      </c>
      <c r="B47" s="5">
        <v>5</v>
      </c>
      <c r="C47" s="6" t="s">
        <v>341</v>
      </c>
      <c r="D47" t="s">
        <v>354</v>
      </c>
    </row>
    <row r="48" spans="1:5" x14ac:dyDescent="0.55000000000000004">
      <c r="A48" s="10">
        <v>0.44699074074074074</v>
      </c>
      <c r="B48" s="5">
        <v>5</v>
      </c>
      <c r="C48" s="6" t="s">
        <v>341</v>
      </c>
      <c r="D48" t="s">
        <v>356</v>
      </c>
      <c r="E48" t="s">
        <v>357</v>
      </c>
    </row>
    <row r="49" spans="1:5" ht="30.3" customHeight="1" x14ac:dyDescent="0.55000000000000004">
      <c r="A49" s="11">
        <v>0.45027777777777778</v>
      </c>
      <c r="B49" s="5">
        <v>5</v>
      </c>
      <c r="C49" s="6" t="s">
        <v>341</v>
      </c>
      <c r="D49" s="8" t="s">
        <v>359</v>
      </c>
    </row>
    <row r="50" spans="1:5" x14ac:dyDescent="0.55000000000000004">
      <c r="A50" s="10">
        <v>0.45466435185185183</v>
      </c>
      <c r="B50" s="5">
        <v>5</v>
      </c>
      <c r="C50" s="6" t="s">
        <v>341</v>
      </c>
      <c r="D50" t="s">
        <v>360</v>
      </c>
    </row>
    <row r="51" spans="1:5" x14ac:dyDescent="0.55000000000000004">
      <c r="A51" s="1">
        <v>0.4548611111111111</v>
      </c>
      <c r="B51" s="5">
        <v>5</v>
      </c>
      <c r="C51" s="6" t="s">
        <v>341</v>
      </c>
      <c r="D51" t="s">
        <v>361</v>
      </c>
    </row>
    <row r="52" spans="1:5" x14ac:dyDescent="0.55000000000000004">
      <c r="A52" s="10">
        <v>0.45646990740740739</v>
      </c>
      <c r="B52" s="5">
        <v>5</v>
      </c>
      <c r="C52" s="6" t="s">
        <v>341</v>
      </c>
      <c r="D52" t="s">
        <v>362</v>
      </c>
    </row>
    <row r="53" spans="1:5" ht="28.8" x14ac:dyDescent="0.55000000000000004">
      <c r="A53" s="10">
        <v>0.45937500000000003</v>
      </c>
      <c r="B53" s="5">
        <v>5</v>
      </c>
      <c r="C53" s="6" t="s">
        <v>45</v>
      </c>
      <c r="D53" s="2" t="s">
        <v>363</v>
      </c>
    </row>
    <row r="54" spans="1:5" ht="28.8" x14ac:dyDescent="0.55000000000000004">
      <c r="A54" s="11">
        <v>0.46261574074074074</v>
      </c>
      <c r="B54" s="5">
        <v>5</v>
      </c>
      <c r="C54" s="6" t="s">
        <v>341</v>
      </c>
      <c r="D54" s="5" t="s">
        <v>364</v>
      </c>
      <c r="E54" s="2" t="s">
        <v>365</v>
      </c>
    </row>
    <row r="55" spans="1:5" x14ac:dyDescent="0.55000000000000004">
      <c r="A55" s="10">
        <v>0.46607638888888886</v>
      </c>
      <c r="B55" s="5">
        <v>5</v>
      </c>
      <c r="C55" s="6" t="s">
        <v>341</v>
      </c>
      <c r="D55" t="s">
        <v>366</v>
      </c>
    </row>
    <row r="56" spans="1:5" x14ac:dyDescent="0.55000000000000004">
      <c r="A56" s="10">
        <v>0.46629629629629626</v>
      </c>
      <c r="B56" s="5">
        <v>5</v>
      </c>
      <c r="C56" s="6" t="s">
        <v>341</v>
      </c>
      <c r="D56" t="s">
        <v>367</v>
      </c>
    </row>
    <row r="57" spans="1:5" x14ac:dyDescent="0.55000000000000004">
      <c r="A57" s="10">
        <v>0.46877314814814813</v>
      </c>
      <c r="B57" s="5">
        <v>5</v>
      </c>
      <c r="C57" s="6" t="s">
        <v>341</v>
      </c>
      <c r="D57" t="s">
        <v>368</v>
      </c>
    </row>
    <row r="58" spans="1:5" x14ac:dyDescent="0.55000000000000004">
      <c r="A58" s="10">
        <v>0.47166666666666668</v>
      </c>
      <c r="B58" s="5">
        <v>5</v>
      </c>
      <c r="C58" s="6" t="s">
        <v>301</v>
      </c>
      <c r="D58" t="s">
        <v>369</v>
      </c>
    </row>
    <row r="59" spans="1:5" x14ac:dyDescent="0.55000000000000004">
      <c r="A59" s="10">
        <v>0.47430555555555554</v>
      </c>
      <c r="B59" s="5">
        <v>5</v>
      </c>
      <c r="C59" s="6" t="s">
        <v>301</v>
      </c>
      <c r="D59" t="s">
        <v>370</v>
      </c>
    </row>
    <row r="60" spans="1:5" x14ac:dyDescent="0.55000000000000004">
      <c r="A60" s="10">
        <v>0.47533564814814816</v>
      </c>
      <c r="B60" s="5">
        <v>5</v>
      </c>
      <c r="C60" s="6" t="s">
        <v>301</v>
      </c>
      <c r="D60" t="s">
        <v>366</v>
      </c>
    </row>
    <row r="61" spans="1:5" x14ac:dyDescent="0.55000000000000004">
      <c r="A61" s="10">
        <v>0.47542824074074069</v>
      </c>
      <c r="B61" s="5">
        <v>5</v>
      </c>
      <c r="C61" s="6" t="s">
        <v>301</v>
      </c>
      <c r="D61" t="s">
        <v>371</v>
      </c>
    </row>
    <row r="62" spans="1:5" x14ac:dyDescent="0.55000000000000004">
      <c r="A62" s="10">
        <v>0.47593749999999996</v>
      </c>
      <c r="B62" s="5">
        <v>5</v>
      </c>
      <c r="C62" s="6" t="s">
        <v>301</v>
      </c>
      <c r="D62" t="s">
        <v>372</v>
      </c>
    </row>
    <row r="63" spans="1:5" x14ac:dyDescent="0.55000000000000004">
      <c r="A63" s="10">
        <v>0.48143518518518519</v>
      </c>
      <c r="B63" s="5">
        <v>5</v>
      </c>
      <c r="C63" s="6" t="s">
        <v>301</v>
      </c>
      <c r="D63" t="s">
        <v>373</v>
      </c>
    </row>
    <row r="64" spans="1:5" x14ac:dyDescent="0.55000000000000004">
      <c r="A64" s="1">
        <v>0.48194444444444445</v>
      </c>
      <c r="B64" s="5">
        <v>5</v>
      </c>
      <c r="C64" s="6" t="s">
        <v>301</v>
      </c>
      <c r="D64" t="s">
        <v>374</v>
      </c>
    </row>
    <row r="65" spans="1:7" x14ac:dyDescent="0.55000000000000004">
      <c r="A65" s="10">
        <v>0.48222222222222227</v>
      </c>
      <c r="B65" s="5">
        <v>5</v>
      </c>
      <c r="C65" s="6" t="s">
        <v>301</v>
      </c>
      <c r="D65" t="s">
        <v>375</v>
      </c>
    </row>
    <row r="66" spans="1:7" x14ac:dyDescent="0.55000000000000004">
      <c r="A66" s="10">
        <v>0.48241898148148149</v>
      </c>
      <c r="B66" s="5">
        <v>5</v>
      </c>
      <c r="C66" s="6" t="s">
        <v>301</v>
      </c>
      <c r="D66" t="s">
        <v>376</v>
      </c>
    </row>
    <row r="67" spans="1:7" x14ac:dyDescent="0.55000000000000004">
      <c r="A67" s="10">
        <v>0.48353009259259255</v>
      </c>
      <c r="B67" s="5">
        <v>5</v>
      </c>
      <c r="C67" s="6" t="s">
        <v>301</v>
      </c>
      <c r="D67" t="s">
        <v>377</v>
      </c>
    </row>
    <row r="68" spans="1:7" x14ac:dyDescent="0.55000000000000004">
      <c r="A68" s="10">
        <v>0.48403935185185182</v>
      </c>
      <c r="B68" s="5">
        <v>5</v>
      </c>
      <c r="C68" s="6" t="s">
        <v>301</v>
      </c>
      <c r="D68" t="s">
        <v>378</v>
      </c>
    </row>
    <row r="69" spans="1:7" x14ac:dyDescent="0.55000000000000004">
      <c r="A69" s="10">
        <v>0.48574074074074075</v>
      </c>
      <c r="B69" s="5">
        <v>5</v>
      </c>
      <c r="C69" s="6" t="s">
        <v>301</v>
      </c>
      <c r="D69" t="s">
        <v>379</v>
      </c>
    </row>
    <row r="70" spans="1:7" x14ac:dyDescent="0.55000000000000004">
      <c r="A70" s="10">
        <v>0.48585648148148147</v>
      </c>
      <c r="B70" s="5">
        <v>5</v>
      </c>
      <c r="C70" s="6" t="s">
        <v>301</v>
      </c>
      <c r="D70" t="s">
        <v>380</v>
      </c>
    </row>
    <row r="71" spans="1:7" x14ac:dyDescent="0.55000000000000004">
      <c r="A71" s="10">
        <v>0.48603009259259261</v>
      </c>
      <c r="B71" s="5">
        <v>5</v>
      </c>
      <c r="C71" s="6" t="s">
        <v>301</v>
      </c>
      <c r="D71" t="s">
        <v>381</v>
      </c>
    </row>
    <row r="72" spans="1:7" x14ac:dyDescent="0.55000000000000004">
      <c r="A72" s="10">
        <v>0.48749999999999999</v>
      </c>
      <c r="B72" s="5">
        <v>5</v>
      </c>
      <c r="C72" s="6" t="s">
        <v>301</v>
      </c>
      <c r="D72" t="s">
        <v>382</v>
      </c>
    </row>
    <row r="73" spans="1:7" x14ac:dyDescent="0.55000000000000004">
      <c r="A73" s="10">
        <v>0.4916666666666667</v>
      </c>
      <c r="B73" s="5">
        <v>5</v>
      </c>
      <c r="C73" s="6" t="s">
        <v>301</v>
      </c>
      <c r="D73" t="s">
        <v>383</v>
      </c>
      <c r="E73" t="s">
        <v>384</v>
      </c>
    </row>
    <row r="74" spans="1:7" x14ac:dyDescent="0.55000000000000004">
      <c r="A74" s="10">
        <v>0.49396990740740737</v>
      </c>
      <c r="B74" s="5">
        <v>5</v>
      </c>
      <c r="C74" s="6" t="s">
        <v>301</v>
      </c>
      <c r="D74" t="s">
        <v>385</v>
      </c>
    </row>
    <row r="75" spans="1:7" x14ac:dyDescent="0.55000000000000004">
      <c r="A75" s="10">
        <v>0.5</v>
      </c>
      <c r="B75" s="5">
        <v>5</v>
      </c>
      <c r="C75" s="6" t="s">
        <v>301</v>
      </c>
      <c r="D75" t="s">
        <v>267</v>
      </c>
    </row>
    <row r="76" spans="1:7" x14ac:dyDescent="0.55000000000000004">
      <c r="A76" s="10"/>
      <c r="B76" s="5"/>
      <c r="C76" s="6"/>
    </row>
    <row r="77" spans="1:7" x14ac:dyDescent="0.55000000000000004">
      <c r="A77" s="10">
        <v>0.52719907407407407</v>
      </c>
      <c r="B77" s="5">
        <v>5</v>
      </c>
      <c r="C77" s="6" t="s">
        <v>301</v>
      </c>
      <c r="D77" t="s">
        <v>388</v>
      </c>
      <c r="E77" t="s">
        <v>387</v>
      </c>
      <c r="F77" t="s">
        <v>389</v>
      </c>
      <c r="G77" t="s">
        <v>391</v>
      </c>
    </row>
    <row r="78" spans="1:7" x14ac:dyDescent="0.55000000000000004">
      <c r="A78" s="10">
        <v>0.5395833333333333</v>
      </c>
      <c r="B78" s="5">
        <v>5</v>
      </c>
      <c r="C78" s="6" t="s">
        <v>301</v>
      </c>
      <c r="D78" t="s">
        <v>392</v>
      </c>
      <c r="E78" t="s">
        <v>390</v>
      </c>
    </row>
    <row r="79" spans="1:7" x14ac:dyDescent="0.55000000000000004">
      <c r="A79" s="10" t="s">
        <v>386</v>
      </c>
      <c r="B79" s="5">
        <v>5</v>
      </c>
      <c r="C79" s="6" t="s">
        <v>298</v>
      </c>
      <c r="D79" t="s">
        <v>393</v>
      </c>
    </row>
    <row r="80" spans="1:7" x14ac:dyDescent="0.55000000000000004">
      <c r="A80" s="10">
        <v>0.54351851851851851</v>
      </c>
      <c r="B80" s="5">
        <v>5</v>
      </c>
      <c r="C80" s="6" t="s">
        <v>298</v>
      </c>
      <c r="D80" t="s">
        <v>394</v>
      </c>
      <c r="G80" t="s">
        <v>395</v>
      </c>
    </row>
    <row r="81" spans="1:5" x14ac:dyDescent="0.55000000000000004">
      <c r="A81" s="10">
        <v>0.54375000000000007</v>
      </c>
      <c r="B81" s="5">
        <v>5</v>
      </c>
      <c r="C81" s="6" t="s">
        <v>298</v>
      </c>
      <c r="D81" t="s">
        <v>396</v>
      </c>
    </row>
    <row r="82" spans="1:5" x14ac:dyDescent="0.55000000000000004">
      <c r="A82" s="10">
        <v>0.54484953703703709</v>
      </c>
      <c r="B82" s="5">
        <v>5</v>
      </c>
      <c r="C82" s="6" t="s">
        <v>298</v>
      </c>
      <c r="D82" t="s">
        <v>408</v>
      </c>
    </row>
    <row r="83" spans="1:5" ht="43.2" x14ac:dyDescent="0.55000000000000004">
      <c r="A83" s="10">
        <v>0.54791666666666672</v>
      </c>
      <c r="B83" s="5">
        <v>5</v>
      </c>
      <c r="C83" s="6" t="s">
        <v>298</v>
      </c>
      <c r="D83" s="8" t="s">
        <v>409</v>
      </c>
      <c r="E83" s="2" t="s">
        <v>434</v>
      </c>
    </row>
    <row r="84" spans="1:5" x14ac:dyDescent="0.55000000000000004">
      <c r="A84" s="10">
        <v>0.551875</v>
      </c>
      <c r="B84" s="5">
        <v>5</v>
      </c>
      <c r="C84" s="6" t="s">
        <v>298</v>
      </c>
      <c r="D84" t="s">
        <v>410</v>
      </c>
    </row>
    <row r="85" spans="1:5" x14ac:dyDescent="0.55000000000000004">
      <c r="A85" s="10">
        <v>0.55782407407407408</v>
      </c>
      <c r="B85" s="5">
        <v>5</v>
      </c>
      <c r="C85" s="6" t="s">
        <v>298</v>
      </c>
      <c r="D85" t="s">
        <v>411</v>
      </c>
    </row>
    <row r="86" spans="1:5" x14ac:dyDescent="0.55000000000000004">
      <c r="A86" s="10">
        <v>0.55883101851851846</v>
      </c>
      <c r="B86" s="5">
        <v>5</v>
      </c>
      <c r="C86" s="6" t="s">
        <v>298</v>
      </c>
      <c r="D86" t="s">
        <v>412</v>
      </c>
    </row>
    <row r="87" spans="1:5" x14ac:dyDescent="0.55000000000000004">
      <c r="A87" s="10">
        <v>0.56041666666666667</v>
      </c>
      <c r="B87" s="5">
        <v>5</v>
      </c>
      <c r="C87" s="6" t="s">
        <v>298</v>
      </c>
      <c r="D87" t="s">
        <v>413</v>
      </c>
    </row>
    <row r="88" spans="1:5" ht="43.2" x14ac:dyDescent="0.55000000000000004">
      <c r="A88" s="11">
        <v>0.56346064814814811</v>
      </c>
      <c r="B88" s="5">
        <v>5</v>
      </c>
      <c r="C88" s="6" t="s">
        <v>298</v>
      </c>
      <c r="D88" s="8" t="s">
        <v>414</v>
      </c>
      <c r="E88" s="2" t="s">
        <v>415</v>
      </c>
    </row>
    <row r="89" spans="1:5" x14ac:dyDescent="0.55000000000000004">
      <c r="A89" s="10">
        <v>0.56751157407407404</v>
      </c>
      <c r="B89" s="5">
        <v>5</v>
      </c>
      <c r="C89" s="6" t="s">
        <v>298</v>
      </c>
      <c r="D89" t="s">
        <v>416</v>
      </c>
    </row>
    <row r="90" spans="1:5" x14ac:dyDescent="0.55000000000000004">
      <c r="A90" s="10">
        <v>0.57777777777777783</v>
      </c>
      <c r="B90" s="5">
        <v>5</v>
      </c>
      <c r="C90" s="6" t="s">
        <v>417</v>
      </c>
      <c r="D90" t="s">
        <v>418</v>
      </c>
    </row>
    <row r="91" spans="1:5" x14ac:dyDescent="0.55000000000000004">
      <c r="A91" s="10">
        <v>0.58333333333333337</v>
      </c>
      <c r="B91" s="5">
        <v>5</v>
      </c>
      <c r="C91" s="6" t="s">
        <v>298</v>
      </c>
      <c r="D91" t="s">
        <v>419</v>
      </c>
      <c r="E91" t="s">
        <v>427</v>
      </c>
    </row>
    <row r="92" spans="1:5" x14ac:dyDescent="0.55000000000000004">
      <c r="A92" s="10">
        <v>0.58611111111111114</v>
      </c>
      <c r="B92" s="5">
        <v>5</v>
      </c>
      <c r="C92" s="6" t="s">
        <v>298</v>
      </c>
      <c r="D92" t="s">
        <v>358</v>
      </c>
      <c r="E92" t="s">
        <v>428</v>
      </c>
    </row>
    <row r="93" spans="1:5" x14ac:dyDescent="0.55000000000000004">
      <c r="A93" s="10">
        <v>0.58898148148148144</v>
      </c>
      <c r="B93" s="5">
        <v>5</v>
      </c>
      <c r="C93" s="6" t="s">
        <v>298</v>
      </c>
      <c r="D93" t="s">
        <v>420</v>
      </c>
    </row>
    <row r="94" spans="1:5" x14ac:dyDescent="0.55000000000000004">
      <c r="A94" s="10">
        <v>0.5895717592592592</v>
      </c>
      <c r="B94" s="5">
        <v>5</v>
      </c>
      <c r="C94" s="6" t="s">
        <v>298</v>
      </c>
      <c r="D94" t="s">
        <v>421</v>
      </c>
    </row>
    <row r="95" spans="1:5" x14ac:dyDescent="0.55000000000000004">
      <c r="A95" s="10">
        <v>0.59583333333333333</v>
      </c>
      <c r="B95" s="5">
        <v>5</v>
      </c>
      <c r="C95" s="6" t="s">
        <v>298</v>
      </c>
      <c r="D95" t="s">
        <v>422</v>
      </c>
    </row>
    <row r="96" spans="1:5" x14ac:dyDescent="0.55000000000000004">
      <c r="A96" s="10">
        <v>0.59861111111111109</v>
      </c>
      <c r="B96" s="5">
        <v>5</v>
      </c>
      <c r="C96" s="6" t="s">
        <v>298</v>
      </c>
      <c r="D96" t="s">
        <v>423</v>
      </c>
    </row>
    <row r="97" spans="1:5" x14ac:dyDescent="0.55000000000000004">
      <c r="A97" s="10">
        <v>0.60416666666666663</v>
      </c>
      <c r="B97" s="5">
        <v>5</v>
      </c>
      <c r="C97" s="6" t="s">
        <v>305</v>
      </c>
      <c r="D97" t="s">
        <v>424</v>
      </c>
    </row>
    <row r="98" spans="1:5" x14ac:dyDescent="0.55000000000000004">
      <c r="A98" s="10">
        <v>0.60799768518518515</v>
      </c>
      <c r="B98" s="5">
        <v>5</v>
      </c>
      <c r="C98" s="6" t="s">
        <v>305</v>
      </c>
      <c r="D98" t="s">
        <v>425</v>
      </c>
    </row>
    <row r="99" spans="1:5" x14ac:dyDescent="0.55000000000000004">
      <c r="A99" s="10">
        <v>0.60854166666666665</v>
      </c>
      <c r="B99" s="5">
        <v>5</v>
      </c>
      <c r="C99" s="6" t="s">
        <v>305</v>
      </c>
      <c r="D99" t="s">
        <v>355</v>
      </c>
    </row>
    <row r="100" spans="1:5" x14ac:dyDescent="0.55000000000000004">
      <c r="A100" s="10">
        <v>0.60972222222222217</v>
      </c>
      <c r="B100" s="5">
        <v>5</v>
      </c>
      <c r="C100" s="6" t="s">
        <v>305</v>
      </c>
      <c r="D100" t="s">
        <v>426</v>
      </c>
    </row>
    <row r="101" spans="1:5" x14ac:dyDescent="0.55000000000000004">
      <c r="A101" s="1">
        <v>0.61111111111111105</v>
      </c>
      <c r="B101" s="5">
        <v>5</v>
      </c>
      <c r="C101" s="6" t="s">
        <v>305</v>
      </c>
      <c r="D101" t="s">
        <v>355</v>
      </c>
    </row>
    <row r="102" spans="1:5" x14ac:dyDescent="0.55000000000000004">
      <c r="A102" s="10">
        <v>0.61550925925925926</v>
      </c>
      <c r="B102" s="5">
        <v>5</v>
      </c>
      <c r="C102" s="6" t="s">
        <v>305</v>
      </c>
      <c r="D102" t="s">
        <v>311</v>
      </c>
    </row>
    <row r="103" spans="1:5" x14ac:dyDescent="0.55000000000000004">
      <c r="A103" s="10">
        <v>0.6166666666666667</v>
      </c>
      <c r="B103" s="5">
        <v>5</v>
      </c>
      <c r="C103" s="6" t="s">
        <v>305</v>
      </c>
      <c r="D103" t="s">
        <v>310</v>
      </c>
    </row>
    <row r="104" spans="1:5" x14ac:dyDescent="0.55000000000000004">
      <c r="A104" s="10">
        <v>0.62060185185185179</v>
      </c>
      <c r="B104" s="5">
        <v>5</v>
      </c>
      <c r="C104" s="6" t="s">
        <v>305</v>
      </c>
      <c r="D104" t="s">
        <v>309</v>
      </c>
    </row>
    <row r="105" spans="1:5" x14ac:dyDescent="0.55000000000000004">
      <c r="A105" s="10">
        <v>0.62118055555555551</v>
      </c>
      <c r="B105" s="5">
        <v>5</v>
      </c>
      <c r="C105" s="6" t="s">
        <v>305</v>
      </c>
      <c r="D105" t="s">
        <v>306</v>
      </c>
    </row>
    <row r="106" spans="1:5" x14ac:dyDescent="0.55000000000000004">
      <c r="A106" s="10">
        <v>0.62579861111111112</v>
      </c>
      <c r="B106" s="5">
        <v>5</v>
      </c>
      <c r="C106" s="6" t="s">
        <v>305</v>
      </c>
      <c r="D106" t="s">
        <v>307</v>
      </c>
      <c r="E106" t="s">
        <v>308</v>
      </c>
    </row>
    <row r="107" spans="1:5" x14ac:dyDescent="0.55000000000000004">
      <c r="A107" s="10">
        <v>0.62681712962962965</v>
      </c>
      <c r="B107" s="5">
        <v>5</v>
      </c>
      <c r="C107" s="6" t="s">
        <v>301</v>
      </c>
      <c r="D107" t="s">
        <v>304</v>
      </c>
    </row>
    <row r="108" spans="1:5" x14ac:dyDescent="0.55000000000000004">
      <c r="A108" s="10">
        <v>0.62881944444444449</v>
      </c>
      <c r="B108" s="5">
        <v>5</v>
      </c>
      <c r="C108" s="6" t="s">
        <v>298</v>
      </c>
      <c r="D108" t="s">
        <v>302</v>
      </c>
    </row>
    <row r="109" spans="1:5" x14ac:dyDescent="0.55000000000000004">
      <c r="A109" s="10">
        <v>0.62905092592592593</v>
      </c>
      <c r="B109" s="5">
        <v>5</v>
      </c>
      <c r="C109" s="6" t="s">
        <v>301</v>
      </c>
      <c r="D109" t="s">
        <v>300</v>
      </c>
    </row>
    <row r="110" spans="1:5" x14ac:dyDescent="0.55000000000000004">
      <c r="A110" s="10">
        <v>0.63061342592592595</v>
      </c>
      <c r="B110" s="5">
        <v>5</v>
      </c>
      <c r="C110" s="6" t="s">
        <v>298</v>
      </c>
      <c r="D110" t="s">
        <v>299</v>
      </c>
    </row>
    <row r="111" spans="1:5" x14ac:dyDescent="0.55000000000000004">
      <c r="A111" s="10">
        <v>0.63124999999999998</v>
      </c>
      <c r="B111" s="5">
        <v>5</v>
      </c>
      <c r="C111" s="6" t="s">
        <v>298</v>
      </c>
      <c r="D111" t="s">
        <v>297</v>
      </c>
    </row>
    <row r="112" spans="1:5" x14ac:dyDescent="0.55000000000000004">
      <c r="A112" s="10">
        <v>0.63187499999999996</v>
      </c>
      <c r="B112" s="5">
        <v>5</v>
      </c>
      <c r="C112" s="6" t="s">
        <v>298</v>
      </c>
      <c r="D112" t="s">
        <v>296</v>
      </c>
    </row>
    <row r="113" spans="1:7" x14ac:dyDescent="0.55000000000000004">
      <c r="A113" s="10">
        <v>0.63364583333333335</v>
      </c>
      <c r="B113" s="5">
        <v>5</v>
      </c>
      <c r="C113" s="6" t="s">
        <v>298</v>
      </c>
      <c r="D113" t="s">
        <v>295</v>
      </c>
    </row>
    <row r="114" spans="1:7" x14ac:dyDescent="0.55000000000000004">
      <c r="A114" s="10">
        <v>0.63668981481481479</v>
      </c>
      <c r="B114" s="5">
        <v>5</v>
      </c>
      <c r="C114" s="6" t="s">
        <v>298</v>
      </c>
      <c r="D114" t="s">
        <v>294</v>
      </c>
    </row>
    <row r="115" spans="1:7" x14ac:dyDescent="0.55000000000000004">
      <c r="A115" s="10">
        <v>0.63762731481481483</v>
      </c>
      <c r="B115" s="5">
        <v>5</v>
      </c>
      <c r="C115" s="6" t="s">
        <v>45</v>
      </c>
      <c r="D115" t="s">
        <v>293</v>
      </c>
    </row>
    <row r="117" spans="1:7" x14ac:dyDescent="0.55000000000000004">
      <c r="A117" t="s">
        <v>435</v>
      </c>
    </row>
    <row r="120" spans="1:7" x14ac:dyDescent="0.55000000000000004">
      <c r="A120" t="s">
        <v>344</v>
      </c>
      <c r="F120" t="s">
        <v>436</v>
      </c>
    </row>
    <row r="121" spans="1:7" x14ac:dyDescent="0.55000000000000004">
      <c r="A121" t="s">
        <v>345</v>
      </c>
      <c r="F121" t="s">
        <v>437</v>
      </c>
      <c r="G121" t="s">
        <v>450</v>
      </c>
    </row>
    <row r="122" spans="1:7" x14ac:dyDescent="0.55000000000000004">
      <c r="A122" t="s">
        <v>346</v>
      </c>
      <c r="F122" t="s">
        <v>438</v>
      </c>
      <c r="G122" t="s">
        <v>450</v>
      </c>
    </row>
    <row r="123" spans="1:7" x14ac:dyDescent="0.55000000000000004">
      <c r="A123" t="s">
        <v>347</v>
      </c>
      <c r="F123" t="s">
        <v>439</v>
      </c>
      <c r="G123" t="s">
        <v>449</v>
      </c>
    </row>
    <row r="124" spans="1:7" ht="28.8" x14ac:dyDescent="0.55000000000000004">
      <c r="A124" t="s">
        <v>348</v>
      </c>
      <c r="F124" t="s">
        <v>440</v>
      </c>
      <c r="G124" s="2" t="s">
        <v>448</v>
      </c>
    </row>
    <row r="125" spans="1:7" ht="28.8" x14ac:dyDescent="0.55000000000000004">
      <c r="A125" t="s">
        <v>349</v>
      </c>
      <c r="F125" t="s">
        <v>441</v>
      </c>
      <c r="G125" s="2" t="s">
        <v>447</v>
      </c>
    </row>
    <row r="126" spans="1:7" x14ac:dyDescent="0.55000000000000004">
      <c r="A126" t="s">
        <v>350</v>
      </c>
      <c r="F126" t="s">
        <v>442</v>
      </c>
      <c r="G126" t="s">
        <v>446</v>
      </c>
    </row>
    <row r="127" spans="1:7" x14ac:dyDescent="0.55000000000000004">
      <c r="F127" t="s">
        <v>443</v>
      </c>
      <c r="G127" t="s">
        <v>446</v>
      </c>
    </row>
    <row r="128" spans="1:7" x14ac:dyDescent="0.55000000000000004">
      <c r="F128" t="s">
        <v>444</v>
      </c>
      <c r="G128" t="s">
        <v>445</v>
      </c>
    </row>
    <row r="129" spans="1:5" x14ac:dyDescent="0.55000000000000004">
      <c r="A129" t="s">
        <v>397</v>
      </c>
    </row>
    <row r="130" spans="1:5" x14ac:dyDescent="0.55000000000000004">
      <c r="A130" t="s">
        <v>398</v>
      </c>
    </row>
    <row r="131" spans="1:5" x14ac:dyDescent="0.55000000000000004">
      <c r="A131" s="10">
        <v>0.5291203703703703</v>
      </c>
      <c r="B131">
        <v>7</v>
      </c>
      <c r="C131" t="s">
        <v>220</v>
      </c>
      <c r="D131" t="s">
        <v>399</v>
      </c>
    </row>
    <row r="132" spans="1:5" x14ac:dyDescent="0.55000000000000004">
      <c r="A132" s="10">
        <v>0.530787037037037</v>
      </c>
      <c r="B132">
        <v>7</v>
      </c>
      <c r="C132" t="s">
        <v>220</v>
      </c>
      <c r="D132" t="s">
        <v>400</v>
      </c>
    </row>
    <row r="133" spans="1:5" x14ac:dyDescent="0.55000000000000004">
      <c r="A133" s="10">
        <v>0.53269675925925919</v>
      </c>
      <c r="B133">
        <v>7</v>
      </c>
      <c r="C133" t="s">
        <v>220</v>
      </c>
      <c r="D133" t="s">
        <v>401</v>
      </c>
    </row>
    <row r="134" spans="1:5" x14ac:dyDescent="0.55000000000000004">
      <c r="A134" s="10">
        <v>0.53310185185185188</v>
      </c>
      <c r="B134">
        <v>7</v>
      </c>
      <c r="C134" t="s">
        <v>220</v>
      </c>
      <c r="D134" t="s">
        <v>405</v>
      </c>
    </row>
    <row r="135" spans="1:5" x14ac:dyDescent="0.55000000000000004">
      <c r="A135" s="10">
        <v>0.53333333333333333</v>
      </c>
      <c r="B135">
        <v>7</v>
      </c>
      <c r="C135" t="s">
        <v>220</v>
      </c>
      <c r="D135" t="s">
        <v>402</v>
      </c>
      <c r="E135" t="s">
        <v>403</v>
      </c>
    </row>
    <row r="136" spans="1:5" x14ac:dyDescent="0.55000000000000004">
      <c r="A136" s="10">
        <v>0.53472222222222221</v>
      </c>
      <c r="B136">
        <v>7</v>
      </c>
      <c r="C136" t="s">
        <v>220</v>
      </c>
      <c r="D136" t="s">
        <v>404</v>
      </c>
    </row>
    <row r="137" spans="1:5" x14ac:dyDescent="0.55000000000000004">
      <c r="D137" t="s">
        <v>406</v>
      </c>
    </row>
    <row r="138" spans="1:5" x14ac:dyDescent="0.55000000000000004">
      <c r="D138" t="s">
        <v>407</v>
      </c>
    </row>
    <row r="140" spans="1:5" x14ac:dyDescent="0.55000000000000004">
      <c r="A140" t="s">
        <v>429</v>
      </c>
    </row>
    <row r="141" spans="1:5" x14ac:dyDescent="0.55000000000000004">
      <c r="A141" t="s">
        <v>430</v>
      </c>
    </row>
    <row r="142" spans="1:5" x14ac:dyDescent="0.55000000000000004">
      <c r="A142" t="s">
        <v>431</v>
      </c>
    </row>
    <row r="143" spans="1:5" x14ac:dyDescent="0.55000000000000004">
      <c r="A143" t="s">
        <v>432</v>
      </c>
    </row>
    <row r="144" spans="1:5" x14ac:dyDescent="0.55000000000000004">
      <c r="A144" t="s">
        <v>433</v>
      </c>
    </row>
  </sheetData>
  <hyperlinks>
    <hyperlink ref="B2" r:id="rId1" xr:uid="{FC2ADCDB-A834-400F-BD51-D66C70EED74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AC1E7-3731-46AC-BE5D-4376E6850995}">
  <dimension ref="A1:K74"/>
  <sheetViews>
    <sheetView topLeftCell="A37" workbookViewId="0">
      <selection activeCell="D23" sqref="D23"/>
    </sheetView>
  </sheetViews>
  <sheetFormatPr defaultRowHeight="14.4" x14ac:dyDescent="0.55000000000000004"/>
  <cols>
    <col min="1" max="1" width="20" bestFit="1" customWidth="1"/>
    <col min="2" max="2" width="16.41796875" bestFit="1" customWidth="1"/>
    <col min="3" max="3" width="17.734375" bestFit="1" customWidth="1"/>
    <col min="4" max="4" width="16.68359375" bestFit="1" customWidth="1"/>
    <col min="5" max="5" width="14.62890625" customWidth="1"/>
    <col min="6" max="6" width="20.41796875" bestFit="1" customWidth="1"/>
    <col min="7" max="7" width="16.9453125" bestFit="1" customWidth="1"/>
    <col min="8" max="8" width="20.89453125" bestFit="1" customWidth="1"/>
    <col min="9" max="9" width="27.05078125" bestFit="1" customWidth="1"/>
    <col min="10" max="10" width="32" bestFit="1" customWidth="1"/>
  </cols>
  <sheetData>
    <row r="1" spans="1:10" x14ac:dyDescent="0.55000000000000004">
      <c r="B1" t="s">
        <v>472</v>
      </c>
      <c r="C1" t="s">
        <v>473</v>
      </c>
      <c r="D1" t="s">
        <v>474</v>
      </c>
      <c r="E1" t="s">
        <v>480</v>
      </c>
      <c r="F1" t="s">
        <v>475</v>
      </c>
      <c r="G1" t="s">
        <v>476</v>
      </c>
      <c r="H1" t="s">
        <v>477</v>
      </c>
      <c r="I1" t="s">
        <v>478</v>
      </c>
    </row>
    <row r="2" spans="1:10" x14ac:dyDescent="0.55000000000000004">
      <c r="A2" t="s">
        <v>469</v>
      </c>
      <c r="B2" t="s">
        <v>488</v>
      </c>
      <c r="C2" t="s">
        <v>487</v>
      </c>
      <c r="D2" t="s">
        <v>486</v>
      </c>
      <c r="E2">
        <f>(0.6+0.43+0.35)/3</f>
        <v>0.45999999999999996</v>
      </c>
      <c r="F2" s="28">
        <f>(13.97+ 14.5+4.135+10.22+6.36)/5</f>
        <v>9.8369999999999997</v>
      </c>
      <c r="G2" s="28">
        <f>(17.9 + 10.9)/2</f>
        <v>14.399999999999999</v>
      </c>
      <c r="H2">
        <f>(4.37+5.76+6.49+9.76+6.92)/5</f>
        <v>6.6599999999999993</v>
      </c>
      <c r="I2" s="28">
        <f>(25.5+6.28+14.7+7.07+4.74+13.03)/6</f>
        <v>11.886666666666668</v>
      </c>
    </row>
    <row r="3" spans="1:10" x14ac:dyDescent="0.55000000000000004">
      <c r="A3" s="27" t="s">
        <v>482</v>
      </c>
      <c r="B3" s="27">
        <v>24.5</v>
      </c>
      <c r="C3" s="27">
        <v>37.6</v>
      </c>
      <c r="D3" s="27">
        <v>22.7</v>
      </c>
      <c r="E3" s="27"/>
      <c r="F3" s="27"/>
      <c r="G3" s="27"/>
      <c r="H3" s="27"/>
      <c r="I3" s="27"/>
      <c r="J3" s="27"/>
    </row>
    <row r="4" spans="1:10" x14ac:dyDescent="0.55000000000000004">
      <c r="A4" t="s">
        <v>467</v>
      </c>
      <c r="B4" t="s">
        <v>489</v>
      </c>
      <c r="C4" t="s">
        <v>491</v>
      </c>
      <c r="D4" t="s">
        <v>485</v>
      </c>
      <c r="E4">
        <f>(5.68+6.9+6.5)/3</f>
        <v>6.3599999999999994</v>
      </c>
    </row>
    <row r="5" spans="1:10" x14ac:dyDescent="0.55000000000000004">
      <c r="A5" s="27" t="s">
        <v>483</v>
      </c>
      <c r="B5" s="27">
        <v>48.57</v>
      </c>
      <c r="C5" s="27"/>
      <c r="D5" s="27"/>
      <c r="E5" s="27"/>
      <c r="F5" s="27"/>
      <c r="G5" s="27"/>
      <c r="H5" s="27"/>
      <c r="I5" s="27"/>
      <c r="J5" s="27"/>
    </row>
    <row r="6" spans="1:10" x14ac:dyDescent="0.55000000000000004">
      <c r="A6" t="s">
        <v>468</v>
      </c>
      <c r="B6" t="s">
        <v>490</v>
      </c>
      <c r="E6">
        <v>8.4</v>
      </c>
    </row>
    <row r="7" spans="1:10" x14ac:dyDescent="0.55000000000000004">
      <c r="A7" t="s">
        <v>470</v>
      </c>
      <c r="B7" t="s">
        <v>484</v>
      </c>
      <c r="C7" t="s">
        <v>484</v>
      </c>
      <c r="E7">
        <v>6.09</v>
      </c>
    </row>
    <row r="8" spans="1:10" x14ac:dyDescent="0.55000000000000004">
      <c r="A8" t="s">
        <v>471</v>
      </c>
      <c r="B8" t="s">
        <v>481</v>
      </c>
      <c r="E8">
        <v>28.9</v>
      </c>
    </row>
    <row r="9" spans="1:10" ht="86.4" x14ac:dyDescent="0.55000000000000004">
      <c r="A9" s="2" t="s">
        <v>499</v>
      </c>
      <c r="B9" s="2" t="s">
        <v>505</v>
      </c>
      <c r="C9" s="8" t="s">
        <v>503</v>
      </c>
      <c r="D9" s="8" t="s">
        <v>504</v>
      </c>
    </row>
    <row r="11" spans="1:10" x14ac:dyDescent="0.55000000000000004">
      <c r="A11" t="s">
        <v>480</v>
      </c>
      <c r="B11" t="s">
        <v>513</v>
      </c>
      <c r="C11" t="s">
        <v>512</v>
      </c>
      <c r="E11" t="s">
        <v>492</v>
      </c>
    </row>
    <row r="12" spans="1:10" x14ac:dyDescent="0.55000000000000004">
      <c r="A12" t="s">
        <v>469</v>
      </c>
      <c r="B12">
        <v>0.46</v>
      </c>
      <c r="C12">
        <v>0.46</v>
      </c>
      <c r="E12">
        <f>E4+E6</f>
        <v>14.76</v>
      </c>
      <c r="F12" t="s">
        <v>493</v>
      </c>
      <c r="G12" t="s">
        <v>494</v>
      </c>
    </row>
    <row r="13" spans="1:10" x14ac:dyDescent="0.55000000000000004">
      <c r="A13" t="s">
        <v>500</v>
      </c>
      <c r="B13">
        <v>7.5</v>
      </c>
      <c r="C13">
        <v>7.5</v>
      </c>
    </row>
    <row r="14" spans="1:10" x14ac:dyDescent="0.55000000000000004">
      <c r="A14" t="s">
        <v>497</v>
      </c>
      <c r="B14">
        <v>4.0999999999999996</v>
      </c>
      <c r="C14">
        <v>4.0999999999999996</v>
      </c>
      <c r="E14">
        <f>6.36*2</f>
        <v>12.72</v>
      </c>
      <c r="F14" t="s">
        <v>495</v>
      </c>
      <c r="G14" t="s">
        <v>496</v>
      </c>
    </row>
    <row r="15" spans="1:10" x14ac:dyDescent="0.55000000000000004">
      <c r="A15" t="s">
        <v>498</v>
      </c>
      <c r="B15">
        <v>3.05</v>
      </c>
      <c r="C15">
        <v>3.05</v>
      </c>
    </row>
    <row r="16" spans="1:10" x14ac:dyDescent="0.55000000000000004">
      <c r="A16" t="s">
        <v>393</v>
      </c>
      <c r="B16">
        <v>1.65</v>
      </c>
    </row>
    <row r="17" spans="1:9" x14ac:dyDescent="0.55000000000000004">
      <c r="A17" t="s">
        <v>195</v>
      </c>
      <c r="B17">
        <v>3.75</v>
      </c>
    </row>
    <row r="18" spans="1:9" x14ac:dyDescent="0.55000000000000004">
      <c r="A18" t="s">
        <v>329</v>
      </c>
      <c r="B18">
        <v>0.27</v>
      </c>
      <c r="C18">
        <v>0.33</v>
      </c>
    </row>
    <row r="19" spans="1:9" x14ac:dyDescent="0.55000000000000004">
      <c r="A19" t="s">
        <v>511</v>
      </c>
      <c r="B19">
        <v>5.5</v>
      </c>
      <c r="C19">
        <v>5.5</v>
      </c>
    </row>
    <row r="20" spans="1:9" x14ac:dyDescent="0.55000000000000004">
      <c r="A20" s="27" t="s">
        <v>479</v>
      </c>
      <c r="B20" s="27">
        <v>14.7</v>
      </c>
      <c r="C20" s="27">
        <v>14.7</v>
      </c>
    </row>
    <row r="21" spans="1:9" x14ac:dyDescent="0.55000000000000004">
      <c r="A21" t="s">
        <v>393</v>
      </c>
      <c r="B21">
        <v>1.65</v>
      </c>
      <c r="C21">
        <v>1.65</v>
      </c>
    </row>
    <row r="22" spans="1:9" x14ac:dyDescent="0.55000000000000004">
      <c r="A22" t="s">
        <v>195</v>
      </c>
      <c r="B22">
        <v>3.75</v>
      </c>
      <c r="C22">
        <v>3.75</v>
      </c>
    </row>
    <row r="23" spans="1:9" x14ac:dyDescent="0.55000000000000004">
      <c r="A23" t="s">
        <v>329</v>
      </c>
      <c r="B23">
        <v>0.27</v>
      </c>
      <c r="C23">
        <v>0.27</v>
      </c>
    </row>
    <row r="24" spans="1:9" x14ac:dyDescent="0.55000000000000004">
      <c r="A24" t="s">
        <v>501</v>
      </c>
      <c r="B24">
        <v>5.5</v>
      </c>
      <c r="C24">
        <v>5.5</v>
      </c>
    </row>
    <row r="25" spans="1:9" x14ac:dyDescent="0.55000000000000004">
      <c r="A25" t="s">
        <v>502</v>
      </c>
      <c r="B25">
        <f>SUM(B12:B24)</f>
        <v>52.15</v>
      </c>
      <c r="C25">
        <f>SUM(C12:C24)</f>
        <v>46.81</v>
      </c>
    </row>
    <row r="29" spans="1:9" x14ac:dyDescent="0.55000000000000004">
      <c r="B29" t="s">
        <v>472</v>
      </c>
      <c r="C29" t="s">
        <v>473</v>
      </c>
      <c r="D29" t="s">
        <v>474</v>
      </c>
      <c r="E29" t="s">
        <v>480</v>
      </c>
      <c r="F29" t="s">
        <v>516</v>
      </c>
      <c r="G29" t="s">
        <v>517</v>
      </c>
      <c r="H29" t="s">
        <v>514</v>
      </c>
      <c r="I29" t="s">
        <v>515</v>
      </c>
    </row>
    <row r="30" spans="1:9" x14ac:dyDescent="0.55000000000000004">
      <c r="A30" t="s">
        <v>469</v>
      </c>
      <c r="B30" t="s">
        <v>488</v>
      </c>
      <c r="C30" t="s">
        <v>487</v>
      </c>
      <c r="D30" t="s">
        <v>486</v>
      </c>
      <c r="E30">
        <f>(0.6+0.43+0.35)/3</f>
        <v>0.45999999999999996</v>
      </c>
      <c r="F30" s="28">
        <f>(13.97+ 14.5+4.135+10.22+6.36)/5</f>
        <v>9.8369999999999997</v>
      </c>
      <c r="G30" s="28">
        <f>(17.9 + 10.9)/2</f>
        <v>14.399999999999999</v>
      </c>
      <c r="H30">
        <f>(4.37+5.76+6.49+9.76+6.92)/5</f>
        <v>6.6599999999999993</v>
      </c>
      <c r="I30" s="28">
        <f>(25.5+6.28+14.7+7.07+4.74+13.03)/6</f>
        <v>11.886666666666668</v>
      </c>
    </row>
    <row r="31" spans="1:9" x14ac:dyDescent="0.55000000000000004">
      <c r="A31" t="s">
        <v>467</v>
      </c>
      <c r="B31" t="s">
        <v>489</v>
      </c>
      <c r="C31" t="s">
        <v>491</v>
      </c>
      <c r="D31" t="s">
        <v>485</v>
      </c>
      <c r="E31">
        <f>(5.68+6.9+6.5)/3</f>
        <v>6.3599999999999994</v>
      </c>
    </row>
    <row r="32" spans="1:9" x14ac:dyDescent="0.55000000000000004">
      <c r="A32" t="s">
        <v>468</v>
      </c>
      <c r="B32" t="s">
        <v>490</v>
      </c>
      <c r="E32">
        <v>8.4</v>
      </c>
    </row>
    <row r="33" spans="1:5" x14ac:dyDescent="0.55000000000000004">
      <c r="A33" t="s">
        <v>470</v>
      </c>
      <c r="B33" t="s">
        <v>484</v>
      </c>
      <c r="C33" t="s">
        <v>484</v>
      </c>
      <c r="E33">
        <v>6.09</v>
      </c>
    </row>
    <row r="34" spans="1:5" x14ac:dyDescent="0.55000000000000004">
      <c r="A34" t="s">
        <v>471</v>
      </c>
      <c r="B34" t="s">
        <v>481</v>
      </c>
      <c r="E34">
        <v>28.9</v>
      </c>
    </row>
    <row r="35" spans="1:5" ht="86.4" x14ac:dyDescent="0.55000000000000004">
      <c r="A35" s="2" t="s">
        <v>499</v>
      </c>
      <c r="B35" s="2" t="s">
        <v>505</v>
      </c>
      <c r="C35" s="8" t="s">
        <v>503</v>
      </c>
      <c r="D35" s="8" t="s">
        <v>504</v>
      </c>
    </row>
    <row r="38" spans="1:5" x14ac:dyDescent="0.55000000000000004">
      <c r="A38" t="s">
        <v>509</v>
      </c>
      <c r="B38" t="s">
        <v>506</v>
      </c>
      <c r="C38" t="s">
        <v>507</v>
      </c>
      <c r="D38" t="s">
        <v>508</v>
      </c>
      <c r="E38" t="s">
        <v>480</v>
      </c>
    </row>
    <row r="39" spans="1:5" x14ac:dyDescent="0.55000000000000004">
      <c r="A39" t="s">
        <v>467</v>
      </c>
      <c r="B39">
        <v>5.68</v>
      </c>
      <c r="C39">
        <v>6.9</v>
      </c>
      <c r="D39">
        <v>6.5</v>
      </c>
      <c r="E39">
        <f>(5.68+6.9+6.5)/3</f>
        <v>6.3599999999999994</v>
      </c>
    </row>
    <row r="40" spans="1:5" x14ac:dyDescent="0.55000000000000004">
      <c r="A40" t="s">
        <v>468</v>
      </c>
      <c r="B40">
        <v>8.4</v>
      </c>
      <c r="E40">
        <v>8.4</v>
      </c>
    </row>
    <row r="41" spans="1:5" x14ac:dyDescent="0.55000000000000004">
      <c r="A41" t="s">
        <v>510</v>
      </c>
      <c r="B41">
        <v>6.09</v>
      </c>
      <c r="C41">
        <v>6.09</v>
      </c>
    </row>
    <row r="71" spans="7:11" x14ac:dyDescent="0.55000000000000004">
      <c r="H71" t="s">
        <v>519</v>
      </c>
      <c r="I71" t="s">
        <v>520</v>
      </c>
      <c r="J71" t="s">
        <v>522</v>
      </c>
      <c r="K71" t="s">
        <v>521</v>
      </c>
    </row>
    <row r="72" spans="7:11" x14ac:dyDescent="0.55000000000000004">
      <c r="G72" t="s">
        <v>467</v>
      </c>
      <c r="H72">
        <v>0.65</v>
      </c>
      <c r="I72">
        <f>J72-H72</f>
        <v>1.67</v>
      </c>
      <c r="J72">
        <v>2.3199999999999998</v>
      </c>
      <c r="K72">
        <f>H72/J72</f>
        <v>0.28017241379310348</v>
      </c>
    </row>
    <row r="73" spans="7:11" x14ac:dyDescent="0.55000000000000004">
      <c r="G73" t="s">
        <v>468</v>
      </c>
      <c r="H73">
        <v>0.68799999999999994</v>
      </c>
      <c r="I73">
        <f t="shared" ref="I73:I74" si="0">J73-H73</f>
        <v>6.1120000000000001</v>
      </c>
      <c r="J73">
        <v>6.8</v>
      </c>
      <c r="K73">
        <f t="shared" ref="K73:K74" si="1">H73/J73</f>
        <v>0.10117647058823528</v>
      </c>
    </row>
    <row r="74" spans="7:11" x14ac:dyDescent="0.55000000000000004">
      <c r="G74" t="s">
        <v>518</v>
      </c>
      <c r="H74">
        <f>H72+H73</f>
        <v>1.3380000000000001</v>
      </c>
      <c r="I74">
        <f t="shared" si="0"/>
        <v>7.7819999999999991</v>
      </c>
      <c r="J74">
        <f>J72+J73</f>
        <v>9.1199999999999992</v>
      </c>
      <c r="K74">
        <f t="shared" si="1"/>
        <v>0.14671052631578949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67FE-B257-4ABA-A24F-7743D59CD9CA}">
  <dimension ref="A1:K79"/>
  <sheetViews>
    <sheetView topLeftCell="A22" workbookViewId="0">
      <selection activeCell="A48" sqref="A48"/>
    </sheetView>
  </sheetViews>
  <sheetFormatPr defaultRowHeight="14.4" x14ac:dyDescent="0.55000000000000004"/>
  <cols>
    <col min="1" max="1" width="20" bestFit="1" customWidth="1"/>
    <col min="2" max="2" width="16.41796875" bestFit="1" customWidth="1"/>
    <col min="3" max="3" width="17.734375" bestFit="1" customWidth="1"/>
    <col min="4" max="4" width="16.68359375" bestFit="1" customWidth="1"/>
    <col min="5" max="5" width="14.62890625" customWidth="1"/>
    <col min="6" max="6" width="20.41796875" bestFit="1" customWidth="1"/>
    <col min="7" max="7" width="16.9453125" bestFit="1" customWidth="1"/>
    <col min="8" max="8" width="20.89453125" bestFit="1" customWidth="1"/>
    <col min="9" max="9" width="27.05078125" bestFit="1" customWidth="1"/>
    <col min="10" max="10" width="32" bestFit="1" customWidth="1"/>
  </cols>
  <sheetData>
    <row r="1" spans="1:3" x14ac:dyDescent="0.55000000000000004">
      <c r="A1" t="s">
        <v>480</v>
      </c>
      <c r="B1" t="s">
        <v>513</v>
      </c>
      <c r="C1" t="s">
        <v>512</v>
      </c>
    </row>
    <row r="2" spans="1:3" x14ac:dyDescent="0.55000000000000004">
      <c r="A2" t="s">
        <v>469</v>
      </c>
      <c r="B2">
        <v>0.46</v>
      </c>
      <c r="C2">
        <v>0.46</v>
      </c>
    </row>
    <row r="3" spans="1:3" x14ac:dyDescent="0.55000000000000004">
      <c r="A3" t="s">
        <v>500</v>
      </c>
      <c r="B3">
        <v>7.5</v>
      </c>
      <c r="C3">
        <v>7.5</v>
      </c>
    </row>
    <row r="4" spans="1:3" x14ac:dyDescent="0.55000000000000004">
      <c r="A4" t="s">
        <v>497</v>
      </c>
      <c r="B4">
        <v>4.0999999999999996</v>
      </c>
      <c r="C4">
        <v>4.0999999999999996</v>
      </c>
    </row>
    <row r="5" spans="1:3" x14ac:dyDescent="0.55000000000000004">
      <c r="A5" t="s">
        <v>498</v>
      </c>
      <c r="B5">
        <v>3.05</v>
      </c>
      <c r="C5">
        <v>3.05</v>
      </c>
    </row>
    <row r="6" spans="1:3" x14ac:dyDescent="0.55000000000000004">
      <c r="A6" t="s">
        <v>393</v>
      </c>
      <c r="B6">
        <v>1.65</v>
      </c>
    </row>
    <row r="7" spans="1:3" x14ac:dyDescent="0.55000000000000004">
      <c r="A7" t="s">
        <v>195</v>
      </c>
      <c r="B7">
        <v>3.75</v>
      </c>
    </row>
    <row r="8" spans="1:3" x14ac:dyDescent="0.55000000000000004">
      <c r="A8" t="s">
        <v>329</v>
      </c>
      <c r="B8">
        <v>0.27</v>
      </c>
      <c r="C8">
        <v>0.33</v>
      </c>
    </row>
    <row r="9" spans="1:3" x14ac:dyDescent="0.55000000000000004">
      <c r="A9" t="s">
        <v>511</v>
      </c>
      <c r="B9">
        <v>5.5</v>
      </c>
      <c r="C9">
        <v>5.5</v>
      </c>
    </row>
    <row r="10" spans="1:3" x14ac:dyDescent="0.55000000000000004">
      <c r="A10" s="27" t="s">
        <v>479</v>
      </c>
      <c r="B10" s="27">
        <v>14.7</v>
      </c>
      <c r="C10" s="27">
        <v>14.7</v>
      </c>
    </row>
    <row r="11" spans="1:3" x14ac:dyDescent="0.55000000000000004">
      <c r="A11" t="s">
        <v>393</v>
      </c>
      <c r="B11">
        <v>1.65</v>
      </c>
      <c r="C11">
        <v>1.65</v>
      </c>
    </row>
    <row r="12" spans="1:3" x14ac:dyDescent="0.55000000000000004">
      <c r="A12" t="s">
        <v>195</v>
      </c>
      <c r="B12">
        <v>3.75</v>
      </c>
      <c r="C12">
        <v>3.75</v>
      </c>
    </row>
    <row r="13" spans="1:3" x14ac:dyDescent="0.55000000000000004">
      <c r="A13" t="s">
        <v>329</v>
      </c>
      <c r="B13">
        <v>0.27</v>
      </c>
      <c r="C13">
        <v>0.27</v>
      </c>
    </row>
    <row r="14" spans="1:3" x14ac:dyDescent="0.55000000000000004">
      <c r="A14" t="s">
        <v>501</v>
      </c>
      <c r="B14">
        <v>5.5</v>
      </c>
      <c r="C14">
        <v>5.5</v>
      </c>
    </row>
    <row r="15" spans="1:3" x14ac:dyDescent="0.55000000000000004">
      <c r="A15" t="s">
        <v>502</v>
      </c>
      <c r="B15">
        <f>SUM(B2:B14)</f>
        <v>52.15</v>
      </c>
      <c r="C15">
        <f>SUM(C2:C14)</f>
        <v>46.81</v>
      </c>
    </row>
    <row r="19" spans="1:9" x14ac:dyDescent="0.55000000000000004">
      <c r="B19" t="s">
        <v>472</v>
      </c>
      <c r="C19" t="s">
        <v>473</v>
      </c>
      <c r="D19" t="s">
        <v>474</v>
      </c>
      <c r="E19" t="s">
        <v>523</v>
      </c>
      <c r="F19" t="s">
        <v>516</v>
      </c>
      <c r="G19" t="s">
        <v>517</v>
      </c>
      <c r="H19" t="s">
        <v>514</v>
      </c>
      <c r="I19" t="s">
        <v>515</v>
      </c>
    </row>
    <row r="20" spans="1:9" x14ac:dyDescent="0.55000000000000004">
      <c r="A20" t="s">
        <v>469</v>
      </c>
      <c r="B20" t="s">
        <v>488</v>
      </c>
      <c r="C20" t="s">
        <v>487</v>
      </c>
      <c r="D20" t="s">
        <v>486</v>
      </c>
      <c r="E20">
        <f>(0.6+0.43+0.35)/3</f>
        <v>0.45999999999999996</v>
      </c>
      <c r="F20" s="28">
        <f>(13.97+ 14.5+4.135+10.22+6.36)/5</f>
        <v>9.8369999999999997</v>
      </c>
      <c r="G20" s="28">
        <f>(17.9 + 10.9)/2</f>
        <v>14.399999999999999</v>
      </c>
      <c r="H20">
        <f>(4.37+5.76+6.49+9.76+6.92)/5</f>
        <v>6.6599999999999993</v>
      </c>
      <c r="I20" s="28">
        <f>(25.5+6.28+14.7+7.07+4.74+13.03)/6</f>
        <v>11.886666666666668</v>
      </c>
    </row>
    <row r="21" spans="1:9" x14ac:dyDescent="0.55000000000000004">
      <c r="A21" t="s">
        <v>467</v>
      </c>
      <c r="B21" t="s">
        <v>489</v>
      </c>
      <c r="C21" t="s">
        <v>491</v>
      </c>
      <c r="D21" t="s">
        <v>485</v>
      </c>
      <c r="E21">
        <f>(5.68+6.9+6.5)/3</f>
        <v>6.3599999999999994</v>
      </c>
    </row>
    <row r="22" spans="1:9" x14ac:dyDescent="0.55000000000000004">
      <c r="A22" t="s">
        <v>468</v>
      </c>
      <c r="B22" t="s">
        <v>490</v>
      </c>
      <c r="E22">
        <v>8.4</v>
      </c>
    </row>
    <row r="23" spans="1:9" x14ac:dyDescent="0.55000000000000004">
      <c r="A23" t="s">
        <v>470</v>
      </c>
      <c r="B23" t="s">
        <v>484</v>
      </c>
      <c r="C23" t="s">
        <v>484</v>
      </c>
      <c r="E23">
        <v>6.09</v>
      </c>
    </row>
    <row r="24" spans="1:9" x14ac:dyDescent="0.55000000000000004">
      <c r="A24" t="s">
        <v>471</v>
      </c>
      <c r="B24" t="s">
        <v>481</v>
      </c>
      <c r="E24">
        <v>28.9</v>
      </c>
    </row>
    <row r="25" spans="1:9" ht="86.4" x14ac:dyDescent="0.55000000000000004">
      <c r="A25" s="2" t="s">
        <v>499</v>
      </c>
      <c r="B25" s="2" t="s">
        <v>505</v>
      </c>
      <c r="C25" s="8" t="s">
        <v>503</v>
      </c>
      <c r="D25" s="8" t="s">
        <v>504</v>
      </c>
    </row>
    <row r="28" spans="1:9" x14ac:dyDescent="0.55000000000000004">
      <c r="A28" t="s">
        <v>509</v>
      </c>
      <c r="B28" t="s">
        <v>506</v>
      </c>
      <c r="C28" t="s">
        <v>507</v>
      </c>
      <c r="D28" t="s">
        <v>508</v>
      </c>
      <c r="E28" t="s">
        <v>480</v>
      </c>
    </row>
    <row r="29" spans="1:9" x14ac:dyDescent="0.55000000000000004">
      <c r="A29" t="s">
        <v>467</v>
      </c>
      <c r="B29">
        <v>5.68</v>
      </c>
      <c r="C29">
        <v>6.9</v>
      </c>
      <c r="D29">
        <v>6.5</v>
      </c>
      <c r="E29">
        <f>(5.68+6.9+6.5)/3</f>
        <v>6.3599999999999994</v>
      </c>
    </row>
    <row r="30" spans="1:9" x14ac:dyDescent="0.55000000000000004">
      <c r="A30" t="s">
        <v>468</v>
      </c>
      <c r="B30">
        <v>8.4</v>
      </c>
      <c r="E30">
        <v>8.4</v>
      </c>
    </row>
    <row r="31" spans="1:9" x14ac:dyDescent="0.55000000000000004">
      <c r="A31" t="s">
        <v>510</v>
      </c>
      <c r="B31">
        <v>6.09</v>
      </c>
      <c r="C31">
        <v>6.09</v>
      </c>
    </row>
    <row r="61" spans="11:11" x14ac:dyDescent="0.55000000000000004">
      <c r="K61" t="s">
        <v>521</v>
      </c>
    </row>
    <row r="62" spans="11:11" x14ac:dyDescent="0.55000000000000004">
      <c r="K62">
        <f>B77/D77</f>
        <v>0.28017241379310348</v>
      </c>
    </row>
    <row r="63" spans="11:11" x14ac:dyDescent="0.55000000000000004">
      <c r="K63">
        <f>B78/D78</f>
        <v>0.10117647058823528</v>
      </c>
    </row>
    <row r="64" spans="11:11" x14ac:dyDescent="0.55000000000000004">
      <c r="K64">
        <f>B79/D79</f>
        <v>0.14671052631578949</v>
      </c>
    </row>
    <row r="76" spans="1:4" x14ac:dyDescent="0.55000000000000004">
      <c r="B76" t="s">
        <v>519</v>
      </c>
      <c r="C76" t="s">
        <v>520</v>
      </c>
      <c r="D76" t="s">
        <v>522</v>
      </c>
    </row>
    <row r="77" spans="1:4" x14ac:dyDescent="0.55000000000000004">
      <c r="A77" t="s">
        <v>467</v>
      </c>
      <c r="B77">
        <v>0.65</v>
      </c>
      <c r="C77">
        <f>D77-B77</f>
        <v>1.67</v>
      </c>
      <c r="D77">
        <v>2.3199999999999998</v>
      </c>
    </row>
    <row r="78" spans="1:4" x14ac:dyDescent="0.55000000000000004">
      <c r="A78" t="s">
        <v>468</v>
      </c>
      <c r="B78">
        <v>0.68799999999999994</v>
      </c>
      <c r="C78">
        <f t="shared" ref="C78:C79" si="0">D78-B78</f>
        <v>6.1120000000000001</v>
      </c>
      <c r="D78">
        <v>6.8</v>
      </c>
    </row>
    <row r="79" spans="1:4" x14ac:dyDescent="0.55000000000000004">
      <c r="A79" t="s">
        <v>518</v>
      </c>
      <c r="B79">
        <f>B77+B78</f>
        <v>1.3380000000000001</v>
      </c>
      <c r="C79">
        <f t="shared" si="0"/>
        <v>7.7819999999999991</v>
      </c>
      <c r="D79">
        <f>D77+D78</f>
        <v>9.1199999999999992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Day 1 - 25 March</vt:lpstr>
      <vt:lpstr>Day 2 - 26 March</vt:lpstr>
      <vt:lpstr>Day 3 - 27 March</vt:lpstr>
      <vt:lpstr>Day 4 - 28 March</vt:lpstr>
      <vt:lpstr>summary</vt:lpstr>
      <vt:lpstr>summary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 Brosque</dc:creator>
  <cp:lastModifiedBy>Cynthia Brosque</cp:lastModifiedBy>
  <cp:lastPrinted>2021-09-01T21:06:45Z</cp:lastPrinted>
  <dcterms:created xsi:type="dcterms:W3CDTF">2019-03-25T16:29:29Z</dcterms:created>
  <dcterms:modified xsi:type="dcterms:W3CDTF">2021-09-14T02:25:59Z</dcterms:modified>
</cp:coreProperties>
</file>