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3395" windowHeight="7740" activeTab="1"/>
  </bookViews>
  <sheets>
    <sheet name="Pivot" sheetId="4" r:id="rId1"/>
    <sheet name="Simulation" sheetId="1" r:id="rId2"/>
    <sheet name="Sheet2" sheetId="2" r:id="rId3"/>
    <sheet name="Sheet3" sheetId="3" r:id="rId4"/>
  </sheets>
  <definedNames>
    <definedName name="dSmin">Simulation!$B$7</definedName>
    <definedName name="K">Simulation!$B$3</definedName>
    <definedName name="lom">Simulation!$B$1</definedName>
    <definedName name="lom.dSmin">Simulation!$B$7</definedName>
    <definedName name="lom.K">Simulation!$B$3</definedName>
    <definedName name="lom.R">Simulation!$B$4</definedName>
    <definedName name="lom.S0">Simulation!$B$2</definedName>
    <definedName name="lom.SIGMA">Simulation!$B$6</definedName>
    <definedName name="lom.T">Simulation!$B$5</definedName>
    <definedName name="R_">Simulation!$B$4</definedName>
    <definedName name="S0">Simulation!$B$2</definedName>
    <definedName name="SIGMA">Simulation!$B$6</definedName>
    <definedName name="T">Simulation!$B$5</definedName>
  </definedNames>
  <calcPr calcId="125725"/>
  <pivotCaches>
    <pivotCache cacheId="7" r:id="rId5"/>
  </pivotCaches>
</workbook>
</file>

<file path=xl/calcChain.xml><?xml version="1.0" encoding="utf-8"?>
<calcChain xmlns="http://schemas.openxmlformats.org/spreadsheetml/2006/main">
  <c r="F35" i="1"/>
  <c r="F36" s="1"/>
  <c r="F37" s="1"/>
  <c r="F34"/>
  <c r="F29"/>
  <c r="F30" s="1"/>
  <c r="F31" s="1"/>
  <c r="F32" s="1"/>
  <c r="F24"/>
  <c r="F25" s="1"/>
  <c r="F26" s="1"/>
  <c r="F27" s="1"/>
  <c r="F21"/>
  <c r="F22" s="1"/>
  <c r="F20"/>
  <c r="F19"/>
  <c r="F14"/>
  <c r="F15" s="1"/>
  <c r="F16" s="1"/>
  <c r="F17" s="1"/>
  <c r="F9"/>
  <c r="F10" s="1"/>
  <c r="F11" s="1"/>
  <c r="F12" s="1"/>
  <c r="G37" a="1"/>
  <c r="G35" a="1"/>
  <c r="G34" a="1"/>
  <c r="G33" a="1"/>
  <c r="G32" a="1"/>
  <c r="G31" a="1"/>
  <c r="G30" a="1"/>
  <c r="G28" a="1"/>
  <c r="G26" a="1"/>
  <c r="G24" a="1"/>
  <c r="G22" a="1"/>
  <c r="G19" a="1"/>
  <c r="G17" a="1"/>
  <c r="G14" a="1"/>
  <c r="G12" a="1"/>
  <c r="G9" a="1"/>
  <c r="G36" a="1"/>
  <c r="G29" a="1"/>
  <c r="G27" a="1"/>
  <c r="G25" a="1"/>
  <c r="G23" a="1"/>
  <c r="G21" a="1"/>
  <c r="G20" a="1"/>
  <c r="G18" a="1"/>
  <c r="G16" a="1"/>
  <c r="G15" a="1"/>
  <c r="G13" a="1"/>
  <c r="G11" a="1"/>
  <c r="G10" a="1"/>
  <c r="G8" a="1"/>
  <c r="B1"/>
  <c r="J10" l="1"/>
  <c r="K10"/>
  <c r="L10"/>
  <c r="M10"/>
  <c r="I10"/>
  <c r="G10"/>
  <c r="H10"/>
  <c r="K11"/>
  <c r="L11"/>
  <c r="M11"/>
  <c r="I11"/>
  <c r="J11"/>
  <c r="G11"/>
  <c r="H11"/>
  <c r="K13"/>
  <c r="L13"/>
  <c r="M13"/>
  <c r="I13"/>
  <c r="J13"/>
  <c r="G13"/>
  <c r="H13"/>
  <c r="J15"/>
  <c r="K15"/>
  <c r="L15"/>
  <c r="M15"/>
  <c r="I15"/>
  <c r="G15"/>
  <c r="H15"/>
  <c r="L16"/>
  <c r="M16"/>
  <c r="I16"/>
  <c r="J16"/>
  <c r="K16"/>
  <c r="G16"/>
  <c r="H16"/>
  <c r="G18"/>
  <c r="L18"/>
  <c r="M18"/>
  <c r="I18"/>
  <c r="J18"/>
  <c r="K18"/>
  <c r="H18"/>
  <c r="J20"/>
  <c r="G20"/>
  <c r="L20"/>
  <c r="M20"/>
  <c r="I20"/>
  <c r="K20"/>
  <c r="H20"/>
  <c r="G21"/>
  <c r="L21"/>
  <c r="M21"/>
  <c r="I21"/>
  <c r="J21"/>
  <c r="K21"/>
  <c r="H21"/>
  <c r="G23"/>
  <c r="L23"/>
  <c r="M23"/>
  <c r="I23"/>
  <c r="J23"/>
  <c r="K23"/>
  <c r="H23"/>
  <c r="G25"/>
  <c r="L25"/>
  <c r="M25"/>
  <c r="I25"/>
  <c r="J25"/>
  <c r="K25"/>
  <c r="H25"/>
  <c r="G27"/>
  <c r="L27"/>
  <c r="M27"/>
  <c r="I27"/>
  <c r="J27"/>
  <c r="K27"/>
  <c r="H27"/>
  <c r="L29"/>
  <c r="M29"/>
  <c r="I29"/>
  <c r="J29"/>
  <c r="K29"/>
  <c r="G29"/>
  <c r="H29"/>
  <c r="J36"/>
  <c r="K36"/>
  <c r="M36"/>
  <c r="I36"/>
  <c r="G36"/>
  <c r="L36"/>
  <c r="H36"/>
  <c r="J9"/>
  <c r="K9"/>
  <c r="L9"/>
  <c r="M9"/>
  <c r="I9"/>
  <c r="G9"/>
  <c r="H9"/>
  <c r="J12"/>
  <c r="K12"/>
  <c r="L12"/>
  <c r="M12"/>
  <c r="I12"/>
  <c r="G12"/>
  <c r="H12"/>
  <c r="J14"/>
  <c r="K14"/>
  <c r="L14"/>
  <c r="M14"/>
  <c r="I14"/>
  <c r="G14"/>
  <c r="H14"/>
  <c r="J17"/>
  <c r="G17"/>
  <c r="L17"/>
  <c r="M17"/>
  <c r="I17"/>
  <c r="K17"/>
  <c r="H17"/>
  <c r="J19"/>
  <c r="G19"/>
  <c r="L19"/>
  <c r="M19"/>
  <c r="I19"/>
  <c r="K19"/>
  <c r="H19"/>
  <c r="J22"/>
  <c r="G22"/>
  <c r="L22"/>
  <c r="M22"/>
  <c r="I22"/>
  <c r="K22"/>
  <c r="H22"/>
  <c r="J24"/>
  <c r="G24"/>
  <c r="L24"/>
  <c r="M24"/>
  <c r="I24"/>
  <c r="K24"/>
  <c r="H24"/>
  <c r="J26"/>
  <c r="G26"/>
  <c r="L26"/>
  <c r="M26"/>
  <c r="I26"/>
  <c r="K26"/>
  <c r="H26"/>
  <c r="J28"/>
  <c r="K28"/>
  <c r="L28"/>
  <c r="M28"/>
  <c r="I28"/>
  <c r="G28"/>
  <c r="H28"/>
  <c r="K30"/>
  <c r="L30"/>
  <c r="M30"/>
  <c r="I30"/>
  <c r="J30"/>
  <c r="G30"/>
  <c r="H30"/>
  <c r="J31"/>
  <c r="L31"/>
  <c r="M31"/>
  <c r="I31"/>
  <c r="K31"/>
  <c r="G31"/>
  <c r="H31"/>
  <c r="J32"/>
  <c r="L32"/>
  <c r="M32"/>
  <c r="I32"/>
  <c r="K32"/>
  <c r="G32"/>
  <c r="H32"/>
  <c r="J33"/>
  <c r="L33"/>
  <c r="M33"/>
  <c r="I33"/>
  <c r="K33"/>
  <c r="G33"/>
  <c r="H33"/>
  <c r="J34"/>
  <c r="L34"/>
  <c r="M34"/>
  <c r="I34"/>
  <c r="K34"/>
  <c r="G34"/>
  <c r="H34"/>
  <c r="J35"/>
  <c r="L35"/>
  <c r="M35"/>
  <c r="I35"/>
  <c r="K35"/>
  <c r="G35"/>
  <c r="H35"/>
  <c r="J37"/>
  <c r="H37"/>
  <c r="M37"/>
  <c r="I37"/>
  <c r="K37"/>
  <c r="G37"/>
  <c r="L37"/>
  <c r="N37" s="1"/>
  <c r="J8"/>
  <c r="I8"/>
  <c r="M8"/>
  <c r="H8"/>
  <c r="L8"/>
  <c r="G8"/>
  <c r="K8"/>
  <c r="P11" a="1"/>
  <c r="P20" a="1"/>
  <c r="P27" a="1"/>
  <c r="P12" a="1"/>
  <c r="P22" a="1"/>
  <c r="P33" a="1"/>
  <c r="P13" a="1"/>
  <c r="P15" a="1"/>
  <c r="P21" a="1"/>
  <c r="P14" a="1"/>
  <c r="P24" a="1"/>
  <c r="P30" a="1"/>
  <c r="P10" a="1"/>
  <c r="P23" a="1"/>
  <c r="P29" a="1"/>
  <c r="P36" a="1"/>
  <c r="P17" a="1"/>
  <c r="P26" a="1"/>
  <c r="P31" a="1"/>
  <c r="P35" a="1"/>
  <c r="P16" a="1"/>
  <c r="P18" a="1"/>
  <c r="P25" a="1"/>
  <c r="P9" a="1"/>
  <c r="P19" a="1"/>
  <c r="P28" a="1"/>
  <c r="P32" a="1"/>
  <c r="P37" a="1"/>
  <c r="P34" a="1"/>
  <c r="P8" a="1"/>
  <c r="O37"/>
  <c r="P34" l="1"/>
  <c r="Q34"/>
  <c r="P37"/>
  <c r="Q37"/>
  <c r="Q32"/>
  <c r="P32"/>
  <c r="Q28"/>
  <c r="P28"/>
  <c r="P19"/>
  <c r="Q19"/>
  <c r="P9"/>
  <c r="Q9"/>
  <c r="P25"/>
  <c r="Q25"/>
  <c r="P18"/>
  <c r="Q18"/>
  <c r="Q16"/>
  <c r="P16"/>
  <c r="P35"/>
  <c r="Q35"/>
  <c r="P31"/>
  <c r="Q31"/>
  <c r="P26"/>
  <c r="Q26"/>
  <c r="P17"/>
  <c r="Q17"/>
  <c r="Q36"/>
  <c r="P36"/>
  <c r="P29"/>
  <c r="Q29"/>
  <c r="P23"/>
  <c r="Q23"/>
  <c r="P10"/>
  <c r="Q10"/>
  <c r="P30"/>
  <c r="Q30"/>
  <c r="Q24"/>
  <c r="P24"/>
  <c r="P14"/>
  <c r="Q14"/>
  <c r="P21"/>
  <c r="Q21"/>
  <c r="P15"/>
  <c r="Q15"/>
  <c r="P13"/>
  <c r="Q13"/>
  <c r="P33"/>
  <c r="Q33"/>
  <c r="P22"/>
  <c r="Q22"/>
  <c r="Q12"/>
  <c r="P12"/>
  <c r="P27"/>
  <c r="Q27"/>
  <c r="Q20"/>
  <c r="P20"/>
  <c r="P11"/>
  <c r="Q11"/>
  <c r="N34"/>
  <c r="N32"/>
  <c r="N28"/>
  <c r="N19"/>
  <c r="N9"/>
  <c r="N36"/>
  <c r="N29"/>
  <c r="N23"/>
  <c r="Q8"/>
  <c r="P8"/>
  <c r="N35"/>
  <c r="N33"/>
  <c r="N8"/>
  <c r="N22"/>
  <c r="N12"/>
  <c r="N25"/>
  <c r="N20"/>
  <c r="N18"/>
  <c r="N16"/>
  <c r="N11"/>
  <c r="N31"/>
  <c r="N26"/>
  <c r="N17"/>
  <c r="N21"/>
  <c r="N10"/>
  <c r="N30"/>
  <c r="N24"/>
  <c r="N14"/>
  <c r="N27"/>
  <c r="N15"/>
  <c r="N13"/>
  <c r="O34"/>
  <c r="O28"/>
  <c r="O29"/>
  <c r="O32"/>
  <c r="O36"/>
  <c r="O9"/>
  <c r="O19"/>
  <c r="O23"/>
  <c r="O35"/>
  <c r="O12"/>
  <c r="O16"/>
  <c r="O17"/>
  <c r="O24"/>
  <c r="O13"/>
  <c r="O22"/>
  <c r="O18"/>
  <c r="O26"/>
  <c r="O30"/>
  <c r="O15"/>
  <c r="O20"/>
  <c r="O31"/>
  <c r="O10"/>
  <c r="O27"/>
  <c r="O33"/>
  <c r="O25"/>
  <c r="O11"/>
  <c r="O21"/>
  <c r="O14"/>
  <c r="O8"/>
</calcChain>
</file>

<file path=xl/sharedStrings.xml><?xml version="1.0" encoding="utf-8"?>
<sst xmlns="http://schemas.openxmlformats.org/spreadsheetml/2006/main" count="27" uniqueCount="26">
  <si>
    <t>lom</t>
  </si>
  <si>
    <t>S0</t>
  </si>
  <si>
    <t>K</t>
  </si>
  <si>
    <t>R</t>
  </si>
  <si>
    <t>T</t>
  </si>
  <si>
    <t>SIGMA</t>
  </si>
  <si>
    <t>dSmin</t>
  </si>
  <si>
    <t>dsmin</t>
  </si>
  <si>
    <t>sigma</t>
  </si>
  <si>
    <t>S_Current</t>
  </si>
  <si>
    <t>PNL_Current</t>
  </si>
  <si>
    <t>N_Upper</t>
  </si>
  <si>
    <t>N_Lower</t>
  </si>
  <si>
    <t>C_Current</t>
  </si>
  <si>
    <t>Sum_Hit</t>
  </si>
  <si>
    <t>Average_Sum_Hits</t>
  </si>
  <si>
    <t>Stdev(PNL)</t>
  </si>
  <si>
    <t>average(PNL)</t>
  </si>
  <si>
    <t>Sum of Stdev(PNL)</t>
  </si>
  <si>
    <t>Column Labels</t>
  </si>
  <si>
    <t>Grand Total</t>
  </si>
  <si>
    <t>Row Labels</t>
  </si>
  <si>
    <t>Q_S_Current</t>
  </si>
  <si>
    <t>Q_B_Current</t>
  </si>
  <si>
    <t>Parameters</t>
  </si>
  <si>
    <t>Output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</si>
</sst>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[Test.xlsx]Pivot!PivotTable1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view3D>
      <c:perspective val="30"/>
    </c:view3D>
    <c:plotArea>
      <c:layout/>
      <c:surface3DChart>
        <c:ser>
          <c:idx val="0"/>
          <c:order val="0"/>
          <c:tx>
            <c:strRef>
              <c:f>Pivot!$B$3:$B$4</c:f>
              <c:strCache>
                <c:ptCount val="1"/>
                <c:pt idx="0">
                  <c:v>0.1</c:v>
                </c:pt>
              </c:strCache>
            </c:strRef>
          </c:tx>
          <c:cat>
            <c:strRef>
              <c:f>Pivot!$A$5:$A$10</c:f>
              <c:strCach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strCache>
            </c:strRef>
          </c:cat>
          <c:val>
            <c:numRef>
              <c:f>Pivot!$B$5:$B$10</c:f>
              <c:numCache>
                <c:formatCode>General</c:formatCode>
                <c:ptCount val="5"/>
                <c:pt idx="0">
                  <c:v>0.76401005608083106</c:v>
                </c:pt>
                <c:pt idx="1">
                  <c:v>1.3200646010904817</c:v>
                </c:pt>
                <c:pt idx="2">
                  <c:v>1.7570967273936162</c:v>
                </c:pt>
                <c:pt idx="3">
                  <c:v>2.23502318812805</c:v>
                </c:pt>
                <c:pt idx="4">
                  <c:v>2.7359986870077759</c:v>
                </c:pt>
              </c:numCache>
            </c:numRef>
          </c:val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0.2</c:v>
                </c:pt>
              </c:strCache>
            </c:strRef>
          </c:tx>
          <c:cat>
            <c:strRef>
              <c:f>Pivot!$A$5:$A$10</c:f>
              <c:strCach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strCache>
            </c:strRef>
          </c:cat>
          <c:val>
            <c:numRef>
              <c:f>Pivot!$C$5:$C$10</c:f>
              <c:numCache>
                <c:formatCode>General</c:formatCode>
                <c:ptCount val="5"/>
                <c:pt idx="0">
                  <c:v>#N/A</c:v>
                </c:pt>
                <c:pt idx="1">
                  <c:v>1.2672050248719668</c:v>
                </c:pt>
                <c:pt idx="2">
                  <c:v>1.9842587424450442</c:v>
                </c:pt>
                <c:pt idx="3">
                  <c:v>2.2673111827478145</c:v>
                </c:pt>
                <c:pt idx="4">
                  <c:v>2.6191984297766222</c:v>
                </c:pt>
              </c:numCache>
            </c:numRef>
          </c:val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0.5</c:v>
                </c:pt>
              </c:strCache>
            </c:strRef>
          </c:tx>
          <c:cat>
            <c:strRef>
              <c:f>Pivot!$A$5:$A$10</c:f>
              <c:strCach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strCache>
            </c:strRef>
          </c:cat>
          <c:val>
            <c:numRef>
              <c:f>Pivot!$D$5:$D$10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1.9257953890094424</c:v>
                </c:pt>
                <c:pt idx="3">
                  <c:v>2.5729069456338589</c:v>
                </c:pt>
                <c:pt idx="4">
                  <c:v>2.7174022646250324</c:v>
                </c:pt>
              </c:numCache>
            </c:numRef>
          </c:val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Pivot!$A$5:$A$10</c:f>
              <c:strCach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strCache>
            </c:strRef>
          </c:cat>
          <c:val>
            <c:numRef>
              <c:f>Pivot!$E$5:$E$10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Pivot!$A$5:$A$10</c:f>
              <c:strCach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strCache>
            </c:strRef>
          </c:cat>
          <c:val>
            <c:numRef>
              <c:f>Pivot!$F$5:$F$10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Pivot!$A$5:$A$10</c:f>
              <c:strCach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strCache>
            </c:strRef>
          </c:cat>
          <c:val>
            <c:numRef>
              <c:f>Pivot!$G$5:$G$10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bandFmts/>
        <c:axId val="79622528"/>
        <c:axId val="79624064"/>
        <c:axId val="58297408"/>
      </c:surface3DChart>
      <c:catAx>
        <c:axId val="79622528"/>
        <c:scaling>
          <c:orientation val="minMax"/>
        </c:scaling>
        <c:axPos val="b"/>
        <c:tickLblPos val="nextTo"/>
        <c:crossAx val="79624064"/>
        <c:crosses val="autoZero"/>
        <c:auto val="1"/>
        <c:lblAlgn val="ctr"/>
        <c:lblOffset val="100"/>
      </c:catAx>
      <c:valAx>
        <c:axId val="79624064"/>
        <c:scaling>
          <c:orientation val="minMax"/>
        </c:scaling>
        <c:axPos val="l"/>
        <c:majorGridlines/>
        <c:numFmt formatCode="General" sourceLinked="1"/>
        <c:tickLblPos val="nextTo"/>
        <c:crossAx val="79622528"/>
        <c:crosses val="autoZero"/>
        <c:crossBetween val="midCat"/>
      </c:valAx>
      <c:serAx>
        <c:axId val="58297408"/>
        <c:scaling>
          <c:orientation val="minMax"/>
        </c:scaling>
        <c:axPos val="b"/>
        <c:tickLblPos val="nextTo"/>
        <c:crossAx val="79624064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</xdr:row>
      <xdr:rowOff>104775</xdr:rowOff>
    </xdr:from>
    <xdr:to>
      <xdr:col>16</xdr:col>
      <xdr:colOff>47625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ng Jun Choi" refreshedDate="41241.78972847222" createdVersion="3" refreshedVersion="3" minRefreshableVersion="3" recordCount="30">
  <cacheSource type="worksheet">
    <worksheetSource ref="E7:Q37" sheet="Simulation"/>
  </cacheSource>
  <cacheFields count="13">
    <cacheField name="dsmin" numFmtId="0">
      <sharedItems containsSemiMixedTypes="0" containsString="0" containsNumber="1" minValue="0.1" maxValue="5" count="6">
        <n v="0.1"/>
        <n v="0.2"/>
        <n v="0.5"/>
        <n v="1"/>
        <n v="2"/>
        <n v="5"/>
      </sharedItems>
    </cacheField>
    <cacheField name="sigma" numFmtId="0">
      <sharedItems containsSemiMixedTypes="0" containsString="0" containsNumber="1" minValue="0.2" maxValue="0.6" count="5">
        <n v="0.2"/>
        <n v="0.30000000000000004"/>
        <n v="0.4"/>
        <n v="0.5"/>
        <n v="0.6"/>
      </sharedItems>
    </cacheField>
    <cacheField name="S_Current" numFmtId="0">
      <sharedItems containsMixedTypes="1" containsNumber="1" minValue="89.612369179725647" maxValue="118.12020680960268"/>
    </cacheField>
    <cacheField name="C_Current" numFmtId="0">
      <sharedItems containsMixedTypes="1" containsNumber="1" minValue="0" maxValue="18.120206809602678"/>
    </cacheField>
    <cacheField name="Q_S Current" numFmtId="0">
      <sharedItems containsMixedTypes="1" containsNumber="1" minValue="0" maxValue="1"/>
    </cacheField>
    <cacheField name="q_B_Current" numFmtId="0">
      <sharedItems containsMixedTypes="1" containsNumber="1" minValue="-98.611915160694508" maxValue="-0.33835778697365571"/>
    </cacheField>
    <cacheField name="PNL_Current" numFmtId="0">
      <sharedItems containsMixedTypes="1" containsNumber="1" minValue="-2.6484008594152044" maxValue="5.3359629279530907"/>
    </cacheField>
    <cacheField name="N_Upper" numFmtId="0">
      <sharedItems containsMixedTypes="1" containsNumber="1" containsInteger="1" minValue="0" maxValue="1455"/>
    </cacheField>
    <cacheField name="N_Lower" numFmtId="0">
      <sharedItems containsMixedTypes="1" containsNumber="1" containsInteger="1" minValue="0" maxValue="1538"/>
    </cacheField>
    <cacheField name="Sum_Hit" numFmtId="0">
      <sharedItems containsMixedTypes="1" containsNumber="1" containsInteger="1" minValue="1" maxValue="2993"/>
    </cacheField>
    <cacheField name="Average_Sum_Hits" numFmtId="0">
      <sharedItems containsMixedTypes="1" containsNumber="1" minValue="5.6595744680851068" maxValue="3993.1914893617013"/>
    </cacheField>
    <cacheField name="average(PNL)" numFmtId="0">
      <sharedItems containsMixedTypes="1" containsNumber="1" minValue="0.92211167887653633" maxValue="3.6430111656863531"/>
    </cacheField>
    <cacheField name="Stdev(PNL)" numFmtId="0">
      <sharedItems containsMixedTypes="1" containsNumber="1" minValue="0.76401005608083106" maxValue="2.735998687007775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100.46041828733867"/>
    <n v="0.46041828733866907"/>
    <n v="1"/>
    <n v="-97.947464134082708"/>
    <n v="1.5850070897508886"/>
    <n v="102"/>
    <n v="99"/>
    <n v="201"/>
    <n v="492.02127659574467"/>
    <n v="0.92211167887653633"/>
    <n v="0.76401005608083106"/>
  </r>
  <r>
    <x v="0"/>
    <x v="1"/>
    <n v="97.129148498224254"/>
    <n v="0"/>
    <n v="1"/>
    <n v="-96.945746108158176"/>
    <n v="-0.27934492486635065"/>
    <n v="397"/>
    <n v="424"/>
    <n v="821"/>
    <n v="1043.063829787234"/>
    <n v="1.6933713974217064"/>
    <n v="1.3200646010904817"/>
  </r>
  <r>
    <x v="0"/>
    <x v="2"/>
    <n v="96.223130833870016"/>
    <n v="0"/>
    <n v="0.99999464382966985"/>
    <n v="-98.341369004395531"/>
    <n v="-2.5881625447870675"/>
    <n v="859"/>
    <n v="896"/>
    <n v="1755"/>
    <n v="1847.0425531914896"/>
    <n v="1.9409898220220747"/>
    <n v="1.7570967273936162"/>
  </r>
  <r>
    <x v="0"/>
    <x v="3"/>
    <n v="93.81741544306314"/>
    <n v="0"/>
    <n v="0"/>
    <n v="-0.61761017635355087"/>
    <n v="-0.62055819070441975"/>
    <n v="1057"/>
    <n v="1117"/>
    <n v="2174"/>
    <n v="2774.9574468085107"/>
    <n v="2.5708584307247886"/>
    <n v="2.23502318812805"/>
  </r>
  <r>
    <x v="0"/>
    <x v="4"/>
    <n v="91.545542565780238"/>
    <n v="0"/>
    <n v="1.5463841318563709E-10"/>
    <n v="-0.49168460848352014"/>
    <n v="-0.49403153312018422"/>
    <n v="1455"/>
    <n v="1538"/>
    <n v="2993"/>
    <n v="3993.1914893617013"/>
    <n v="3.3245504778830464"/>
    <n v="2.7359986870077759"/>
  </r>
  <r>
    <x v="1"/>
    <x v="0"/>
    <e v="#NUM!"/>
    <e v="#NUM!"/>
    <e v="#NUM!"/>
    <e v="#NUM!"/>
    <e v="#NUM!"/>
    <e v="#NUM!"/>
    <e v="#NUM!"/>
    <e v="#NUM!"/>
    <e v="#VALUE!"/>
    <e v="#VALUE!"/>
    <e v="#VALUE!"/>
  </r>
  <r>
    <x v="1"/>
    <x v="1"/>
    <n v="95.258710929192532"/>
    <n v="0"/>
    <n v="0"/>
    <n v="-0.76640330223110986"/>
    <n v="-0.77006154495448964"/>
    <n v="142"/>
    <n v="165"/>
    <n v="307"/>
    <n v="287.87234042553189"/>
    <n v="1.5939707668589835"/>
    <n v="1.2672050248719668"/>
  </r>
  <r>
    <x v="1"/>
    <x v="2"/>
    <n v="100.05692618284374"/>
    <n v="5.692618284373907E-2"/>
    <n v="1"/>
    <n v="-96.608792428292077"/>
    <n v="2.930068624515954"/>
    <n v="258"/>
    <n v="259"/>
    <n v="517"/>
    <n v="487.10638297872345"/>
    <n v="1.7397148194984147"/>
    <n v="1.9842587424450442"/>
  </r>
  <r>
    <x v="1"/>
    <x v="3"/>
    <n v="104.01426567537716"/>
    <n v="4.0142656753771604"/>
    <n v="1"/>
    <n v="-95.205882826950301"/>
    <n v="4.3396746790511429"/>
    <n v="401"/>
    <n v="382"/>
    <n v="783"/>
    <n v="718.87234042553212"/>
    <n v="2.2414962283069122"/>
    <n v="2.2673111827478145"/>
  </r>
  <r>
    <x v="1"/>
    <x v="4"/>
    <n v="99.380655506439496"/>
    <n v="0"/>
    <n v="1"/>
    <n v="-94.335098559086347"/>
    <n v="4.595270933633671"/>
    <n v="486"/>
    <n v="490"/>
    <n v="976"/>
    <n v="1013.7021276595746"/>
    <n v="3.6295121125553482"/>
    <n v="2.6191984297766222"/>
  </r>
  <r>
    <x v="2"/>
    <x v="0"/>
    <e v="#NUM!"/>
    <e v="#NUM!"/>
    <e v="#NUM!"/>
    <e v="#NUM!"/>
    <e v="#NUM!"/>
    <e v="#NUM!"/>
    <e v="#NUM!"/>
    <e v="#NUM!"/>
    <e v="#VALUE!"/>
    <e v="#VALUE!"/>
    <e v="#VALUE!"/>
  </r>
  <r>
    <x v="2"/>
    <x v="1"/>
    <e v="#NUM!"/>
    <e v="#NUM!"/>
    <e v="#NUM!"/>
    <e v="#NUM!"/>
    <e v="#NUM!"/>
    <e v="#NUM!"/>
    <e v="#NUM!"/>
    <e v="#NUM!"/>
    <e v="#VALUE!"/>
    <e v="#VALUE!"/>
    <e v="#VALUE!"/>
  </r>
  <r>
    <x v="2"/>
    <x v="2"/>
    <n v="96.42344651161693"/>
    <n v="0"/>
    <n v="1"/>
    <n v="-98.601198152003434"/>
    <n v="-2.6484008594152044"/>
    <n v="50"/>
    <n v="58"/>
    <n v="108"/>
    <n v="81.95744680851061"/>
    <n v="1.7685997935159636"/>
    <n v="1.9257953890094424"/>
  </r>
  <r>
    <x v="2"/>
    <x v="3"/>
    <n v="97.029991948278621"/>
    <n v="0"/>
    <n v="1"/>
    <n v="-95.124472073950642"/>
    <n v="1.4514659750730772"/>
    <n v="14"/>
    <n v="20"/>
    <n v="34"/>
    <n v="136.89361702127658"/>
    <n v="2.5378647325425585"/>
    <n v="2.5729069456338589"/>
  </r>
  <r>
    <x v="2"/>
    <x v="4"/>
    <n v="113.08083332539536"/>
    <n v="13.080833325395361"/>
    <n v="1"/>
    <n v="-94.214327529928383"/>
    <n v="5.3359629279530907"/>
    <n v="131"/>
    <n v="105"/>
    <n v="236"/>
    <n v="173.95744680851061"/>
    <n v="3.6430111656863531"/>
    <n v="2.7174022646250324"/>
  </r>
  <r>
    <x v="3"/>
    <x v="0"/>
    <e v="#NUM!"/>
    <e v="#NUM!"/>
    <e v="#NUM!"/>
    <e v="#NUM!"/>
    <e v="#NUM!"/>
    <e v="#NUM!"/>
    <e v="#NUM!"/>
    <e v="#NUM!"/>
    <e v="#VALUE!"/>
    <e v="#VALUE!"/>
    <e v="#VALUE!"/>
  </r>
  <r>
    <x v="3"/>
    <x v="1"/>
    <n v="95.497257926035672"/>
    <n v="0"/>
    <n v="3.6799364548326663E-3"/>
    <n v="-0.33835778697365571"/>
    <n v="1.1450983895263722E-2"/>
    <n v="0"/>
    <n v="5"/>
    <n v="5"/>
    <e v="#VALUE!"/>
    <e v="#VALUE!"/>
    <e v="#VALUE!"/>
  </r>
  <r>
    <x v="3"/>
    <x v="2"/>
    <n v="99.836879056412727"/>
    <n v="0"/>
    <n v="1"/>
    <n v="-96.146023157945066"/>
    <n v="3.2319258696231543"/>
    <n v="11"/>
    <n v="11"/>
    <n v="22"/>
    <n v="6.3191489361702127"/>
    <e v="#NUM!"/>
    <e v="#NUM!"/>
  </r>
  <r>
    <x v="3"/>
    <x v="3"/>
    <n v="101.33586981659755"/>
    <n v="1.3358698165975511"/>
    <n v="1"/>
    <n v="-95.146101515850646"/>
    <n v="4.3997413419305786"/>
    <n v="22"/>
    <n v="20"/>
    <n v="42"/>
    <n v="5.6595744680851068"/>
    <e v="#NUM!"/>
    <e v="#NUM!"/>
  </r>
  <r>
    <x v="3"/>
    <x v="4"/>
    <n v="115.97220847988501"/>
    <n v="15.972208479885012"/>
    <n v="1"/>
    <n v="-94.506201920887335"/>
    <n v="5.0426953444494842"/>
    <n v="72"/>
    <n v="58"/>
    <n v="130"/>
    <n v="7.2765957446808507"/>
    <e v="#NUM!"/>
    <e v="#NUM!"/>
  </r>
  <r>
    <x v="4"/>
    <x v="0"/>
    <n v="99.100279007107019"/>
    <n v="0"/>
    <n v="0.99999999999999989"/>
    <n v="-98.131576854599288"/>
    <n v="0.50029455833758618"/>
    <n v="1"/>
    <n v="2"/>
    <n v="3"/>
    <e v="#VALUE!"/>
    <e v="#VALUE!"/>
    <e v="#VALUE!"/>
  </r>
  <r>
    <x v="4"/>
    <x v="1"/>
    <n v="89.612369179725647"/>
    <n v="0"/>
    <n v="0"/>
    <n v="-0.70514893254027555"/>
    <n v="-0.70851479219126456"/>
    <n v="2"/>
    <n v="8"/>
    <n v="10"/>
    <e v="#VALUE!"/>
    <e v="#VALUE!"/>
    <e v="#VALUE!"/>
  </r>
  <r>
    <x v="4"/>
    <x v="2"/>
    <n v="100.1443487284705"/>
    <n v="0.14434872847050428"/>
    <n v="0.948850286482258"/>
    <n v="-90.991246503556141"/>
    <n v="3.45207381227317"/>
    <n v="2"/>
    <n v="1"/>
    <n v="3"/>
    <e v="#VALUE!"/>
    <e v="#VALUE!"/>
    <e v="#VALUE!"/>
  </r>
  <r>
    <x v="4"/>
    <x v="3"/>
    <n v="118.12020680960268"/>
    <n v="18.120206809602678"/>
    <n v="1"/>
    <n v="-95.182616272236928"/>
    <n v="4.3630522910945615"/>
    <n v="13"/>
    <n v="5"/>
    <n v="18"/>
    <e v="#VALUE!"/>
    <e v="#VALUE!"/>
    <e v="#VALUE!"/>
  </r>
  <r>
    <x v="4"/>
    <x v="4"/>
    <n v="100.17996178753674"/>
    <n v="0.1799617875367403"/>
    <n v="1"/>
    <n v="-94.40022626332987"/>
    <n v="5.1491768514428742"/>
    <n v="4"/>
    <n v="5"/>
    <n v="9"/>
    <e v="#VALUE!"/>
    <e v="#VALUE!"/>
    <e v="#VALUE!"/>
  </r>
  <r>
    <x v="5"/>
    <x v="0"/>
    <n v="105.75494855875149"/>
    <n v="5.7549485587514937"/>
    <n v="1"/>
    <n v="-98.611915160694508"/>
    <n v="0.9173844652009393"/>
    <n v="1"/>
    <n v="1"/>
    <n v="2"/>
    <e v="#VALUE!"/>
    <e v="#VALUE!"/>
    <e v="#VALUE!"/>
  </r>
  <r>
    <x v="5"/>
    <x v="1"/>
    <n v="101.03097997605801"/>
    <n v="1.0309799760580063"/>
    <n v="1"/>
    <n v="-97.483592320433232"/>
    <n v="2.051093084474374"/>
    <n v="2"/>
    <n v="0"/>
    <n v="2"/>
    <e v="#VALUE!"/>
    <e v="#VALUE!"/>
    <e v="#VALUE!"/>
  </r>
  <r>
    <x v="5"/>
    <x v="2"/>
    <n v="106.17279233410954"/>
    <n v="6.1727923341095448"/>
    <n v="1"/>
    <n v="-96.375347169438783"/>
    <n v="3.1646281784368995"/>
    <n v="2"/>
    <n v="0"/>
    <n v="2"/>
    <e v="#VALUE!"/>
    <e v="#VALUE!"/>
    <e v="#VALUE!"/>
  </r>
  <r>
    <x v="5"/>
    <x v="3"/>
    <n v="103.04449583869427"/>
    <n v="3.0444958386942744"/>
    <n v="0.93342046396606781"/>
    <n v="-88.365398074950519"/>
    <n v="4.3521561239432316"/>
    <n v="0"/>
    <n v="1"/>
    <n v="1"/>
    <e v="#VALUE!"/>
    <e v="#VALUE!"/>
    <e v="#VALUE!"/>
  </r>
  <r>
    <x v="5"/>
    <x v="4"/>
    <n v="97.139626280404627"/>
    <n v="0"/>
    <n v="0.99991674013694465"/>
    <n v="-95.633216222641337"/>
    <n v="1.04183995810196"/>
    <n v="3"/>
    <n v="2"/>
    <n v="5"/>
    <e v="#VALUE!"/>
    <e v="#VALUE!"/>
    <e v="#VALUE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H10" firstHeaderRow="1" firstDataRow="2" firstDataCol="1"/>
  <pivotFields count="13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tdev(PNL)" fld="12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0"/>
  <sheetViews>
    <sheetView workbookViewId="0">
      <selection activeCell="B7" sqref="B7"/>
    </sheetView>
  </sheetViews>
  <sheetFormatPr defaultRowHeight="15"/>
  <cols>
    <col min="1" max="1" width="17.7109375" customWidth="1"/>
    <col min="2" max="2" width="16.28515625" bestFit="1" customWidth="1"/>
    <col min="3" max="4" width="12" customWidth="1"/>
    <col min="5" max="5" width="8.5703125" customWidth="1"/>
    <col min="6" max="7" width="8.5703125" bestFit="1" customWidth="1"/>
    <col min="8" max="8" width="11.28515625" bestFit="1" customWidth="1"/>
  </cols>
  <sheetData>
    <row r="3" spans="1:8">
      <c r="A3" s="3" t="s">
        <v>18</v>
      </c>
      <c r="B3" s="3" t="s">
        <v>19</v>
      </c>
    </row>
    <row r="4" spans="1:8">
      <c r="A4" s="3" t="s">
        <v>21</v>
      </c>
      <c r="B4">
        <v>0.1</v>
      </c>
      <c r="C4">
        <v>0.2</v>
      </c>
      <c r="D4">
        <v>0.5</v>
      </c>
      <c r="E4">
        <v>1</v>
      </c>
      <c r="F4">
        <v>2</v>
      </c>
      <c r="G4">
        <v>5</v>
      </c>
      <c r="H4" t="s">
        <v>20</v>
      </c>
    </row>
    <row r="5" spans="1:8">
      <c r="A5" s="4">
        <v>0.2</v>
      </c>
      <c r="B5" s="2">
        <v>0.76401005608083106</v>
      </c>
      <c r="C5" s="2" t="e">
        <v>#VALUE!</v>
      </c>
      <c r="D5" s="2" t="e">
        <v>#VALUE!</v>
      </c>
      <c r="E5" s="2" t="e">
        <v>#VALUE!</v>
      </c>
      <c r="F5" s="2" t="e">
        <v>#VALUE!</v>
      </c>
      <c r="G5" s="2" t="e">
        <v>#VALUE!</v>
      </c>
      <c r="H5" s="2" t="e">
        <v>#VALUE!</v>
      </c>
    </row>
    <row r="6" spans="1:8">
      <c r="A6" s="4">
        <v>0.30000000000000004</v>
      </c>
      <c r="B6" s="2">
        <v>1.3200646010904817</v>
      </c>
      <c r="C6" s="2">
        <v>1.2672050248719668</v>
      </c>
      <c r="D6" s="2" t="e">
        <v>#VALUE!</v>
      </c>
      <c r="E6" s="2" t="e">
        <v>#VALUE!</v>
      </c>
      <c r="F6" s="2" t="e">
        <v>#VALUE!</v>
      </c>
      <c r="G6" s="2" t="e">
        <v>#VALUE!</v>
      </c>
      <c r="H6" s="2" t="e">
        <v>#VALUE!</v>
      </c>
    </row>
    <row r="7" spans="1:8">
      <c r="A7" s="4">
        <v>0.4</v>
      </c>
      <c r="B7" s="2">
        <v>1.7570967273936162</v>
      </c>
      <c r="C7" s="2">
        <v>1.9842587424450442</v>
      </c>
      <c r="D7" s="2">
        <v>1.9257953890094424</v>
      </c>
      <c r="E7" s="2" t="e">
        <v>#NUM!</v>
      </c>
      <c r="F7" s="2" t="e">
        <v>#VALUE!</v>
      </c>
      <c r="G7" s="2" t="e">
        <v>#VALUE!</v>
      </c>
      <c r="H7" s="2" t="e">
        <v>#NUM!</v>
      </c>
    </row>
    <row r="8" spans="1:8">
      <c r="A8" s="4">
        <v>0.5</v>
      </c>
      <c r="B8" s="2">
        <v>2.23502318812805</v>
      </c>
      <c r="C8" s="2">
        <v>2.2673111827478145</v>
      </c>
      <c r="D8" s="2">
        <v>2.5729069456338589</v>
      </c>
      <c r="E8" s="2" t="e">
        <v>#NUM!</v>
      </c>
      <c r="F8" s="2" t="e">
        <v>#VALUE!</v>
      </c>
      <c r="G8" s="2" t="e">
        <v>#VALUE!</v>
      </c>
      <c r="H8" s="2" t="e">
        <v>#NUM!</v>
      </c>
    </row>
    <row r="9" spans="1:8">
      <c r="A9" s="4">
        <v>0.6</v>
      </c>
      <c r="B9" s="2">
        <v>2.7359986870077759</v>
      </c>
      <c r="C9" s="2">
        <v>2.6191984297766222</v>
      </c>
      <c r="D9" s="2">
        <v>2.7174022646250324</v>
      </c>
      <c r="E9" s="2" t="e">
        <v>#NUM!</v>
      </c>
      <c r="F9" s="2" t="e">
        <v>#VALUE!</v>
      </c>
      <c r="G9" s="2" t="e">
        <v>#VALUE!</v>
      </c>
      <c r="H9" s="2" t="e">
        <v>#NUM!</v>
      </c>
    </row>
    <row r="10" spans="1:8">
      <c r="A10" s="4" t="s">
        <v>20</v>
      </c>
      <c r="B10" s="2">
        <v>8.812193259700754</v>
      </c>
      <c r="C10" s="2" t="e">
        <v>#VALUE!</v>
      </c>
      <c r="D10" s="2" t="e">
        <v>#VALUE!</v>
      </c>
      <c r="E10" s="2" t="e">
        <v>#VALUE!</v>
      </c>
      <c r="F10" s="2" t="e">
        <v>#VALUE!</v>
      </c>
      <c r="G10" s="2" t="e">
        <v>#VALUE!</v>
      </c>
      <c r="H10" s="2" t="e">
        <v>#VALUE!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M3" sqref="M3"/>
    </sheetView>
  </sheetViews>
  <sheetFormatPr defaultRowHeight="15"/>
  <cols>
    <col min="2" max="2" width="11.7109375" bestFit="1" customWidth="1"/>
    <col min="5" max="5" width="6.42578125" customWidth="1"/>
    <col min="6" max="6" width="6.140625" customWidth="1"/>
    <col min="7" max="8" width="12" bestFit="1" customWidth="1"/>
    <col min="9" max="9" width="12.140625" bestFit="1" customWidth="1"/>
    <col min="10" max="11" width="12.7109375" bestFit="1" customWidth="1"/>
    <col min="12" max="12" width="9" customWidth="1"/>
    <col min="13" max="13" width="8.85546875" customWidth="1"/>
    <col min="14" max="14" width="8.42578125" customWidth="1"/>
    <col min="15" max="15" width="17.85546875" bestFit="1" customWidth="1"/>
    <col min="16" max="16" width="12.85546875" customWidth="1"/>
    <col min="17" max="17" width="12" bestFit="1" customWidth="1"/>
  </cols>
  <sheetData>
    <row r="1" spans="1:17">
      <c r="A1" s="1" t="s">
        <v>0</v>
      </c>
      <c r="B1" s="1">
        <f ca="1">_xll.XLL.limitOrder_Median(lom.S0, lom.K, lom.R, lom.T, lom.SIGMA, lom.dSmin)</f>
        <v>100.60948029304851</v>
      </c>
    </row>
    <row r="2" spans="1:17">
      <c r="A2" s="1" t="s">
        <v>1</v>
      </c>
      <c r="B2">
        <v>100</v>
      </c>
    </row>
    <row r="3" spans="1:17">
      <c r="A3" s="1" t="s">
        <v>2</v>
      </c>
      <c r="B3">
        <v>100</v>
      </c>
    </row>
    <row r="4" spans="1:17">
      <c r="A4" s="1" t="s">
        <v>3</v>
      </c>
      <c r="B4">
        <v>0.1</v>
      </c>
    </row>
    <row r="5" spans="1:17" ht="15.75" thickBot="1">
      <c r="A5" s="1" t="s">
        <v>4</v>
      </c>
      <c r="B5">
        <v>288</v>
      </c>
    </row>
    <row r="6" spans="1:17" ht="15.75" thickBot="1">
      <c r="A6" s="1" t="s">
        <v>5</v>
      </c>
      <c r="B6">
        <v>0.2</v>
      </c>
      <c r="E6" s="14" t="s">
        <v>24</v>
      </c>
      <c r="F6" s="15"/>
      <c r="G6" s="16" t="s">
        <v>25</v>
      </c>
      <c r="H6" s="16"/>
      <c r="I6" s="16"/>
      <c r="J6" s="16"/>
      <c r="K6" s="16"/>
      <c r="L6" s="16"/>
      <c r="M6" s="16"/>
      <c r="N6" s="16"/>
      <c r="O6" s="16"/>
      <c r="P6" s="16"/>
      <c r="Q6" s="15"/>
    </row>
    <row r="7" spans="1:17" ht="15.75" thickBot="1">
      <c r="A7" s="1" t="s">
        <v>6</v>
      </c>
      <c r="B7">
        <v>0.1</v>
      </c>
      <c r="E7" s="11" t="s">
        <v>7</v>
      </c>
      <c r="F7" s="13" t="s">
        <v>8</v>
      </c>
      <c r="G7" s="12" t="s">
        <v>9</v>
      </c>
      <c r="H7" s="12" t="s">
        <v>13</v>
      </c>
      <c r="I7" s="12" t="s">
        <v>22</v>
      </c>
      <c r="J7" s="12" t="s">
        <v>23</v>
      </c>
      <c r="K7" s="12" t="s">
        <v>10</v>
      </c>
      <c r="L7" s="12" t="s">
        <v>11</v>
      </c>
      <c r="M7" s="12" t="s">
        <v>12</v>
      </c>
      <c r="N7" s="12" t="s">
        <v>14</v>
      </c>
      <c r="O7" s="12" t="s">
        <v>15</v>
      </c>
      <c r="P7" s="12" t="s">
        <v>17</v>
      </c>
      <c r="Q7" s="13" t="s">
        <v>16</v>
      </c>
    </row>
    <row r="8" spans="1:17">
      <c r="E8" s="5">
        <v>0.1</v>
      </c>
      <c r="F8" s="7">
        <v>0.2</v>
      </c>
      <c r="G8" s="6">
        <f t="array" aca="1" ref="G8:M8" ca="1">TRANSPOSE(_xll.XLL.limitOrder_Median(S0, K, R_, T, F8, E8))</f>
        <v>96.534089679643714</v>
      </c>
      <c r="H8" s="6">
        <f ca="1"/>
        <v>0</v>
      </c>
      <c r="I8" s="6">
        <f ca="1"/>
        <v>0</v>
      </c>
      <c r="J8" s="6">
        <f ca="1"/>
        <v>-0.36818937252886669</v>
      </c>
      <c r="K8" s="6">
        <f ca="1"/>
        <v>-0.36994683637193521</v>
      </c>
      <c r="L8" s="6">
        <f ca="1"/>
        <v>187</v>
      </c>
      <c r="M8" s="6">
        <f ca="1"/>
        <v>223</v>
      </c>
      <c r="N8" s="6">
        <f ca="1">SUM(L8:M8)</f>
        <v>410</v>
      </c>
      <c r="O8" s="6">
        <f ca="1">_xll.MONTE.AVERAGE(N8)</f>
        <v>492.02127659574467</v>
      </c>
      <c r="P8" s="6">
        <f t="array" aca="1" ref="P8:Q8" ca="1">_xll.MONTE.STDEV(K8)</f>
        <v>0.92211167887653633</v>
      </c>
      <c r="Q8" s="7">
        <f ca="1"/>
        <v>0.76401005608083106</v>
      </c>
    </row>
    <row r="9" spans="1:17">
      <c r="E9" s="5">
        <v>0.1</v>
      </c>
      <c r="F9" s="7">
        <f>F8+0.1</f>
        <v>0.30000000000000004</v>
      </c>
      <c r="G9" s="6">
        <f t="array" aca="1" ref="G9:M9" ca="1">TRANSPOSE(_xll.XLL.limitOrder_Median(S0, K, R_, T, F9, E9))</f>
        <v>99.266157490527306</v>
      </c>
      <c r="H9" s="6">
        <f ca="1"/>
        <v>0</v>
      </c>
      <c r="I9" s="6">
        <f ca="1"/>
        <v>0.99999999999999978</v>
      </c>
      <c r="J9" s="6">
        <f ca="1"/>
        <v>-97.068767827490674</v>
      </c>
      <c r="K9" s="6">
        <f ca="1"/>
        <v>1.7340551333723795</v>
      </c>
      <c r="L9" s="6">
        <f ca="1"/>
        <v>499</v>
      </c>
      <c r="M9" s="6">
        <f ca="1"/>
        <v>505</v>
      </c>
      <c r="N9" s="6">
        <f t="shared" ref="N9:N37" ca="1" si="0">SUM(L9:M9)</f>
        <v>1004</v>
      </c>
      <c r="O9" s="6">
        <f ca="1">_xll.MONTE.AVERAGE(N9)</f>
        <v>1043.063829787234</v>
      </c>
      <c r="P9" s="6">
        <f t="array" aca="1" ref="P9:Q9" ca="1">_xll.MONTE.STDEV(K9)</f>
        <v>1.6933713974217064</v>
      </c>
      <c r="Q9" s="7">
        <f ca="1"/>
        <v>1.3200646010904817</v>
      </c>
    </row>
    <row r="10" spans="1:17">
      <c r="E10" s="5">
        <v>0.1</v>
      </c>
      <c r="F10" s="7">
        <f t="shared" ref="F10:F12" si="1">F9+0.1</f>
        <v>0.4</v>
      </c>
      <c r="G10" s="6">
        <f t="array" aca="1" ref="G10:M10" ca="1">TRANSPOSE(_xll.XLL.limitOrder_Median(S0, K, R_, T, F10, E10))</f>
        <v>103.27980399290081</v>
      </c>
      <c r="H10" s="6">
        <f ca="1"/>
        <v>3.2798039929008098</v>
      </c>
      <c r="I10" s="6">
        <f ca="1"/>
        <v>1</v>
      </c>
      <c r="J10" s="6">
        <f ca="1"/>
        <v>-96.089760919931066</v>
      </c>
      <c r="K10" s="6">
        <f ca="1"/>
        <v>3.4515776055511225</v>
      </c>
      <c r="L10" s="6">
        <f ca="1"/>
        <v>618</v>
      </c>
      <c r="M10" s="6">
        <f ca="1"/>
        <v>584</v>
      </c>
      <c r="N10" s="6">
        <f t="shared" ca="1" si="0"/>
        <v>1202</v>
      </c>
      <c r="O10" s="6">
        <f ca="1">_xll.MONTE.AVERAGE(N10)</f>
        <v>1847.0425531914896</v>
      </c>
      <c r="P10" s="6">
        <f t="array" aca="1" ref="P10:Q10" ca="1">_xll.MONTE.STDEV(K10)</f>
        <v>1.9409898220220747</v>
      </c>
      <c r="Q10" s="7">
        <f ca="1"/>
        <v>1.7570967273936162</v>
      </c>
    </row>
    <row r="11" spans="1:17">
      <c r="E11" s="5">
        <v>0.1</v>
      </c>
      <c r="F11" s="7">
        <f t="shared" si="1"/>
        <v>0.5</v>
      </c>
      <c r="G11" s="6">
        <f t="array" aca="1" ref="G11:M11" ca="1">TRANSPOSE(_xll.XLL.limitOrder_Median(S0, K, R_, T, F11, E11))</f>
        <v>96.95676893577928</v>
      </c>
      <c r="H11" s="6">
        <f ca="1"/>
        <v>0</v>
      </c>
      <c r="I11" s="6">
        <f ca="1"/>
        <v>1</v>
      </c>
      <c r="J11" s="6">
        <f ca="1"/>
        <v>-95.229559983816387</v>
      </c>
      <c r="K11" s="6">
        <f ca="1"/>
        <v>1.2726534407232037</v>
      </c>
      <c r="L11" s="6">
        <f ca="1"/>
        <v>1051</v>
      </c>
      <c r="M11" s="6">
        <f ca="1"/>
        <v>1083</v>
      </c>
      <c r="N11" s="6">
        <f t="shared" ca="1" si="0"/>
        <v>2134</v>
      </c>
      <c r="O11" s="6">
        <f ca="1">_xll.MONTE.AVERAGE(N11)</f>
        <v>2774.9574468085107</v>
      </c>
      <c r="P11" s="6">
        <f t="array" aca="1" ref="P11:Q11" ca="1">_xll.MONTE.STDEV(K11)</f>
        <v>2.5708584307247886</v>
      </c>
      <c r="Q11" s="7">
        <f ca="1"/>
        <v>2.23502318812805</v>
      </c>
    </row>
    <row r="12" spans="1:17">
      <c r="E12" s="5">
        <v>0.1</v>
      </c>
      <c r="F12" s="7">
        <f t="shared" si="1"/>
        <v>0.6</v>
      </c>
      <c r="G12" s="6">
        <f t="array" aca="1" ref="G12:M12" ca="1">TRANSPOSE(_xll.XLL.limitOrder_Median(S0, K, R_, T, F12, E12))</f>
        <v>100.03044680347666</v>
      </c>
      <c r="H12" s="6">
        <f ca="1"/>
        <v>3.0446803476664286E-2</v>
      </c>
      <c r="I12" s="6">
        <f ca="1"/>
        <v>1</v>
      </c>
      <c r="J12" s="6">
        <f ca="1"/>
        <v>-94.172167430348225</v>
      </c>
      <c r="K12" s="6">
        <f ca="1"/>
        <v>5.3783242686775168</v>
      </c>
      <c r="L12" s="6">
        <f ca="1"/>
        <v>2199</v>
      </c>
      <c r="M12" s="6">
        <f ca="1"/>
        <v>2197</v>
      </c>
      <c r="N12" s="6">
        <f t="shared" ca="1" si="0"/>
        <v>4396</v>
      </c>
      <c r="O12" s="6">
        <f ca="1">_xll.MONTE.AVERAGE(N12)</f>
        <v>3993.1914893617013</v>
      </c>
      <c r="P12" s="6">
        <f t="array" aca="1" ref="P12:Q12" ca="1">_xll.MONTE.STDEV(K12)</f>
        <v>3.3245504778830464</v>
      </c>
      <c r="Q12" s="7">
        <f ca="1"/>
        <v>2.7359986870077759</v>
      </c>
    </row>
    <row r="13" spans="1:17">
      <c r="E13" s="5">
        <v>0.2</v>
      </c>
      <c r="F13" s="7">
        <v>0.2</v>
      </c>
      <c r="G13" s="6">
        <f t="array" aca="1" ref="G13:M13" ca="1">TRANSPOSE(_xll.XLL.limitOrder_Median(S0, K, R_, T, F13, E13))</f>
        <v>98.77201625006272</v>
      </c>
      <c r="H13" s="6">
        <f ca="1"/>
        <v>0</v>
      </c>
      <c r="I13" s="6">
        <f ca="1"/>
        <v>1</v>
      </c>
      <c r="J13" s="6">
        <f ca="1"/>
        <v>-97.862844430615482</v>
      </c>
      <c r="K13" s="6">
        <f ca="1"/>
        <v>0.44204695518146764</v>
      </c>
      <c r="L13" s="6">
        <f ca="1"/>
        <v>34</v>
      </c>
      <c r="M13" s="6">
        <f ca="1"/>
        <v>40</v>
      </c>
      <c r="N13" s="6">
        <f t="shared" ca="1" si="0"/>
        <v>74</v>
      </c>
      <c r="O13" s="6" t="e">
        <f ca="1">_xll.MONTE.AVERAGE(N13)</f>
        <v>#VALUE!</v>
      </c>
      <c r="P13" s="6" t="e">
        <f t="array" aca="1" ref="P13:Q13" ca="1">_xll.MONTE.STDEV(K13)</f>
        <v>#VALUE!</v>
      </c>
      <c r="Q13" s="7" t="e">
        <f ca="1"/>
        <v>#VALUE!</v>
      </c>
    </row>
    <row r="14" spans="1:17">
      <c r="E14" s="5">
        <v>0.2</v>
      </c>
      <c r="F14" s="7">
        <f>F13+0.1</f>
        <v>0.30000000000000004</v>
      </c>
      <c r="G14" s="6">
        <f t="array" aca="1" ref="G14:M14" ca="1">TRANSPOSE(_xll.XLL.limitOrder_Median(S0, K, R_, T, F14, E14))</f>
        <v>97.920245313830648</v>
      </c>
      <c r="H14" s="6">
        <f ca="1"/>
        <v>0</v>
      </c>
      <c r="I14" s="6">
        <f ca="1"/>
        <v>1</v>
      </c>
      <c r="J14" s="6">
        <f ca="1"/>
        <v>-97.012858473872228</v>
      </c>
      <c r="K14" s="6">
        <f ca="1"/>
        <v>0.44431918021170702</v>
      </c>
      <c r="L14" s="6">
        <f ca="1"/>
        <v>134</v>
      </c>
      <c r="M14" s="6">
        <f ca="1"/>
        <v>146</v>
      </c>
      <c r="N14" s="6">
        <f t="shared" ca="1" si="0"/>
        <v>280</v>
      </c>
      <c r="O14" s="6">
        <f ca="1">_xll.MONTE.AVERAGE(N14)</f>
        <v>287.87234042553189</v>
      </c>
      <c r="P14" s="6">
        <f t="array" aca="1" ref="P14:Q14" ca="1">_xll.MONTE.STDEV(K14)</f>
        <v>1.5939707668589835</v>
      </c>
      <c r="Q14" s="7">
        <f ca="1"/>
        <v>1.2672050248719668</v>
      </c>
    </row>
    <row r="15" spans="1:17">
      <c r="E15" s="5">
        <v>0.2</v>
      </c>
      <c r="F15" s="7">
        <f t="shared" ref="F15:F17" si="2">F14+0.1</f>
        <v>0.4</v>
      </c>
      <c r="G15" s="6">
        <f t="array" aca="1" ref="G15:M15" ca="1">TRANSPOSE(_xll.XLL.limitOrder_Median(S0, K, R_, T, F15, E15))</f>
        <v>99.52556298887356</v>
      </c>
      <c r="H15" s="6">
        <f ca="1"/>
        <v>0</v>
      </c>
      <c r="I15" s="6">
        <f ca="1"/>
        <v>0.99998708145757298</v>
      </c>
      <c r="J15" s="6">
        <f ca="1"/>
        <v>-96.337693151908169</v>
      </c>
      <c r="K15" s="6">
        <f ca="1"/>
        <v>2.7267391920731541</v>
      </c>
      <c r="L15" s="6">
        <f ca="1"/>
        <v>254</v>
      </c>
      <c r="M15" s="6">
        <f ca="1"/>
        <v>257</v>
      </c>
      <c r="N15" s="6">
        <f t="shared" ca="1" si="0"/>
        <v>511</v>
      </c>
      <c r="O15" s="6">
        <f ca="1">_xll.MONTE.AVERAGE(N15)</f>
        <v>487.10638297872345</v>
      </c>
      <c r="P15" s="6">
        <f t="array" aca="1" ref="P15:Q15" ca="1">_xll.MONTE.STDEV(K15)</f>
        <v>1.7397148194984147</v>
      </c>
      <c r="Q15" s="7">
        <f ca="1"/>
        <v>1.9842587424450442</v>
      </c>
    </row>
    <row r="16" spans="1:17">
      <c r="E16" s="5">
        <v>0.2</v>
      </c>
      <c r="F16" s="7">
        <f t="shared" si="2"/>
        <v>0.5</v>
      </c>
      <c r="G16" s="6">
        <f t="array" aca="1" ref="G16:M16" ca="1">TRANSPOSE(_xll.XLL.limitOrder_Median(S0, K, R_, T, F16, E16))</f>
        <v>107.2377113552765</v>
      </c>
      <c r="H16" s="6">
        <f ca="1"/>
        <v>7.2377113552765024</v>
      </c>
      <c r="I16" s="6">
        <f ca="1"/>
        <v>1</v>
      </c>
      <c r="J16" s="6">
        <f ca="1"/>
        <v>-95.154310610749974</v>
      </c>
      <c r="K16" s="6">
        <f ca="1"/>
        <v>4.391493062881608</v>
      </c>
      <c r="L16" s="6">
        <f ca="1"/>
        <v>448</v>
      </c>
      <c r="M16" s="6">
        <f ca="1"/>
        <v>410</v>
      </c>
      <c r="N16" s="6">
        <f t="shared" ca="1" si="0"/>
        <v>858</v>
      </c>
      <c r="O16" s="6">
        <f ca="1">_xll.MONTE.AVERAGE(N16)</f>
        <v>718.87234042553212</v>
      </c>
      <c r="P16" s="6">
        <f t="array" aca="1" ref="P16:Q16" ca="1">_xll.MONTE.STDEV(K16)</f>
        <v>2.2414962283069122</v>
      </c>
      <c r="Q16" s="7">
        <f ca="1"/>
        <v>2.2673111827478145</v>
      </c>
    </row>
    <row r="17" spans="5:17">
      <c r="E17" s="5">
        <v>0.2</v>
      </c>
      <c r="F17" s="7">
        <f t="shared" si="2"/>
        <v>0.6</v>
      </c>
      <c r="G17" s="6">
        <f t="array" aca="1" ref="G17:M17" ca="1">TRANSPOSE(_xll.XLL.limitOrder_Median(S0, K, R_, T, F17, E17))</f>
        <v>95.532666094135436</v>
      </c>
      <c r="H17" s="6">
        <f ca="1"/>
        <v>0</v>
      </c>
      <c r="I17" s="6">
        <f ca="1"/>
        <v>1</v>
      </c>
      <c r="J17" s="6">
        <f ca="1"/>
        <v>-95.163489137398258</v>
      </c>
      <c r="K17" s="6">
        <f ca="1"/>
        <v>-8.5063181131289411E-2</v>
      </c>
      <c r="L17" s="6">
        <f ca="1"/>
        <v>562</v>
      </c>
      <c r="M17" s="6">
        <f ca="1"/>
        <v>585</v>
      </c>
      <c r="N17" s="6">
        <f t="shared" ca="1" si="0"/>
        <v>1147</v>
      </c>
      <c r="O17" s="6">
        <f ca="1">_xll.MONTE.AVERAGE(N17)</f>
        <v>1013.7021276595746</v>
      </c>
      <c r="P17" s="6">
        <f t="array" aca="1" ref="P17:Q17" ca="1">_xll.MONTE.STDEV(K17)</f>
        <v>3.6295121125553482</v>
      </c>
      <c r="Q17" s="7">
        <f ca="1"/>
        <v>2.6191984297766222</v>
      </c>
    </row>
    <row r="18" spans="5:17">
      <c r="E18" s="5">
        <v>0.5</v>
      </c>
      <c r="F18" s="7">
        <v>0.2</v>
      </c>
      <c r="G18" s="6" t="e">
        <f t="array" aca="1" ref="G18:M18" ca="1">TRANSPOSE(_xll.XLL.limitOrder_Median(S0, K, R_, T, F18, E18))</f>
        <v>#NUM!</v>
      </c>
      <c r="H18" s="6" t="e">
        <f ca="1"/>
        <v>#NUM!</v>
      </c>
      <c r="I18" s="6" t="e">
        <f ca="1"/>
        <v>#NUM!</v>
      </c>
      <c r="J18" s="6" t="e">
        <f ca="1"/>
        <v>#NUM!</v>
      </c>
      <c r="K18" s="6" t="e">
        <f ca="1"/>
        <v>#NUM!</v>
      </c>
      <c r="L18" s="6" t="e">
        <f ca="1"/>
        <v>#NUM!</v>
      </c>
      <c r="M18" s="6" t="e">
        <f ca="1"/>
        <v>#NUM!</v>
      </c>
      <c r="N18" s="6" t="e">
        <f t="shared" ca="1" si="0"/>
        <v>#NUM!</v>
      </c>
      <c r="O18" s="6" t="e">
        <f ca="1">_xll.MONTE.AVERAGE(N18)</f>
        <v>#VALUE!</v>
      </c>
      <c r="P18" s="6" t="e">
        <f t="array" aca="1" ref="P18:Q18" ca="1">_xll.MONTE.STDEV(K18)</f>
        <v>#VALUE!</v>
      </c>
      <c r="Q18" s="7" t="e">
        <f ca="1"/>
        <v>#VALUE!</v>
      </c>
    </row>
    <row r="19" spans="5:17">
      <c r="E19" s="5">
        <v>0.5</v>
      </c>
      <c r="F19" s="7">
        <f>F18+0.1</f>
        <v>0.30000000000000004</v>
      </c>
      <c r="G19" s="6">
        <f t="array" aca="1" ref="G19:M19" ca="1">TRANSPOSE(_xll.XLL.limitOrder_Median(S0, K, R_, T, F19, E19))</f>
        <v>98.126015310641378</v>
      </c>
      <c r="H19" s="6">
        <f ca="1"/>
        <v>0</v>
      </c>
      <c r="I19" s="6">
        <f ca="1"/>
        <v>1</v>
      </c>
      <c r="J19" s="6">
        <f ca="1"/>
        <v>-97.251996554248052</v>
      </c>
      <c r="K19" s="6">
        <f ca="1"/>
        <v>0.40980962825801726</v>
      </c>
      <c r="L19" s="6">
        <f ca="1"/>
        <v>32</v>
      </c>
      <c r="M19" s="6">
        <f ca="1"/>
        <v>36</v>
      </c>
      <c r="N19" s="6">
        <f t="shared" ca="1" si="0"/>
        <v>68</v>
      </c>
      <c r="O19" s="6" t="e">
        <f ca="1">_xll.MONTE.AVERAGE(N19)</f>
        <v>#VALUE!</v>
      </c>
      <c r="P19" s="6" t="e">
        <f t="array" aca="1" ref="P19:Q19" ca="1">_xll.MONTE.STDEV(K19)</f>
        <v>#VALUE!</v>
      </c>
      <c r="Q19" s="7" t="e">
        <f ca="1"/>
        <v>#VALUE!</v>
      </c>
    </row>
    <row r="20" spans="5:17">
      <c r="E20" s="5">
        <v>0.5</v>
      </c>
      <c r="F20" s="7">
        <f t="shared" ref="F20:F22" si="3">F19+0.1</f>
        <v>0.4</v>
      </c>
      <c r="G20" s="6">
        <f t="array" aca="1" ref="G20:M20" ca="1">TRANSPOSE(_xll.XLL.limitOrder_Median(S0, K, R_, T, F20, E20))</f>
        <v>103.61541218287311</v>
      </c>
      <c r="H20" s="6">
        <f ca="1"/>
        <v>3.6154121828731149</v>
      </c>
      <c r="I20" s="6">
        <f ca="1"/>
        <v>0.99999999706931042</v>
      </c>
      <c r="J20" s="6">
        <f ca="1"/>
        <v>-96.13806852572236</v>
      </c>
      <c r="K20" s="6">
        <f ca="1"/>
        <v>3.4030391113014815</v>
      </c>
      <c r="L20" s="6">
        <f ca="1"/>
        <v>41</v>
      </c>
      <c r="M20" s="6">
        <f ca="1"/>
        <v>35</v>
      </c>
      <c r="N20" s="6">
        <f t="shared" ca="1" si="0"/>
        <v>76</v>
      </c>
      <c r="O20" s="6">
        <f ca="1">_xll.MONTE.AVERAGE(N20)</f>
        <v>81.95744680851061</v>
      </c>
      <c r="P20" s="6">
        <f t="array" aca="1" ref="P20:Q20" ca="1">_xll.MONTE.STDEV(K20)</f>
        <v>1.7685997935159636</v>
      </c>
      <c r="Q20" s="7">
        <f ca="1"/>
        <v>1.9257953890094424</v>
      </c>
    </row>
    <row r="21" spans="5:17">
      <c r="E21" s="5">
        <v>0.5</v>
      </c>
      <c r="F21" s="7">
        <f t="shared" si="3"/>
        <v>0.5</v>
      </c>
      <c r="G21" s="6">
        <f t="array" aca="1" ref="G21:M21" ca="1">TRANSPOSE(_xll.XLL.limitOrder_Median(S0, K, R_, T, F21, E21))</f>
        <v>102.88415305549279</v>
      </c>
      <c r="H21" s="6">
        <f ca="1"/>
        <v>2.8841530554927886</v>
      </c>
      <c r="I21" s="6">
        <f ca="1"/>
        <v>1</v>
      </c>
      <c r="J21" s="6">
        <f ca="1"/>
        <v>-95.322756914016097</v>
      </c>
      <c r="K21" s="6">
        <f ca="1"/>
        <v>4.2222427215047276</v>
      </c>
      <c r="L21" s="6">
        <f ca="1"/>
        <v>129</v>
      </c>
      <c r="M21" s="6">
        <f ca="1"/>
        <v>125</v>
      </c>
      <c r="N21" s="6">
        <f t="shared" ca="1" si="0"/>
        <v>254</v>
      </c>
      <c r="O21" s="6">
        <f ca="1">_xll.MONTE.AVERAGE(N21)</f>
        <v>136.89361702127658</v>
      </c>
      <c r="P21" s="6">
        <f t="array" aca="1" ref="P21:Q21" ca="1">_xll.MONTE.STDEV(K21)</f>
        <v>2.5378647325425585</v>
      </c>
      <c r="Q21" s="7">
        <f ca="1"/>
        <v>2.5729069456338589</v>
      </c>
    </row>
    <row r="22" spans="5:17">
      <c r="E22" s="5">
        <v>0.5</v>
      </c>
      <c r="F22" s="7">
        <f t="shared" si="3"/>
        <v>0.6</v>
      </c>
      <c r="G22" s="6">
        <f t="array" aca="1" ref="G22:M22" ca="1">TRANSPOSE(_xll.XLL.limitOrder_Median(S0, K, R_, T, F22, E22))</f>
        <v>104.75784617452882</v>
      </c>
      <c r="H22" s="6">
        <f ca="1"/>
        <v>4.7578461745288223</v>
      </c>
      <c r="I22" s="6">
        <f ca="1"/>
        <v>1</v>
      </c>
      <c r="J22" s="6">
        <f ca="1"/>
        <v>-94.282208493989756</v>
      </c>
      <c r="K22" s="6">
        <f ca="1"/>
        <v>5.2677579503571934</v>
      </c>
      <c r="L22" s="6">
        <f ca="1"/>
        <v>96</v>
      </c>
      <c r="M22" s="6">
        <f ca="1"/>
        <v>87</v>
      </c>
      <c r="N22" s="6">
        <f t="shared" ca="1" si="0"/>
        <v>183</v>
      </c>
      <c r="O22" s="6">
        <f ca="1">_xll.MONTE.AVERAGE(N22)</f>
        <v>173.95744680851061</v>
      </c>
      <c r="P22" s="6">
        <f t="array" aca="1" ref="P22:Q22" ca="1">_xll.MONTE.STDEV(K22)</f>
        <v>3.6430111656863531</v>
      </c>
      <c r="Q22" s="7">
        <f ca="1"/>
        <v>2.7174022646250324</v>
      </c>
    </row>
    <row r="23" spans="5:17">
      <c r="E23" s="5">
        <v>1</v>
      </c>
      <c r="F23" s="7">
        <v>0.2</v>
      </c>
      <c r="G23" s="6" t="e">
        <f t="array" aca="1" ref="G23:M23" ca="1">TRANSPOSE(_xll.XLL.limitOrder_Median(S0, K, R_, T, F23, E23))</f>
        <v>#NUM!</v>
      </c>
      <c r="H23" s="6" t="e">
        <f ca="1"/>
        <v>#NUM!</v>
      </c>
      <c r="I23" s="6" t="e">
        <f ca="1"/>
        <v>#NUM!</v>
      </c>
      <c r="J23" s="6" t="e">
        <f ca="1"/>
        <v>#NUM!</v>
      </c>
      <c r="K23" s="6" t="e">
        <f ca="1"/>
        <v>#NUM!</v>
      </c>
      <c r="L23" s="6" t="e">
        <f ca="1"/>
        <v>#NUM!</v>
      </c>
      <c r="M23" s="6" t="e">
        <f ca="1"/>
        <v>#NUM!</v>
      </c>
      <c r="N23" s="6" t="e">
        <f t="shared" ca="1" si="0"/>
        <v>#NUM!</v>
      </c>
      <c r="O23" s="6" t="e">
        <f ca="1">_xll.MONTE.AVERAGE(N23)</f>
        <v>#VALUE!</v>
      </c>
      <c r="P23" s="6" t="e">
        <f t="array" aca="1" ref="P23:Q23" ca="1">_xll.MONTE.STDEV(K23)</f>
        <v>#VALUE!</v>
      </c>
      <c r="Q23" s="7" t="e">
        <f ca="1"/>
        <v>#VALUE!</v>
      </c>
    </row>
    <row r="24" spans="5:17">
      <c r="E24" s="5">
        <v>1</v>
      </c>
      <c r="F24" s="7">
        <f>F23+0.1</f>
        <v>0.30000000000000004</v>
      </c>
      <c r="G24" s="6">
        <f t="array" aca="1" ref="G24:M24" ca="1">TRANSPOSE(_xll.XLL.limitOrder_Median(S0, K, R_, T, F24, E24))</f>
        <v>96.429882261902094</v>
      </c>
      <c r="H24" s="6">
        <f ca="1"/>
        <v>0</v>
      </c>
      <c r="I24" s="6">
        <f ca="1"/>
        <v>0</v>
      </c>
      <c r="J24" s="6">
        <f ca="1"/>
        <v>-1.218054652894677</v>
      </c>
      <c r="K24" s="6">
        <f ca="1"/>
        <v>-1.2238687452369972</v>
      </c>
      <c r="L24" s="6">
        <f ca="1"/>
        <v>7</v>
      </c>
      <c r="M24" s="6">
        <f ca="1"/>
        <v>12</v>
      </c>
      <c r="N24" s="6">
        <f t="shared" ca="1" si="0"/>
        <v>19</v>
      </c>
      <c r="O24" s="6" t="e">
        <f ca="1">_xll.MONTE.AVERAGE(N24)</f>
        <v>#VALUE!</v>
      </c>
      <c r="P24" s="6" t="e">
        <f t="array" aca="1" ref="P24:Q24" ca="1">_xll.MONTE.STDEV(K24)</f>
        <v>#VALUE!</v>
      </c>
      <c r="Q24" s="7" t="e">
        <f ca="1"/>
        <v>#VALUE!</v>
      </c>
    </row>
    <row r="25" spans="5:17">
      <c r="E25" s="5">
        <v>1</v>
      </c>
      <c r="F25" s="7">
        <f t="shared" ref="F25:F27" si="4">F24+0.1</f>
        <v>0.4</v>
      </c>
      <c r="G25" s="6">
        <f t="array" aca="1" ref="G25:M25" ca="1">TRANSPOSE(_xll.XLL.limitOrder_Median(S0, K, R_, T, F25, E25))</f>
        <v>104.658349649515</v>
      </c>
      <c r="H25" s="6">
        <f ca="1"/>
        <v>4.658349649515003</v>
      </c>
      <c r="I25" s="6">
        <f ca="1"/>
        <v>0.99999948591180676</v>
      </c>
      <c r="J25" s="6">
        <f ca="1"/>
        <v>-96.132450945213108</v>
      </c>
      <c r="K25" s="6">
        <f ca="1"/>
        <v>3.4086300060294406</v>
      </c>
      <c r="L25" s="6">
        <f ca="1"/>
        <v>11</v>
      </c>
      <c r="M25" s="6">
        <f ca="1"/>
        <v>7</v>
      </c>
      <c r="N25" s="6">
        <f t="shared" ca="1" si="0"/>
        <v>18</v>
      </c>
      <c r="O25" s="6" t="e">
        <f ca="1">_xll.MONTE.AVERAGE(N25)</f>
        <v>#VALUE!</v>
      </c>
      <c r="P25" s="6" t="e">
        <f t="array" aca="1" ref="P25:Q25" ca="1">_xll.MONTE.STDEV(K25)</f>
        <v>#VALUE!</v>
      </c>
      <c r="Q25" s="7" t="e">
        <f ca="1"/>
        <v>#VALUE!</v>
      </c>
    </row>
    <row r="26" spans="5:17">
      <c r="E26" s="5">
        <v>1</v>
      </c>
      <c r="F26" s="7">
        <f t="shared" si="4"/>
        <v>0.5</v>
      </c>
      <c r="G26" s="6">
        <f t="array" aca="1" ref="G26:M26" ca="1">TRANSPOSE(_xll.XLL.limitOrder_Median(S0, K, R_, T, F26, E26))</f>
        <v>93.536877645179629</v>
      </c>
      <c r="H26" s="6">
        <f ca="1"/>
        <v>0</v>
      </c>
      <c r="I26" s="6">
        <f ca="1"/>
        <v>0</v>
      </c>
      <c r="J26" s="6">
        <f ca="1"/>
        <v>-1.5892261603569082</v>
      </c>
      <c r="K26" s="6">
        <f ca="1"/>
        <v>-1.5968119510496226</v>
      </c>
      <c r="L26" s="6">
        <f ca="1"/>
        <v>28</v>
      </c>
      <c r="M26" s="6">
        <f ca="1"/>
        <v>33</v>
      </c>
      <c r="N26" s="6">
        <f t="shared" ca="1" si="0"/>
        <v>61</v>
      </c>
      <c r="O26" s="6" t="e">
        <f ca="1">_xll.MONTE.AVERAGE(N26)</f>
        <v>#VALUE!</v>
      </c>
      <c r="P26" s="6" t="e">
        <f t="array" aca="1" ref="P26:Q26" ca="1">_xll.MONTE.STDEV(K26)</f>
        <v>#VALUE!</v>
      </c>
      <c r="Q26" s="7" t="e">
        <f ca="1"/>
        <v>#VALUE!</v>
      </c>
    </row>
    <row r="27" spans="5:17">
      <c r="E27" s="5">
        <v>1</v>
      </c>
      <c r="F27" s="7">
        <f t="shared" si="4"/>
        <v>0.6</v>
      </c>
      <c r="G27" s="6">
        <f t="array" aca="1" ref="G27:M27" ca="1">TRANSPOSE(_xll.XLL.limitOrder_Median(S0, K, R_, T, F27, E27))</f>
        <v>96.243316917680204</v>
      </c>
      <c r="H27" s="6">
        <f ca="1"/>
        <v>0</v>
      </c>
      <c r="I27" s="6">
        <f ca="1"/>
        <v>0.9926773043120769</v>
      </c>
      <c r="J27" s="6">
        <f ca="1"/>
        <v>-93.48062196188225</v>
      </c>
      <c r="K27" s="6">
        <f ca="1"/>
        <v>1.6117270598104199</v>
      </c>
      <c r="L27" s="6">
        <f ca="1"/>
        <v>26</v>
      </c>
      <c r="M27" s="6">
        <f ca="1"/>
        <v>30</v>
      </c>
      <c r="N27" s="6">
        <f t="shared" ca="1" si="0"/>
        <v>56</v>
      </c>
      <c r="O27" s="6">
        <f ca="1">_xll.MONTE.AVERAGE(N27)</f>
        <v>7.2765957446808507</v>
      </c>
      <c r="P27" s="6" t="e">
        <f t="array" aca="1" ref="P27:Q27" ca="1">_xll.MONTE.STDEV(K27)</f>
        <v>#NUM!</v>
      </c>
      <c r="Q27" s="7" t="e">
        <f ca="1"/>
        <v>#NUM!</v>
      </c>
    </row>
    <row r="28" spans="5:17">
      <c r="E28" s="5">
        <v>2</v>
      </c>
      <c r="F28" s="7">
        <v>0.2</v>
      </c>
      <c r="G28" s="6">
        <f t="array" aca="1" ref="G28:M28" ca="1">TRANSPOSE(_xll.XLL.limitOrder_Median(S0, K, R_, T, F28, E28))</f>
        <v>110.91673344839364</v>
      </c>
      <c r="H28" s="6">
        <f ca="1"/>
        <v>10.916733448393643</v>
      </c>
      <c r="I28" s="6">
        <f ca="1"/>
        <v>1</v>
      </c>
      <c r="J28" s="6">
        <f ca="1"/>
        <v>-98.157558989508715</v>
      </c>
      <c r="K28" s="6">
        <f ca="1"/>
        <v>1.3739093968190303</v>
      </c>
      <c r="L28" s="6">
        <f ca="1"/>
        <v>5</v>
      </c>
      <c r="M28" s="6">
        <f ca="1"/>
        <v>1</v>
      </c>
      <c r="N28" s="6">
        <f t="shared" ca="1" si="0"/>
        <v>6</v>
      </c>
      <c r="O28" s="6" t="e">
        <f ca="1">_xll.MONTE.AVERAGE(N28)</f>
        <v>#VALUE!</v>
      </c>
      <c r="P28" s="6" t="e">
        <f t="array" aca="1" ref="P28:Q28" ca="1">_xll.MONTE.STDEV(K28)</f>
        <v>#VALUE!</v>
      </c>
      <c r="Q28" s="7" t="e">
        <f ca="1"/>
        <v>#VALUE!</v>
      </c>
    </row>
    <row r="29" spans="5:17">
      <c r="E29" s="5">
        <v>2</v>
      </c>
      <c r="F29" s="7">
        <f>F28+0.1</f>
        <v>0.30000000000000004</v>
      </c>
      <c r="G29" s="6">
        <f t="array" aca="1" ref="G29:M29" ca="1">TRANSPOSE(_xll.XLL.limitOrder_Median(S0, K, R_, T, F29, E29))</f>
        <v>105.65477553382516</v>
      </c>
      <c r="H29" s="6">
        <f ca="1"/>
        <v>5.6547755338251591</v>
      </c>
      <c r="I29" s="6">
        <f ca="1"/>
        <v>1</v>
      </c>
      <c r="J29" s="6">
        <f ca="1"/>
        <v>-97.132231506369024</v>
      </c>
      <c r="K29" s="6">
        <f ca="1"/>
        <v>2.4041310352857579</v>
      </c>
      <c r="L29" s="6">
        <f ca="1"/>
        <v>6</v>
      </c>
      <c r="M29" s="6">
        <f ca="1"/>
        <v>2</v>
      </c>
      <c r="N29" s="6">
        <f t="shared" ca="1" si="0"/>
        <v>8</v>
      </c>
      <c r="O29" s="6" t="e">
        <f ca="1">_xll.MONTE.AVERAGE(N29)</f>
        <v>#VALUE!</v>
      </c>
      <c r="P29" s="6" t="e">
        <f t="array" aca="1" ref="P29:Q29" ca="1">_xll.MONTE.STDEV(K29)</f>
        <v>#VALUE!</v>
      </c>
      <c r="Q29" s="7" t="e">
        <f ca="1"/>
        <v>#VALUE!</v>
      </c>
    </row>
    <row r="30" spans="5:17">
      <c r="E30" s="5">
        <v>2</v>
      </c>
      <c r="F30" s="7">
        <f t="shared" ref="F30:F32" si="5">F29+0.1</f>
        <v>0.4</v>
      </c>
      <c r="G30" s="6">
        <f t="array" aca="1" ref="G30:M30" ca="1">TRANSPOSE(_xll.XLL.limitOrder_Median(S0, K, R_, T, F30, E30))</f>
        <v>104.48808206338435</v>
      </c>
      <c r="H30" s="6">
        <f ca="1"/>
        <v>4.4880820633843541</v>
      </c>
      <c r="I30" s="6">
        <f ca="1"/>
        <v>1</v>
      </c>
      <c r="J30" s="6">
        <f ca="1"/>
        <v>-97.866098588914355</v>
      </c>
      <c r="K30" s="6">
        <f ca="1"/>
        <v>1.6667610138741225</v>
      </c>
      <c r="L30" s="6">
        <f ca="1"/>
        <v>12</v>
      </c>
      <c r="M30" s="6">
        <f ca="1"/>
        <v>8</v>
      </c>
      <c r="N30" s="6">
        <f t="shared" ca="1" si="0"/>
        <v>20</v>
      </c>
      <c r="O30" s="6" t="e">
        <f ca="1">_xll.MONTE.AVERAGE(N30)</f>
        <v>#VALUE!</v>
      </c>
      <c r="P30" s="6" t="e">
        <f t="array" aca="1" ref="P30:Q30" ca="1">_xll.MONTE.STDEV(K30)</f>
        <v>#VALUE!</v>
      </c>
      <c r="Q30" s="7" t="e">
        <f ca="1"/>
        <v>#VALUE!</v>
      </c>
    </row>
    <row r="31" spans="5:17">
      <c r="E31" s="5">
        <v>2</v>
      </c>
      <c r="F31" s="7">
        <f t="shared" si="5"/>
        <v>0.5</v>
      </c>
      <c r="G31" s="6">
        <f t="array" aca="1" ref="G31:M31" ca="1">TRANSPOSE(_xll.XLL.limitOrder_Median(S0, K, R_, T, F31, E31))</f>
        <v>97.993221153505147</v>
      </c>
      <c r="H31" s="6">
        <f ca="1"/>
        <v>0</v>
      </c>
      <c r="I31" s="6">
        <f ca="1"/>
        <v>0.87884100399649234</v>
      </c>
      <c r="J31" s="6">
        <f ca="1"/>
        <v>-83.64648630230252</v>
      </c>
      <c r="K31" s="6">
        <f ca="1"/>
        <v>2.074708079646598</v>
      </c>
      <c r="L31" s="6">
        <f ca="1"/>
        <v>2</v>
      </c>
      <c r="M31" s="6">
        <f ca="1"/>
        <v>4</v>
      </c>
      <c r="N31" s="6">
        <f t="shared" ca="1" si="0"/>
        <v>6</v>
      </c>
      <c r="O31" s="6" t="e">
        <f ca="1">_xll.MONTE.AVERAGE(N31)</f>
        <v>#VALUE!</v>
      </c>
      <c r="P31" s="6" t="e">
        <f t="array" aca="1" ref="P31:Q31" ca="1">_xll.MONTE.STDEV(K31)</f>
        <v>#VALUE!</v>
      </c>
      <c r="Q31" s="7" t="e">
        <f ca="1"/>
        <v>#VALUE!</v>
      </c>
    </row>
    <row r="32" spans="5:17">
      <c r="E32" s="5">
        <v>2</v>
      </c>
      <c r="F32" s="7">
        <f t="shared" si="5"/>
        <v>0.6</v>
      </c>
      <c r="G32" s="6" t="e">
        <f t="array" aca="1" ref="G32:M32" ca="1">TRANSPOSE(_xll.XLL.limitOrder_Median(S0, K, R_, T, F32, E32))</f>
        <v>#NUM!</v>
      </c>
      <c r="H32" s="6" t="e">
        <f ca="1"/>
        <v>#NUM!</v>
      </c>
      <c r="I32" s="6" t="e">
        <f ca="1"/>
        <v>#NUM!</v>
      </c>
      <c r="J32" s="6" t="e">
        <f ca="1"/>
        <v>#NUM!</v>
      </c>
      <c r="K32" s="6" t="e">
        <f ca="1"/>
        <v>#NUM!</v>
      </c>
      <c r="L32" s="6" t="e">
        <f ca="1"/>
        <v>#NUM!</v>
      </c>
      <c r="M32" s="6" t="e">
        <f ca="1"/>
        <v>#NUM!</v>
      </c>
      <c r="N32" s="6" t="e">
        <f t="shared" ca="1" si="0"/>
        <v>#NUM!</v>
      </c>
      <c r="O32" s="6" t="e">
        <f ca="1">_xll.MONTE.AVERAGE(N32)</f>
        <v>#VALUE!</v>
      </c>
      <c r="P32" s="6" t="e">
        <f t="array" aca="1" ref="P32:Q32" ca="1">_xll.MONTE.STDEV(K32)</f>
        <v>#VALUE!</v>
      </c>
      <c r="Q32" s="7" t="e">
        <f ca="1"/>
        <v>#VALUE!</v>
      </c>
    </row>
    <row r="33" spans="5:17">
      <c r="E33" s="5">
        <v>5</v>
      </c>
      <c r="F33" s="7">
        <v>0.2</v>
      </c>
      <c r="G33" s="6">
        <f t="array" aca="1" ref="G33:M33" ca="1">TRANSPOSE(_xll.XLL.limitOrder_Median(S0, K, R_, T, F33, E33))</f>
        <v>99.034911429043859</v>
      </c>
      <c r="H33" s="6">
        <f ca="1"/>
        <v>0</v>
      </c>
      <c r="I33" s="6">
        <f ca="1"/>
        <v>0.8288921659734646</v>
      </c>
      <c r="J33" s="6">
        <f ca="1"/>
        <v>-80.712109596529743</v>
      </c>
      <c r="K33" s="6">
        <f ca="1"/>
        <v>0.99189270829037923</v>
      </c>
      <c r="L33" s="6">
        <f ca="1"/>
        <v>1</v>
      </c>
      <c r="M33" s="6">
        <f ca="1"/>
        <v>0</v>
      </c>
      <c r="N33" s="6">
        <f t="shared" ca="1" si="0"/>
        <v>1</v>
      </c>
      <c r="O33" s="6" t="e">
        <f ca="1">_xll.MONTE.AVERAGE(N33)</f>
        <v>#VALUE!</v>
      </c>
      <c r="P33" s="6" t="e">
        <f t="array" aca="1" ref="P33:Q33" ca="1">_xll.MONTE.STDEV(K33)</f>
        <v>#VALUE!</v>
      </c>
      <c r="Q33" s="7" t="e">
        <f ca="1"/>
        <v>#VALUE!</v>
      </c>
    </row>
    <row r="34" spans="5:17">
      <c r="E34" s="5">
        <v>5</v>
      </c>
      <c r="F34" s="7">
        <f>F33+0.1</f>
        <v>0.30000000000000004</v>
      </c>
      <c r="G34" s="6" t="e">
        <f t="array" aca="1" ref="G34:M34" ca="1">TRANSPOSE(_xll.XLL.limitOrder_Median(S0, K, R_, T, F34, E34))</f>
        <v>#NUM!</v>
      </c>
      <c r="H34" s="6" t="e">
        <f ca="1"/>
        <v>#NUM!</v>
      </c>
      <c r="I34" s="6" t="e">
        <f ca="1"/>
        <v>#NUM!</v>
      </c>
      <c r="J34" s="6" t="e">
        <f ca="1"/>
        <v>#NUM!</v>
      </c>
      <c r="K34" s="6" t="e">
        <f ca="1"/>
        <v>#NUM!</v>
      </c>
      <c r="L34" s="6" t="e">
        <f ca="1"/>
        <v>#NUM!</v>
      </c>
      <c r="M34" s="6" t="e">
        <f ca="1"/>
        <v>#NUM!</v>
      </c>
      <c r="N34" s="6" t="e">
        <f t="shared" ca="1" si="0"/>
        <v>#NUM!</v>
      </c>
      <c r="O34" s="6" t="e">
        <f ca="1">_xll.MONTE.AVERAGE(N34)</f>
        <v>#VALUE!</v>
      </c>
      <c r="P34" s="6" t="e">
        <f t="array" aca="1" ref="P34:Q34" ca="1">_xll.MONTE.STDEV(K34)</f>
        <v>#VALUE!</v>
      </c>
      <c r="Q34" s="7" t="e">
        <f ca="1"/>
        <v>#VALUE!</v>
      </c>
    </row>
    <row r="35" spans="5:17">
      <c r="E35" s="5">
        <v>5</v>
      </c>
      <c r="F35" s="7">
        <f t="shared" ref="F35:F37" si="6">F34+0.1</f>
        <v>0.4</v>
      </c>
      <c r="G35" s="6">
        <f t="array" aca="1" ref="G35:M35" ca="1">TRANSPOSE(_xll.XLL.limitOrder_Median(S0, K, R_, T, F35, E35))</f>
        <v>93.132610432803631</v>
      </c>
      <c r="H35" s="6">
        <f ca="1"/>
        <v>0</v>
      </c>
      <c r="I35" s="6">
        <f ca="1"/>
        <v>5.1441711493585784E-2</v>
      </c>
      <c r="J35" s="6">
        <f ca="1"/>
        <v>-5.5649483274857099</v>
      </c>
      <c r="K35" s="6">
        <f ca="1"/>
        <v>-0.80061039981913762</v>
      </c>
      <c r="L35" s="6">
        <f ca="1"/>
        <v>0</v>
      </c>
      <c r="M35" s="6">
        <f ca="1"/>
        <v>2</v>
      </c>
      <c r="N35" s="6">
        <f t="shared" ca="1" si="0"/>
        <v>2</v>
      </c>
      <c r="O35" s="6" t="e">
        <f ca="1">_xll.MONTE.AVERAGE(N35)</f>
        <v>#VALUE!</v>
      </c>
      <c r="P35" s="6" t="e">
        <f t="array" aca="1" ref="P35:Q35" ca="1">_xll.MONTE.STDEV(K35)</f>
        <v>#VALUE!</v>
      </c>
      <c r="Q35" s="7" t="e">
        <f ca="1"/>
        <v>#VALUE!</v>
      </c>
    </row>
    <row r="36" spans="5:17">
      <c r="E36" s="5">
        <v>5</v>
      </c>
      <c r="F36" s="7">
        <f t="shared" si="6"/>
        <v>0.5</v>
      </c>
      <c r="G36" s="6">
        <f t="array" aca="1" ref="G36:M36" ca="1">TRANSPOSE(_xll.XLL.limitOrder_Median(S0, K, R_, T, F36, E36))</f>
        <v>73.480076615232974</v>
      </c>
      <c r="H36" s="6">
        <f ca="1"/>
        <v>0</v>
      </c>
      <c r="I36" s="6">
        <f ca="1"/>
        <v>0</v>
      </c>
      <c r="J36" s="6">
        <f ca="1"/>
        <v>-2.1358048452910801</v>
      </c>
      <c r="K36" s="6">
        <f ca="1"/>
        <v>-2.1459995985118709</v>
      </c>
      <c r="L36" s="6">
        <f ca="1"/>
        <v>1</v>
      </c>
      <c r="M36" s="6">
        <f ca="1"/>
        <v>5</v>
      </c>
      <c r="N36" s="6">
        <f t="shared" ca="1" si="0"/>
        <v>6</v>
      </c>
      <c r="O36" s="6" t="e">
        <f ca="1">_xll.MONTE.AVERAGE(N36)</f>
        <v>#VALUE!</v>
      </c>
      <c r="P36" s="6" t="e">
        <f t="array" aca="1" ref="P36:Q36" ca="1">_xll.MONTE.STDEV(K36)</f>
        <v>#VALUE!</v>
      </c>
      <c r="Q36" s="7" t="e">
        <f ca="1"/>
        <v>#VALUE!</v>
      </c>
    </row>
    <row r="37" spans="5:17" ht="15.75" thickBot="1">
      <c r="E37" s="8">
        <v>5</v>
      </c>
      <c r="F37" s="10">
        <f t="shared" si="6"/>
        <v>0.6</v>
      </c>
      <c r="G37" s="9">
        <f t="array" aca="1" ref="G37:M37" ca="1">TRANSPOSE(_xll.XLL.limitOrder_Median(S0, K, R_, T, F37, E37))</f>
        <v>87.312378152273595</v>
      </c>
      <c r="H37" s="9">
        <f ca="1"/>
        <v>0</v>
      </c>
      <c r="I37" s="9">
        <f ca="1"/>
        <v>0</v>
      </c>
      <c r="J37" s="9">
        <f ca="1"/>
        <v>-2.4246219944090659</v>
      </c>
      <c r="K37" s="9">
        <f ca="1"/>
        <v>-2.4361953471623381</v>
      </c>
      <c r="L37" s="9">
        <f ca="1"/>
        <v>1</v>
      </c>
      <c r="M37" s="9">
        <f ca="1"/>
        <v>2</v>
      </c>
      <c r="N37" s="9">
        <f t="shared" ca="1" si="0"/>
        <v>3</v>
      </c>
      <c r="O37" s="9" t="e">
        <f ca="1">_xll.MONTE.AVERAGE(N37)</f>
        <v>#VALUE!</v>
      </c>
      <c r="P37" s="9" t="e">
        <f t="array" aca="1" ref="P37:Q37" ca="1">_xll.MONTE.STDEV(K37)</f>
        <v>#VALUE!</v>
      </c>
      <c r="Q37" s="10" t="e">
        <f ca="1"/>
        <v>#VALUE!</v>
      </c>
    </row>
  </sheetData>
  <mergeCells count="2">
    <mergeCell ref="G6:Q6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Pivot</vt:lpstr>
      <vt:lpstr>Simulation</vt:lpstr>
      <vt:lpstr>Sheet2</vt:lpstr>
      <vt:lpstr>Sheet3</vt:lpstr>
      <vt:lpstr>dSmin</vt:lpstr>
      <vt:lpstr>K</vt:lpstr>
      <vt:lpstr>lom</vt:lpstr>
      <vt:lpstr>lom.dSmin</vt:lpstr>
      <vt:lpstr>lom.K</vt:lpstr>
      <vt:lpstr>lom.R</vt:lpstr>
      <vt:lpstr>lom.S0</vt:lpstr>
      <vt:lpstr>lom.SIGMA</vt:lpstr>
      <vt:lpstr>lom.T</vt:lpstr>
      <vt:lpstr>R_</vt:lpstr>
      <vt:lpstr>S0</vt:lpstr>
      <vt:lpstr>SIGMA</vt:lpstr>
      <vt:lpstr>T</vt:lpstr>
    </vt:vector>
  </TitlesOfParts>
  <Company>Goldfish_92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Jun Choi</dc:creator>
  <cp:lastModifiedBy>Sung Jun Choi</cp:lastModifiedBy>
  <dcterms:created xsi:type="dcterms:W3CDTF">2012-11-28T23:34:53Z</dcterms:created>
  <dcterms:modified xsi:type="dcterms:W3CDTF">2012-11-29T00:03:19Z</dcterms:modified>
</cp:coreProperties>
</file>