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libfms\xllfms\"/>
    </mc:Choice>
  </mc:AlternateContent>
  <bookViews>
    <workbookView xWindow="0" yWindow="0" windowWidth="19035" windowHeight="7305" activeTab="1"/>
  </bookViews>
  <sheets>
    <sheet name="Sheet1" sheetId="1" r:id="rId1"/>
    <sheet name="Sheet2" sheetId="2" r:id="rId2"/>
  </sheets>
  <definedNames>
    <definedName name="f" localSheetId="1">Sheet2!$B$3</definedName>
    <definedName name="f">Sheet1!$B$3</definedName>
    <definedName name="k" localSheetId="1">Sheet2!$D$3</definedName>
    <definedName name="k">Sheet1!$D$3</definedName>
    <definedName name="s" localSheetId="1">Sheet2!$C$3</definedName>
    <definedName name="s">Sheet1!$C$3</definedName>
    <definedName name="t" localSheetId="1">Sheet2!$E$3</definedName>
    <definedName name="t">Sheet1!$E$3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6" i="2"/>
  <c r="D7" i="2"/>
  <c r="D11" i="2"/>
  <c r="D15" i="2"/>
  <c r="D19" i="2"/>
  <c r="D23" i="2"/>
  <c r="D27" i="2"/>
  <c r="D31" i="2"/>
  <c r="D35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D111" i="2"/>
  <c r="D115" i="2"/>
  <c r="D119" i="2"/>
  <c r="D123" i="2"/>
  <c r="D127" i="2"/>
  <c r="D131" i="2"/>
  <c r="D135" i="2"/>
  <c r="D139" i="2"/>
  <c r="D143" i="2"/>
  <c r="D147" i="2"/>
  <c r="D151" i="2"/>
  <c r="D155" i="2"/>
  <c r="D159" i="2"/>
  <c r="D18" i="2"/>
  <c r="D30" i="2"/>
  <c r="D42" i="2"/>
  <c r="D54" i="2"/>
  <c r="D66" i="2"/>
  <c r="D78" i="2"/>
  <c r="D90" i="2"/>
  <c r="D102" i="2"/>
  <c r="D114" i="2"/>
  <c r="D118" i="2"/>
  <c r="D130" i="2"/>
  <c r="D142" i="2"/>
  <c r="D15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D80" i="2"/>
  <c r="D84" i="2"/>
  <c r="D88" i="2"/>
  <c r="D92" i="2"/>
  <c r="D96" i="2"/>
  <c r="D100" i="2"/>
  <c r="D104" i="2"/>
  <c r="D108" i="2"/>
  <c r="D112" i="2"/>
  <c r="D116" i="2"/>
  <c r="D120" i="2"/>
  <c r="D124" i="2"/>
  <c r="D128" i="2"/>
  <c r="D132" i="2"/>
  <c r="D136" i="2"/>
  <c r="D140" i="2"/>
  <c r="D144" i="2"/>
  <c r="D148" i="2"/>
  <c r="D152" i="2"/>
  <c r="D156" i="2"/>
  <c r="D160" i="2"/>
  <c r="D14" i="2"/>
  <c r="D26" i="2"/>
  <c r="D38" i="2"/>
  <c r="D50" i="2"/>
  <c r="D62" i="2"/>
  <c r="D74" i="2"/>
  <c r="D86" i="2"/>
  <c r="D94" i="2"/>
  <c r="D110" i="2"/>
  <c r="D126" i="2"/>
  <c r="D134" i="2"/>
  <c r="D146" i="2"/>
  <c r="D158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77" i="2"/>
  <c r="D81" i="2"/>
  <c r="D85" i="2"/>
  <c r="D89" i="2"/>
  <c r="D93" i="2"/>
  <c r="D97" i="2"/>
  <c r="D101" i="2"/>
  <c r="D105" i="2"/>
  <c r="D109" i="2"/>
  <c r="D113" i="2"/>
  <c r="D117" i="2"/>
  <c r="D121" i="2"/>
  <c r="D125" i="2"/>
  <c r="D129" i="2"/>
  <c r="D133" i="2"/>
  <c r="D137" i="2"/>
  <c r="D141" i="2"/>
  <c r="D145" i="2"/>
  <c r="D149" i="2"/>
  <c r="D153" i="2"/>
  <c r="D157" i="2"/>
  <c r="D161" i="2"/>
  <c r="D10" i="2"/>
  <c r="D22" i="2"/>
  <c r="D34" i="2"/>
  <c r="D46" i="2"/>
  <c r="D58" i="2"/>
  <c r="D70" i="2"/>
  <c r="D82" i="2"/>
  <c r="D98" i="2"/>
  <c r="D106" i="2"/>
  <c r="D122" i="2"/>
  <c r="D138" i="2"/>
  <c r="D150" i="2"/>
  <c r="D162" i="2"/>
  <c r="D6" i="2"/>
  <c r="C7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C123" i="2"/>
  <c r="C127" i="2"/>
  <c r="C131" i="2"/>
  <c r="C135" i="2"/>
  <c r="C139" i="2"/>
  <c r="C143" i="2"/>
  <c r="C147" i="2"/>
  <c r="C151" i="2"/>
  <c r="C155" i="2"/>
  <c r="C159" i="2"/>
  <c r="C18" i="2"/>
  <c r="C38" i="2"/>
  <c r="C50" i="2"/>
  <c r="C62" i="2"/>
  <c r="C74" i="2"/>
  <c r="C86" i="2"/>
  <c r="C98" i="2"/>
  <c r="C110" i="2"/>
  <c r="C122" i="2"/>
  <c r="C134" i="2"/>
  <c r="C146" i="2"/>
  <c r="C158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120" i="2"/>
  <c r="C124" i="2"/>
  <c r="C128" i="2"/>
  <c r="C132" i="2"/>
  <c r="C136" i="2"/>
  <c r="C140" i="2"/>
  <c r="C144" i="2"/>
  <c r="C148" i="2"/>
  <c r="C152" i="2"/>
  <c r="C156" i="2"/>
  <c r="C160" i="2"/>
  <c r="C14" i="2"/>
  <c r="C26" i="2"/>
  <c r="C34" i="2"/>
  <c r="C46" i="2"/>
  <c r="C58" i="2"/>
  <c r="C66" i="2"/>
  <c r="C78" i="2"/>
  <c r="C90" i="2"/>
  <c r="C102" i="2"/>
  <c r="C118" i="2"/>
  <c r="C126" i="2"/>
  <c r="C138" i="2"/>
  <c r="C154" i="2"/>
  <c r="C162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C77" i="2"/>
  <c r="C81" i="2"/>
  <c r="C85" i="2"/>
  <c r="C89" i="2"/>
  <c r="C93" i="2"/>
  <c r="C97" i="2"/>
  <c r="C101" i="2"/>
  <c r="C105" i="2"/>
  <c r="C109" i="2"/>
  <c r="C113" i="2"/>
  <c r="C117" i="2"/>
  <c r="C121" i="2"/>
  <c r="C125" i="2"/>
  <c r="C129" i="2"/>
  <c r="C133" i="2"/>
  <c r="C137" i="2"/>
  <c r="C141" i="2"/>
  <c r="C145" i="2"/>
  <c r="C149" i="2"/>
  <c r="C153" i="2"/>
  <c r="C157" i="2"/>
  <c r="C161" i="2"/>
  <c r="C10" i="2"/>
  <c r="C22" i="2"/>
  <c r="C30" i="2"/>
  <c r="C42" i="2"/>
  <c r="C54" i="2"/>
  <c r="C70" i="2"/>
  <c r="C82" i="2"/>
  <c r="C94" i="2"/>
  <c r="C106" i="2"/>
  <c r="C114" i="2"/>
  <c r="C130" i="2"/>
  <c r="C142" i="2"/>
  <c r="C150" i="2"/>
  <c r="C6" i="2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F4" i="1" a="1"/>
  <c r="E16" i="1"/>
  <c r="D12" i="1"/>
  <c r="E10" i="1"/>
  <c r="D14" i="1"/>
  <c r="D15" i="1"/>
  <c r="D9" i="1"/>
  <c r="D8" i="1"/>
  <c r="E15" i="1"/>
  <c r="E13" i="1"/>
  <c r="D16" i="1"/>
  <c r="D18" i="1"/>
  <c r="C19" i="1"/>
  <c r="B11" i="1"/>
  <c r="C17" i="1"/>
  <c r="C8" i="1"/>
  <c r="D7" i="1"/>
  <c r="C21" i="1"/>
  <c r="B9" i="1"/>
  <c r="B17" i="1"/>
  <c r="E17" i="1"/>
  <c r="B22" i="1"/>
  <c r="C12" i="1"/>
  <c r="E9" i="1"/>
  <c r="E18" i="1"/>
  <c r="C20" i="1"/>
  <c r="B10" i="1"/>
  <c r="F19" i="1"/>
  <c r="E12" i="1"/>
  <c r="D19" i="1"/>
  <c r="C13" i="1"/>
  <c r="F4" i="1" l="1"/>
  <c r="J4" i="1"/>
  <c r="G4" i="1"/>
  <c r="I4" i="1"/>
  <c r="H4" i="1"/>
  <c r="G17" i="1"/>
  <c r="I15" i="1"/>
  <c r="I16" i="1"/>
  <c r="I12" i="1"/>
  <c r="I18" i="1"/>
  <c r="I9" i="1"/>
  <c r="C16" i="1"/>
  <c r="C10" i="1"/>
  <c r="E7" i="1"/>
  <c r="B14" i="1"/>
  <c r="E8" i="1"/>
  <c r="B19" i="1"/>
  <c r="D13" i="1"/>
  <c r="D17" i="1"/>
  <c r="D11" i="1"/>
  <c r="C18" i="1"/>
  <c r="F10" i="1"/>
  <c r="F6" i="1"/>
  <c r="F21" i="1"/>
  <c r="F7" i="1"/>
  <c r="C11" i="1"/>
  <c r="B12" i="1"/>
  <c r="E6" i="1"/>
  <c r="D20" i="1"/>
  <c r="C7" i="1"/>
  <c r="D21" i="1"/>
  <c r="E20" i="1"/>
  <c r="B13" i="1"/>
  <c r="B6" i="1"/>
  <c r="C9" i="1"/>
  <c r="F13" i="1"/>
  <c r="F17" i="1"/>
  <c r="F8" i="1"/>
  <c r="F12" i="1"/>
  <c r="B8" i="1"/>
  <c r="B7" i="1"/>
  <c r="B15" i="1"/>
  <c r="D6" i="1"/>
  <c r="E22" i="1"/>
  <c r="B20" i="1"/>
  <c r="E14" i="1"/>
  <c r="B18" i="1"/>
  <c r="C14" i="1"/>
  <c r="E11" i="1"/>
  <c r="F20" i="1"/>
  <c r="F11" i="1"/>
  <c r="F22" i="1"/>
  <c r="F9" i="1"/>
  <c r="C22" i="1"/>
  <c r="B16" i="1"/>
  <c r="D10" i="1"/>
  <c r="E19" i="1"/>
  <c r="B21" i="1"/>
  <c r="C6" i="1"/>
  <c r="E21" i="1"/>
  <c r="C15" i="1"/>
  <c r="D22" i="1"/>
  <c r="F18" i="1"/>
  <c r="F15" i="1"/>
  <c r="F16" i="1"/>
  <c r="F14" i="1"/>
  <c r="I22" i="1" l="1"/>
  <c r="G21" i="1"/>
  <c r="I19" i="1"/>
  <c r="N19" i="1" s="1"/>
  <c r="I10" i="1"/>
  <c r="N10" i="1" s="1"/>
  <c r="G16" i="1"/>
  <c r="L16" i="1" s="1"/>
  <c r="G22" i="1"/>
  <c r="G18" i="1"/>
  <c r="L18" i="1" s="1"/>
  <c r="I14" i="1"/>
  <c r="N14" i="1" s="1"/>
  <c r="G20" i="1"/>
  <c r="I6" i="1"/>
  <c r="N6" i="1" s="1"/>
  <c r="G15" i="1"/>
  <c r="L15" i="1" s="1"/>
  <c r="G7" i="1"/>
  <c r="L7" i="1" s="1"/>
  <c r="G8" i="1"/>
  <c r="L8" i="1" s="1"/>
  <c r="G9" i="1"/>
  <c r="L9" i="1" s="1"/>
  <c r="G6" i="1"/>
  <c r="L6" i="1" s="1"/>
  <c r="G13" i="1"/>
  <c r="L13" i="1" s="1"/>
  <c r="I21" i="1"/>
  <c r="I20" i="1"/>
  <c r="N20" i="1" s="1"/>
  <c r="G12" i="1"/>
  <c r="L12" i="1" s="1"/>
  <c r="G11" i="1"/>
  <c r="L11" i="1" s="1"/>
  <c r="I11" i="1"/>
  <c r="I17" i="1"/>
  <c r="N17" i="1" s="1"/>
  <c r="I13" i="1"/>
  <c r="N13" i="1" s="1"/>
  <c r="G19" i="1"/>
  <c r="L19" i="1" s="1"/>
  <c r="I8" i="1"/>
  <c r="N8" i="1" s="1"/>
  <c r="G14" i="1"/>
  <c r="L14" i="1" s="1"/>
  <c r="I7" i="1"/>
  <c r="N7" i="1" s="1"/>
  <c r="G10" i="1"/>
  <c r="L10" i="1" s="1"/>
  <c r="J6" i="1"/>
  <c r="O6" i="1" s="1"/>
  <c r="L20" i="1"/>
  <c r="N12" i="1"/>
  <c r="N15" i="1"/>
  <c r="N21" i="1"/>
  <c r="N22" i="1"/>
  <c r="N16" i="1"/>
  <c r="L17" i="1"/>
  <c r="L22" i="1"/>
  <c r="N11" i="1"/>
  <c r="N9" i="1"/>
  <c r="N18" i="1"/>
  <c r="L21" i="1"/>
  <c r="H10" i="1"/>
  <c r="M10" i="1" s="1"/>
  <c r="H11" i="1"/>
  <c r="M11" i="1" s="1"/>
  <c r="H19" i="1"/>
  <c r="M19" i="1" s="1"/>
  <c r="J8" i="1"/>
  <c r="O8" i="1" s="1"/>
  <c r="J12" i="1"/>
  <c r="O12" i="1" s="1"/>
  <c r="J16" i="1"/>
  <c r="O16" i="1" s="1"/>
  <c r="J20" i="1"/>
  <c r="O20" i="1" s="1"/>
  <c r="H18" i="1"/>
  <c r="M18" i="1" s="1"/>
  <c r="J18" i="1"/>
  <c r="O18" i="1" s="1"/>
  <c r="H8" i="1"/>
  <c r="M8" i="1" s="1"/>
  <c r="H12" i="1"/>
  <c r="M12" i="1" s="1"/>
  <c r="H20" i="1"/>
  <c r="M20" i="1" s="1"/>
  <c r="J22" i="1"/>
  <c r="O22" i="1" s="1"/>
  <c r="J9" i="1"/>
  <c r="O9" i="1" s="1"/>
  <c r="J13" i="1"/>
  <c r="O13" i="1" s="1"/>
  <c r="J17" i="1"/>
  <c r="O17" i="1" s="1"/>
  <c r="J21" i="1"/>
  <c r="O21" i="1" s="1"/>
  <c r="H7" i="1"/>
  <c r="M7" i="1" s="1"/>
  <c r="H15" i="1"/>
  <c r="M15" i="1" s="1"/>
  <c r="J10" i="1"/>
  <c r="O10" i="1" s="1"/>
  <c r="H14" i="1"/>
  <c r="M14" i="1" s="1"/>
  <c r="J7" i="1"/>
  <c r="O7" i="1" s="1"/>
  <c r="J11" i="1"/>
  <c r="O11" i="1" s="1"/>
  <c r="J15" i="1"/>
  <c r="O15" i="1" s="1"/>
  <c r="J19" i="1"/>
  <c r="O19" i="1" s="1"/>
  <c r="H16" i="1"/>
  <c r="M16" i="1" s="1"/>
  <c r="J14" i="1"/>
  <c r="O14" i="1" s="1"/>
  <c r="H9" i="1"/>
  <c r="M9" i="1" s="1"/>
  <c r="H13" i="1"/>
  <c r="M13" i="1" s="1"/>
  <c r="H17" i="1"/>
  <c r="M17" i="1" s="1"/>
  <c r="H21" i="1"/>
  <c r="M21" i="1" s="1"/>
  <c r="H22" i="1"/>
  <c r="M22" i="1" s="1"/>
  <c r="H6" i="1"/>
  <c r="M6" i="1" s="1"/>
  <c r="P6" i="1"/>
  <c r="Q6" i="1" l="1"/>
</calcChain>
</file>

<file path=xl/sharedStrings.xml><?xml version="1.0" encoding="utf-8"?>
<sst xmlns="http://schemas.openxmlformats.org/spreadsheetml/2006/main" count="23" uniqueCount="15">
  <si>
    <t>f</t>
  </si>
  <si>
    <t>s</t>
  </si>
  <si>
    <t>k</t>
  </si>
  <si>
    <t>t</t>
  </si>
  <si>
    <t>f+</t>
  </si>
  <si>
    <t>f-</t>
  </si>
  <si>
    <t>s+</t>
  </si>
  <si>
    <t>s-</t>
  </si>
  <si>
    <t>t-</t>
  </si>
  <si>
    <t>df</t>
  </si>
  <si>
    <t>ddf</t>
  </si>
  <si>
    <t>ds</t>
  </si>
  <si>
    <t>dt</t>
  </si>
  <si>
    <t>relative error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</si>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</sst>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workbookViewId="0">
      <selection activeCell="E3" sqref="E3"/>
    </sheetView>
  </sheetViews>
  <sheetFormatPr defaultRowHeight="15" x14ac:dyDescent="0.25"/>
  <cols>
    <col min="6" max="8" width="12" bestFit="1" customWidth="1"/>
    <col min="9" max="9" width="11" bestFit="1" customWidth="1"/>
    <col min="10" max="10" width="12.7109375" bestFit="1" customWidth="1"/>
    <col min="12" max="12" width="12.7109375" bestFit="1" customWidth="1"/>
    <col min="16" max="16" width="12" bestFit="1" customWidth="1"/>
  </cols>
  <sheetData>
    <row r="2" spans="1:17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1:17" x14ac:dyDescent="0.25">
      <c r="B3">
        <v>100</v>
      </c>
      <c r="C3">
        <v>0.2</v>
      </c>
      <c r="D3">
        <v>100</v>
      </c>
      <c r="E3">
        <v>0.25</v>
      </c>
    </row>
    <row r="4" spans="1:17" x14ac:dyDescent="0.25">
      <c r="F4">
        <f t="array" ref="F4:J4">_xll.OPTION.BLACK.VALUE(f,s,k,t)</f>
        <v>3.987761167674492</v>
      </c>
      <c r="G4">
        <v>0.51993880583837249</v>
      </c>
      <c r="H4">
        <v>3.9844391409476397E-2</v>
      </c>
      <c r="I4">
        <v>19.922195704738197</v>
      </c>
      <c r="J4">
        <v>-7.9688782818952797</v>
      </c>
      <c r="L4" s="4" t="s">
        <v>13</v>
      </c>
      <c r="M4" s="4"/>
      <c r="N4" s="4"/>
      <c r="O4" s="4"/>
    </row>
    <row r="5" spans="1:17" x14ac:dyDescent="0.25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1:17" x14ac:dyDescent="0.25">
      <c r="A6">
        <v>0.01</v>
      </c>
      <c r="B6">
        <f>_xll.OPTION.BLACK.VALUE(f+$A6,s,k,t)</f>
        <v>3.9929625478526773</v>
      </c>
      <c r="C6">
        <f>_xll.OPTION.BLACK.VALUE(f-$A6,s,k,t)</f>
        <v>3.9825637719351263</v>
      </c>
      <c r="D6">
        <f>_xll.OPTION.BLACK.VALUE(f,s+$A6,k,t)</f>
        <v>4.1869704663651319</v>
      </c>
      <c r="E6">
        <f>_xll.OPTION.BLACK.VALUE(f,s-$A6,k,t)</f>
        <v>3.7885269662780985</v>
      </c>
      <c r="F6">
        <f>_xll.OPTION.BLACK.VALUE(f,s,k,t-$A6)</f>
        <v>3.9072571298945746</v>
      </c>
      <c r="G6">
        <f>(B6-C6)/(2*A6)</f>
        <v>0.51993879587755032</v>
      </c>
      <c r="H6">
        <f>(B6-2*$F$4+C6)/(A6^2)</f>
        <v>3.9844388197707303E-2</v>
      </c>
      <c r="I6">
        <f>(D6-E6)/(2*A6)</f>
        <v>19.922175004351672</v>
      </c>
      <c r="J6">
        <f>-($F$4-F6)/A6</f>
        <v>-8.0504037779917326</v>
      </c>
      <c r="L6" s="2">
        <f t="shared" ref="L6:L22" si="0">(G6-$G$4)/$G$4</f>
        <v>-1.9157681741078049E-8</v>
      </c>
      <c r="M6" s="2">
        <f t="shared" ref="M6:M22" si="1">(H6-H$4)/H$4</f>
        <v>-8.0607809032119739E-8</v>
      </c>
      <c r="N6" s="2">
        <f t="shared" ref="N6:N22" si="2">(I6-I$4)/I$4</f>
        <v>-1.0390614986271076E-6</v>
      </c>
      <c r="O6" s="2">
        <f t="shared" ref="O6:O22" si="3">(J6-J$4)/J$4</f>
        <v>1.0230485798945249E-2</v>
      </c>
      <c r="P6">
        <f>SQRT(2*_xll.MATH.EPSILON()*ABS(F4)/ABS(H4))</f>
        <v>2.1082207410394154E-7</v>
      </c>
      <c r="Q6">
        <f>MATCH(P6,A6:A22,-1)</f>
        <v>5</v>
      </c>
    </row>
    <row r="7" spans="1:17" x14ac:dyDescent="0.25">
      <c r="A7">
        <f>A6/10</f>
        <v>1E-3</v>
      </c>
      <c r="B7">
        <f>_xll.OPTION.BLACK.VALUE(f+$A7,s,k,t)</f>
        <v>3.988281126402434</v>
      </c>
      <c r="C7">
        <f>_xll.OPTION.BLACK.VALUE(f-$A7,s,k,t)</f>
        <v>3.9872412487909443</v>
      </c>
      <c r="D7">
        <f>_xll.OPTION.BLACK.VALUE(f,s+$A7,k,t)</f>
        <v>4.0076832386585082</v>
      </c>
      <c r="E7">
        <f>_xll.OPTION.BLACK.VALUE(f,s-$A7,k,t)</f>
        <v>3.9678388476630388</v>
      </c>
      <c r="F7">
        <f>_xll.OPTION.BLACK.VALUE(f,s,k,t-$A7)</f>
        <v>3.9797842845877582</v>
      </c>
      <c r="G7">
        <f t="shared" ref="G7:G22" si="4">(B7-C7)/(2*A7)</f>
        <v>0.51993880574485729</v>
      </c>
      <c r="H7">
        <f t="shared" ref="H7:H22" si="5">(B7-2*$F$4+C7)/(A7^2)</f>
        <v>3.9844394450483378E-2</v>
      </c>
      <c r="I7">
        <f t="shared" ref="I7:I22" si="6">(D7-E7)/(2*A7)</f>
        <v>19.922195497734663</v>
      </c>
      <c r="J7">
        <f t="shared" ref="J7:J22" si="7">-($F$4-F7)/A7</f>
        <v>-7.9768830867337215</v>
      </c>
      <c r="L7" s="2">
        <f t="shared" si="0"/>
        <v>-1.7985808048393984E-10</v>
      </c>
      <c r="M7" s="2">
        <f t="shared" si="1"/>
        <v>7.6322083821049851E-8</v>
      </c>
      <c r="N7" s="2">
        <f t="shared" si="2"/>
        <v>-1.0390598374885259E-8</v>
      </c>
      <c r="O7" s="2">
        <f t="shared" si="3"/>
        <v>1.004508358049355E-3</v>
      </c>
    </row>
    <row r="8" spans="1:17" x14ac:dyDescent="0.25">
      <c r="A8">
        <f t="shared" ref="A8:A22" si="8">A7/10</f>
        <v>1E-4</v>
      </c>
      <c r="B8">
        <f>_xll.OPTION.BLACK.VALUE(f+$A8,s,k,t)</f>
        <v>3.9878131617543033</v>
      </c>
      <c r="C8">
        <f>_xll.OPTION.BLACK.VALUE(f-$A8,s,k,t)</f>
        <v>3.9877091739931245</v>
      </c>
      <c r="D8">
        <f>_xll.OPTION.BLACK.VALUE(f,s+$A8,k,t)</f>
        <v>3.9897533859996273</v>
      </c>
      <c r="E8">
        <f>_xll.OPTION.BLACK.VALUE(f,s-$A8,k,t)</f>
        <v>3.9857689468590962</v>
      </c>
      <c r="F8">
        <f>_xll.OPTION.BLACK.VALUE(f,s,k,t-$A8)</f>
        <v>3.9869641999423351</v>
      </c>
      <c r="G8">
        <f t="shared" si="4"/>
        <v>0.51993880589407127</v>
      </c>
      <c r="H8">
        <f t="shared" si="5"/>
        <v>3.9844394450483378E-2</v>
      </c>
      <c r="I8">
        <f t="shared" si="6"/>
        <v>19.922195702655188</v>
      </c>
      <c r="J8">
        <f t="shared" si="7"/>
        <v>-7.9696773215687244</v>
      </c>
      <c r="L8" s="2">
        <f t="shared" si="0"/>
        <v>1.0712564305064379E-10</v>
      </c>
      <c r="M8" s="2">
        <f t="shared" si="1"/>
        <v>7.6322083821049851E-8</v>
      </c>
      <c r="N8" s="2">
        <f t="shared" si="2"/>
        <v>-1.0455721605477969E-10</v>
      </c>
      <c r="O8" s="2">
        <f t="shared" si="3"/>
        <v>1.0027003113601404E-4</v>
      </c>
    </row>
    <row r="9" spans="1:17" x14ac:dyDescent="0.25">
      <c r="A9">
        <f t="shared" si="8"/>
        <v>1.0000000000000001E-5</v>
      </c>
      <c r="B9">
        <f>_xll.OPTION.BLACK.VALUE(f+$A9,s,k,t)</f>
        <v>3.9877663670645447</v>
      </c>
      <c r="C9">
        <f>_xll.OPTION.BLACK.VALUE(f-$A9,s,k,t)</f>
        <v>3.9877559682884183</v>
      </c>
      <c r="D9">
        <f>_xll.OPTION.BLACK.VALUE(f,s+$A9,k,t)</f>
        <v>3.9879603896190758</v>
      </c>
      <c r="E9">
        <f>_xll.OPTION.BLACK.VALUE(f,s-$A9,k,t)</f>
        <v>3.9875619457049964</v>
      </c>
      <c r="F9">
        <f>_xll.OPTION.BLACK.VALUE(f,s,k,t-$A9)</f>
        <v>3.9876814780927816</v>
      </c>
      <c r="G9">
        <f t="shared" si="4"/>
        <v>0.51993880632039691</v>
      </c>
      <c r="H9">
        <f t="shared" si="5"/>
        <v>3.9790393202565603E-2</v>
      </c>
      <c r="I9">
        <f t="shared" si="6"/>
        <v>19.922195703969692</v>
      </c>
      <c r="J9">
        <f t="shared" si="7"/>
        <v>-7.9689581710340454</v>
      </c>
      <c r="L9" s="2">
        <f t="shared" si="0"/>
        <v>9.270791388637398E-10</v>
      </c>
      <c r="M9" s="2">
        <f t="shared" si="1"/>
        <v>-1.3552272980119086E-3</v>
      </c>
      <c r="N9" s="2">
        <f t="shared" si="2"/>
        <v>-3.8575329286969753E-11</v>
      </c>
      <c r="O9" s="2">
        <f t="shared" si="3"/>
        <v>1.0025142302294625E-5</v>
      </c>
    </row>
    <row r="10" spans="1:17" x14ac:dyDescent="0.25">
      <c r="A10">
        <f t="shared" si="8"/>
        <v>1.0000000000000002E-6</v>
      </c>
      <c r="B10">
        <f>_xll.OPTION.BLACK.VALUE(f+$A10,s,k,t)</f>
        <v>3.9877616876133146</v>
      </c>
      <c r="C10">
        <f>_xll.OPTION.BLACK.VALUE(f-$A10,s,k,t)</f>
        <v>3.9877606477357119</v>
      </c>
      <c r="D10">
        <f>_xll.OPTION.BLACK.VALUE(f,s+$A10,k,t)</f>
        <v>3.9877810898700758</v>
      </c>
      <c r="E10">
        <f>_xll.OPTION.BLACK.VALUE(f,s-$A10,k,t)</f>
        <v>3.9877412454786665</v>
      </c>
      <c r="F10">
        <f>_xll.OPTION.BLACK.VALUE(f,s,k,t-$A10)</f>
        <v>3.9877531987882193</v>
      </c>
      <c r="G10">
        <f t="shared" si="4"/>
        <v>0.51993880134659765</v>
      </c>
      <c r="H10">
        <f t="shared" si="5"/>
        <v>4.2632564145605997E-2</v>
      </c>
      <c r="I10">
        <f t="shared" si="6"/>
        <v>19.922195704680231</v>
      </c>
      <c r="J10">
        <f t="shared" si="7"/>
        <v>-7.9688862726356993</v>
      </c>
      <c r="L10" s="2">
        <f t="shared" si="0"/>
        <v>-8.6390451924852709E-9</v>
      </c>
      <c r="M10" s="2">
        <f t="shared" si="1"/>
        <v>6.9976542180701359E-2</v>
      </c>
      <c r="N10" s="2">
        <f t="shared" si="2"/>
        <v>-2.9096228770367217E-12</v>
      </c>
      <c r="O10" s="2">
        <f t="shared" si="3"/>
        <v>1.0027434397795548E-6</v>
      </c>
    </row>
    <row r="11" spans="1:17" x14ac:dyDescent="0.25">
      <c r="A11">
        <f t="shared" si="8"/>
        <v>1.0000000000000002E-7</v>
      </c>
      <c r="B11">
        <f>_xll.OPTION.BLACK.VALUE(f+$A11,s,k,t)</f>
        <v>3.9877612196683714</v>
      </c>
      <c r="C11">
        <f>_xll.OPTION.BLACK.VALUE(f-$A11,s,k,t)</f>
        <v>3.9877611156806054</v>
      </c>
      <c r="D11">
        <f>_xll.OPTION.BLACK.VALUE(f,s+$A11,k,t)</f>
        <v>3.9877631598940582</v>
      </c>
      <c r="E11">
        <f>_xll.OPTION.BLACK.VALUE(f,s-$A11,k,t)</f>
        <v>3.9877591754549258</v>
      </c>
      <c r="F11">
        <f>_xll.OPTION.BLACK.VALUE(f,s,k,t-$A11)</f>
        <v>3.9877603707865887</v>
      </c>
      <c r="G11">
        <f t="shared" si="4"/>
        <v>0.51993882976830708</v>
      </c>
      <c r="H11">
        <f t="shared" si="5"/>
        <v>-0.71054273576009985</v>
      </c>
      <c r="I11">
        <f t="shared" si="6"/>
        <v>19.922195662047667</v>
      </c>
      <c r="J11">
        <f t="shared" si="7"/>
        <v>-7.968879032205221</v>
      </c>
      <c r="L11" s="2">
        <f t="shared" si="0"/>
        <v>4.6024521195054469E-8</v>
      </c>
      <c r="M11" s="2">
        <f t="shared" si="1"/>
        <v>-18.832942369678353</v>
      </c>
      <c r="N11" s="2">
        <f t="shared" si="2"/>
        <v>-2.1428627072384402E-9</v>
      </c>
      <c r="O11" s="2">
        <f t="shared" si="3"/>
        <v>9.4155025932986459E-8</v>
      </c>
    </row>
    <row r="12" spans="1:17" x14ac:dyDescent="0.25">
      <c r="A12">
        <f t="shared" si="8"/>
        <v>1.0000000000000002E-8</v>
      </c>
      <c r="B12">
        <f>_xll.OPTION.BLACK.VALUE(f+$A12,s,k,t)</f>
        <v>3.9877611728738813</v>
      </c>
      <c r="C12">
        <f>_xll.OPTION.BLACK.VALUE(f-$A12,s,k,t)</f>
        <v>3.9877611624751097</v>
      </c>
      <c r="D12">
        <f>_xll.OPTION.BLACK.VALUE(f,s+$A12,k,t)</f>
        <v>3.98776136689645</v>
      </c>
      <c r="E12">
        <f>_xll.OPTION.BLACK.VALUE(f,s-$A12,k,t)</f>
        <v>3.9877609684525268</v>
      </c>
      <c r="F12">
        <f>_xll.OPTION.BLACK.VALUE(f,s,k,t-$A12)</f>
        <v>3.9877610879857031</v>
      </c>
      <c r="G12">
        <f t="shared" si="4"/>
        <v>0.51993858107834956</v>
      </c>
      <c r="H12">
        <f t="shared" si="5"/>
        <v>71.05427357600999</v>
      </c>
      <c r="I12">
        <f t="shared" si="6"/>
        <v>19.922196159427582</v>
      </c>
      <c r="J12">
        <f t="shared" si="7"/>
        <v>-7.9688788900966738</v>
      </c>
      <c r="L12" s="2">
        <f t="shared" si="0"/>
        <v>-4.3228168469591822E-7</v>
      </c>
      <c r="M12" s="2">
        <f t="shared" si="1"/>
        <v>1782.2942369678356</v>
      </c>
      <c r="N12" s="2">
        <f t="shared" si="2"/>
        <v>2.2823256610311267E-8</v>
      </c>
      <c r="O12" s="2">
        <f t="shared" si="3"/>
        <v>7.6322083563308101E-8</v>
      </c>
    </row>
    <row r="13" spans="1:17" x14ac:dyDescent="0.25">
      <c r="A13">
        <f t="shared" si="8"/>
        <v>1.0000000000000003E-9</v>
      </c>
      <c r="B13">
        <f>_xll.OPTION.BLACK.VALUE(f+$A13,s,k,t)</f>
        <v>3.9877611681944316</v>
      </c>
      <c r="C13">
        <f>_xll.OPTION.BLACK.VALUE(f-$A13,s,k,t)</f>
        <v>3.9877611671545452</v>
      </c>
      <c r="D13">
        <f>_xll.OPTION.BLACK.VALUE(f,s+$A13,k,t)</f>
        <v>3.9877611875966892</v>
      </c>
      <c r="E13">
        <f>_xll.OPTION.BLACK.VALUE(f,s-$A13,k,t)</f>
        <v>3.9877611477522947</v>
      </c>
      <c r="F13">
        <f>_xll.OPTION.BLACK.VALUE(f,s,k,t-$A13)</f>
        <v>3.987761159705606</v>
      </c>
      <c r="G13">
        <f t="shared" si="4"/>
        <v>0.519943199606132</v>
      </c>
      <c r="H13">
        <f t="shared" si="5"/>
        <v>-7105.4273576009982</v>
      </c>
      <c r="I13">
        <f t="shared" si="6"/>
        <v>19.922197225241682</v>
      </c>
      <c r="J13">
        <f t="shared" si="7"/>
        <v>-7.9688859955240314</v>
      </c>
      <c r="L13" s="2">
        <f t="shared" si="0"/>
        <v>8.4505478532792884E-6</v>
      </c>
      <c r="M13" s="2">
        <f t="shared" si="1"/>
        <v>-178330.42369678352</v>
      </c>
      <c r="N13" s="2">
        <f t="shared" si="2"/>
        <v>7.6322083541016934E-8</v>
      </c>
      <c r="O13" s="2">
        <f t="shared" si="3"/>
        <v>9.6796920204722608E-7</v>
      </c>
    </row>
    <row r="14" spans="1:17" x14ac:dyDescent="0.25">
      <c r="A14">
        <f t="shared" si="8"/>
        <v>1.0000000000000003E-10</v>
      </c>
      <c r="B14">
        <f>_xll.OPTION.BLACK.VALUE(f+$A14,s,k,t)</f>
        <v>3.9877611677264895</v>
      </c>
      <c r="C14">
        <f>_xll.OPTION.BLACK.VALUE(f-$A14,s,k,t)</f>
        <v>3.9877611676225015</v>
      </c>
      <c r="D14">
        <f>_xll.OPTION.BLACK.VALUE(f,s+$A14,k,t)</f>
        <v>3.9877611696667046</v>
      </c>
      <c r="E14">
        <f>_xll.OPTION.BLACK.VALUE(f,s-$A14,k,t)</f>
        <v>3.9877611656822722</v>
      </c>
      <c r="F14">
        <f>_xll.OPTION.BLACK.VALUE(f,s,k,t-$A14)</f>
        <v>3.9877611668776041</v>
      </c>
      <c r="G14">
        <f t="shared" si="4"/>
        <v>0.5199396468924532</v>
      </c>
      <c r="H14">
        <f t="shared" si="5"/>
        <v>710542.73576009984</v>
      </c>
      <c r="I14">
        <f t="shared" si="6"/>
        <v>19.922161698104894</v>
      </c>
      <c r="J14">
        <f t="shared" si="7"/>
        <v>-7.9688788900966729</v>
      </c>
      <c r="L14" s="2">
        <f t="shared" si="0"/>
        <v>1.617602054836822E-6</v>
      </c>
      <c r="M14" s="2">
        <f t="shared" si="1"/>
        <v>17832941.369678352</v>
      </c>
      <c r="N14" s="2">
        <f t="shared" si="2"/>
        <v>-1.7069721534268193E-6</v>
      </c>
      <c r="O14" s="2">
        <f t="shared" si="3"/>
        <v>7.6322083451852211E-8</v>
      </c>
    </row>
    <row r="15" spans="1:17" x14ac:dyDescent="0.25">
      <c r="A15">
        <f t="shared" si="8"/>
        <v>1.0000000000000003E-11</v>
      </c>
      <c r="B15">
        <f>_xll.OPTION.BLACK.VALUE(f+$A15,s,k,t)</f>
        <v>3.9877611676797002</v>
      </c>
      <c r="C15">
        <f>_xll.OPTION.BLACK.VALUE(f-$A15,s,k,t)</f>
        <v>3.9877611676692908</v>
      </c>
      <c r="D15">
        <f>_xll.OPTION.BLACK.VALUE(f,s+$A15,k,t)</f>
        <v>3.9877611678737139</v>
      </c>
      <c r="E15">
        <f>_xll.OPTION.BLACK.VALUE(f,s-$A15,k,t)</f>
        <v>3.9877611674752771</v>
      </c>
      <c r="F15">
        <f>_xll.OPTION.BLACK.VALUE(f,s,k,t-$A15)</f>
        <v>3.9877611675948117</v>
      </c>
      <c r="G15">
        <f t="shared" si="4"/>
        <v>0.52047255394427328</v>
      </c>
      <c r="H15">
        <f t="shared" si="5"/>
        <v>71054273.576009989</v>
      </c>
      <c r="I15">
        <f t="shared" si="6"/>
        <v>19.921841953873805</v>
      </c>
      <c r="J15">
        <f t="shared" si="7"/>
        <v>-7.9680262388137617</v>
      </c>
      <c r="L15" s="2">
        <f t="shared" si="0"/>
        <v>1.0265594718212069E-3</v>
      </c>
      <c r="M15" s="2">
        <f t="shared" si="1"/>
        <v>1783294235.9678354</v>
      </c>
      <c r="N15" s="2">
        <f t="shared" si="2"/>
        <v>-1.7756620285959018E-5</v>
      </c>
      <c r="O15" s="2">
        <f t="shared" si="3"/>
        <v>-1.0692133213450686E-4</v>
      </c>
    </row>
    <row r="16" spans="1:17" x14ac:dyDescent="0.25">
      <c r="A16">
        <f t="shared" si="8"/>
        <v>1.0000000000000002E-12</v>
      </c>
      <c r="B16">
        <f>_xll.OPTION.BLACK.VALUE(f+$A16,s,k,t)</f>
        <v>3.9877611676750035</v>
      </c>
      <c r="C16">
        <f>_xll.OPTION.BLACK.VALUE(f-$A16,s,k,t)</f>
        <v>3.9877611676739804</v>
      </c>
      <c r="D16">
        <f>_xll.OPTION.BLACK.VALUE(f,s+$A16,k,t)</f>
        <v>3.9877611676944156</v>
      </c>
      <c r="E16">
        <f>_xll.OPTION.BLACK.VALUE(f,s-$A16,k,t)</f>
        <v>3.9877611676545754</v>
      </c>
      <c r="F16">
        <f>_xll.OPTION.BLACK.VALUE(f,s,k,t-$A16)</f>
        <v>3.9877611676665197</v>
      </c>
      <c r="G16">
        <f t="shared" si="4"/>
        <v>0.51159076974727202</v>
      </c>
      <c r="H16">
        <f t="shared" si="5"/>
        <v>0</v>
      </c>
      <c r="I16">
        <f t="shared" si="6"/>
        <v>19.920065597034405</v>
      </c>
      <c r="J16">
        <f t="shared" si="7"/>
        <v>-7.9722894952283223</v>
      </c>
      <c r="L16" s="2">
        <f t="shared" si="0"/>
        <v>-1.6055805024284962E-2</v>
      </c>
      <c r="M16" s="2">
        <f t="shared" si="1"/>
        <v>-1</v>
      </c>
      <c r="N16" s="2">
        <f t="shared" si="2"/>
        <v>-1.0692133213435084E-4</v>
      </c>
      <c r="O16" s="2">
        <f t="shared" si="3"/>
        <v>4.2806693895584396E-4</v>
      </c>
    </row>
    <row r="17" spans="1:15" x14ac:dyDescent="0.25">
      <c r="A17">
        <f t="shared" si="8"/>
        <v>1.0000000000000002E-13</v>
      </c>
      <c r="B17">
        <f>_xll.OPTION.BLACK.VALUE(f+$A17,s,k,t)</f>
        <v>3.9877611676745488</v>
      </c>
      <c r="C17">
        <f>_xll.OPTION.BLACK.VALUE(f-$A17,s,k,t)</f>
        <v>3.9877611676744422</v>
      </c>
      <c r="D17">
        <f>_xll.OPTION.BLACK.VALUE(f,s+$A17,k,t)</f>
        <v>3.9877611676764886</v>
      </c>
      <c r="E17">
        <f>_xll.OPTION.BLACK.VALUE(f,s-$A17,k,t)</f>
        <v>3.9877611676725024</v>
      </c>
      <c r="F17">
        <f>_xll.OPTION.BLACK.VALUE(f,s,k,t-$A17)</f>
        <v>3.9877611676736961</v>
      </c>
      <c r="G17">
        <f t="shared" si="4"/>
        <v>0.53290705182007503</v>
      </c>
      <c r="H17">
        <f t="shared" si="5"/>
        <v>710542735760.09998</v>
      </c>
      <c r="I17">
        <f t="shared" si="6"/>
        <v>19.930723738070807</v>
      </c>
      <c r="J17">
        <f t="shared" si="7"/>
        <v>-7.9580786405131212</v>
      </c>
      <c r="L17" s="2">
        <f t="shared" si="0"/>
        <v>2.4941869766369841E-2</v>
      </c>
      <c r="M17" s="2">
        <f t="shared" si="1"/>
        <v>17832942369677.359</v>
      </c>
      <c r="N17" s="2">
        <f t="shared" si="2"/>
        <v>4.2806693895600009E-4</v>
      </c>
      <c r="O17" s="2">
        <f t="shared" si="3"/>
        <v>-1.3552272980118807E-3</v>
      </c>
    </row>
    <row r="18" spans="1:15" x14ac:dyDescent="0.25">
      <c r="A18">
        <f t="shared" si="8"/>
        <v>1.0000000000000002E-14</v>
      </c>
      <c r="B18">
        <f>_xll.OPTION.BLACK.VALUE(f+$A18,s,k,t)</f>
        <v>3.9877611676745062</v>
      </c>
      <c r="C18">
        <f>_xll.OPTION.BLACK.VALUE(f-$A18,s,k,t)</f>
        <v>3.987761167674492</v>
      </c>
      <c r="D18">
        <f>_xll.OPTION.BLACK.VALUE(f,s+$A18,k,t)</f>
        <v>3.9877611676746909</v>
      </c>
      <c r="E18">
        <f>_xll.OPTION.BLACK.VALUE(f,s-$A18,k,t)</f>
        <v>3.987761167674293</v>
      </c>
      <c r="F18">
        <f>_xll.OPTION.BLACK.VALUE(f,s,k,t-$A18)</f>
        <v>3.9877611676744067</v>
      </c>
      <c r="G18">
        <f t="shared" si="4"/>
        <v>0.71054273576010007</v>
      </c>
      <c r="H18">
        <f t="shared" si="5"/>
        <v>142108547152020</v>
      </c>
      <c r="I18">
        <f t="shared" si="6"/>
        <v>19.895196601282802</v>
      </c>
      <c r="J18">
        <f t="shared" si="7"/>
        <v>-8.5265128291212005</v>
      </c>
      <c r="L18" s="2">
        <f t="shared" si="0"/>
        <v>0.3665891596884932</v>
      </c>
      <c r="M18" s="2">
        <f t="shared" si="1"/>
        <v>3566588473935670.5</v>
      </c>
      <c r="N18" s="2">
        <f t="shared" si="2"/>
        <v>-1.3552272980118362E-3</v>
      </c>
      <c r="O18" s="2">
        <f t="shared" si="3"/>
        <v>6.9976542180701456E-2</v>
      </c>
    </row>
    <row r="19" spans="1:15" x14ac:dyDescent="0.25">
      <c r="A19">
        <f t="shared" si="8"/>
        <v>1.0000000000000001E-15</v>
      </c>
      <c r="B19">
        <f>_xll.OPTION.BLACK.VALUE(f+$A19,s,k,t)</f>
        <v>3.987761167674492</v>
      </c>
      <c r="C19">
        <f>_xll.OPTION.BLACK.VALUE(f-$A19,s,k,t)</f>
        <v>3.987761167674492</v>
      </c>
      <c r="D19">
        <f>_xll.OPTION.BLACK.VALUE(f,s+$A19,k,t)</f>
        <v>3.9877611676745133</v>
      </c>
      <c r="E19">
        <f>_xll.OPTION.BLACK.VALUE(f,s-$A19,k,t)</f>
        <v>3.9877611676744777</v>
      </c>
      <c r="F19">
        <f>_xll.OPTION.BLACK.VALUE(f,s,k,t-$A19)</f>
        <v>3.9877611676744849</v>
      </c>
      <c r="G19">
        <f t="shared" si="4"/>
        <v>0</v>
      </c>
      <c r="H19">
        <f t="shared" si="5"/>
        <v>0</v>
      </c>
      <c r="I19">
        <f t="shared" si="6"/>
        <v>17.763568394002505</v>
      </c>
      <c r="J19">
        <f t="shared" si="7"/>
        <v>-7.105427357601001</v>
      </c>
      <c r="L19" s="2">
        <f t="shared" si="0"/>
        <v>-1</v>
      </c>
      <c r="M19" s="2">
        <f t="shared" si="1"/>
        <v>-1</v>
      </c>
      <c r="N19" s="2">
        <f t="shared" si="2"/>
        <v>-0.10835288151608184</v>
      </c>
      <c r="O19" s="2">
        <f t="shared" si="3"/>
        <v>-0.10835288151608205</v>
      </c>
    </row>
    <row r="20" spans="1:15" x14ac:dyDescent="0.25">
      <c r="A20">
        <f t="shared" si="8"/>
        <v>1.0000000000000001E-16</v>
      </c>
      <c r="B20">
        <f>_xll.OPTION.BLACK.VALUE(f+$A20,s,k,t)</f>
        <v>3.987761167674492</v>
      </c>
      <c r="C20">
        <f>_xll.OPTION.BLACK.VALUE(f-$A20,s,k,t)</f>
        <v>3.987761167674492</v>
      </c>
      <c r="D20">
        <f>_xll.OPTION.BLACK.VALUE(f,s+$A20,k,t)</f>
        <v>3.987761167674492</v>
      </c>
      <c r="E20">
        <f>_xll.OPTION.BLACK.VALUE(f,s-$A20,k,t)</f>
        <v>3.987761167674492</v>
      </c>
      <c r="F20">
        <f>_xll.OPTION.BLACK.VALUE(f,s,k,t-$A20)</f>
        <v>3.987761167674492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L20" s="2">
        <f t="shared" si="0"/>
        <v>-1</v>
      </c>
      <c r="M20" s="2">
        <f t="shared" si="1"/>
        <v>-1</v>
      </c>
      <c r="N20" s="2">
        <f t="shared" si="2"/>
        <v>-1</v>
      </c>
      <c r="O20" s="2">
        <f t="shared" si="3"/>
        <v>-1</v>
      </c>
    </row>
    <row r="21" spans="1:15" x14ac:dyDescent="0.25">
      <c r="A21">
        <f t="shared" si="8"/>
        <v>1.0000000000000001E-17</v>
      </c>
      <c r="B21">
        <f>_xll.OPTION.BLACK.VALUE(f+$A21,s,k,t)</f>
        <v>3.987761167674492</v>
      </c>
      <c r="C21">
        <f>_xll.OPTION.BLACK.VALUE(f-$A21,s,k,t)</f>
        <v>3.987761167674492</v>
      </c>
      <c r="D21">
        <f>_xll.OPTION.BLACK.VALUE(f,s+$A21,k,t)</f>
        <v>3.987761167674492</v>
      </c>
      <c r="E21">
        <f>_xll.OPTION.BLACK.VALUE(f,s-$A21,k,t)</f>
        <v>3.987761167674492</v>
      </c>
      <c r="F21">
        <f>_xll.OPTION.BLACK.VALUE(f,s,k,t-$A21)</f>
        <v>3.987761167674492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L21" s="2">
        <f t="shared" si="0"/>
        <v>-1</v>
      </c>
      <c r="M21" s="2">
        <f t="shared" si="1"/>
        <v>-1</v>
      </c>
      <c r="N21" s="2">
        <f t="shared" si="2"/>
        <v>-1</v>
      </c>
      <c r="O21" s="2">
        <f t="shared" si="3"/>
        <v>-1</v>
      </c>
    </row>
    <row r="22" spans="1:15" x14ac:dyDescent="0.25">
      <c r="A22">
        <f t="shared" si="8"/>
        <v>1.0000000000000001E-18</v>
      </c>
      <c r="B22">
        <f>_xll.OPTION.BLACK.VALUE(f+$A22,s,k,t)</f>
        <v>3.987761167674492</v>
      </c>
      <c r="C22">
        <f>_xll.OPTION.BLACK.VALUE(f-$A22,s,k,t)</f>
        <v>3.987761167674492</v>
      </c>
      <c r="D22">
        <f>_xll.OPTION.BLACK.VALUE(f,s+$A22,k,t)</f>
        <v>3.987761167674492</v>
      </c>
      <c r="E22">
        <f>_xll.OPTION.BLACK.VALUE(f,s-$A22,k,t)</f>
        <v>3.987761167674492</v>
      </c>
      <c r="F22">
        <f>_xll.OPTION.BLACK.VALUE(f,s,k,t-$A22)</f>
        <v>3.987761167674492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L22" s="2">
        <f t="shared" si="0"/>
        <v>-1</v>
      </c>
      <c r="M22" s="2">
        <f t="shared" si="1"/>
        <v>-1</v>
      </c>
      <c r="N22" s="2">
        <f t="shared" si="2"/>
        <v>-1</v>
      </c>
      <c r="O22" s="2">
        <f t="shared" si="3"/>
        <v>-1</v>
      </c>
    </row>
  </sheetData>
  <mergeCells count="1">
    <mergeCell ref="L4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2"/>
  <sheetViews>
    <sheetView tabSelected="1" workbookViewId="0">
      <selection activeCell="B6" sqref="B6"/>
    </sheetView>
  </sheetViews>
  <sheetFormatPr defaultRowHeight="15" x14ac:dyDescent="0.25"/>
  <cols>
    <col min="5" max="5" width="12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>
        <v>100</v>
      </c>
      <c r="C3">
        <v>0.2</v>
      </c>
      <c r="D3">
        <v>100</v>
      </c>
      <c r="E3">
        <v>0.25</v>
      </c>
    </row>
    <row r="5" spans="2:5" x14ac:dyDescent="0.25">
      <c r="B5" t="s">
        <v>14</v>
      </c>
    </row>
    <row r="6" spans="2:5" x14ac:dyDescent="0.25">
      <c r="B6">
        <v>0.01</v>
      </c>
      <c r="C6">
        <f>_xll.OPTION.BLACK.VALUE(f, B6, k, t)</f>
        <v>0.19947093241847824</v>
      </c>
      <c r="D6">
        <f>_xll.OPTION.BLACK.IMPLIED.VOLATILITY(f, C6, k, t)</f>
        <v>1.0000000000000215E-2</v>
      </c>
      <c r="E6">
        <f>(D6-B6)/B6</f>
        <v>2.1510571102112408E-14</v>
      </c>
    </row>
    <row r="7" spans="2:5" x14ac:dyDescent="0.25">
      <c r="B7">
        <v>0.02</v>
      </c>
      <c r="C7">
        <f>_xll.OPTION.BLACK.VALUE(f, B7, k, t)</f>
        <v>0.39894061814816695</v>
      </c>
      <c r="D7">
        <f>_xll.OPTION.BLACK.IMPLIED.VOLATILITY(f, C7, k, t)</f>
        <v>1.9999999999999879E-2</v>
      </c>
      <c r="E7">
        <f t="shared" ref="E7:E70" si="0">(D7-B7)/B7</f>
        <v>-6.0715321659188248E-15</v>
      </c>
    </row>
    <row r="8" spans="2:5" x14ac:dyDescent="0.25">
      <c r="B8">
        <v>0.03</v>
      </c>
      <c r="C8">
        <f>_xll.OPTION.BLACK.VALUE(f, B8, k, t)</f>
        <v>0.59840781052366765</v>
      </c>
      <c r="D8">
        <f>_xll.OPTION.BLACK.IMPLIED.VOLATILITY(f, C8, k, t)</f>
        <v>3.000000000000037E-2</v>
      </c>
      <c r="E8">
        <f t="shared" si="0"/>
        <v>1.2374360795301225E-14</v>
      </c>
    </row>
    <row r="9" spans="2:5" x14ac:dyDescent="0.25">
      <c r="B9">
        <v>0.04</v>
      </c>
      <c r="C9">
        <f>_xll.OPTION.BLACK.VALUE(f, B9, k, t)</f>
        <v>0.79787126292632138</v>
      </c>
      <c r="D9">
        <f>_xll.OPTION.BLACK.IMPLIED.VOLATILITY(f, C9, k, t)</f>
        <v>3.9999999999999744E-2</v>
      </c>
      <c r="E9">
        <f t="shared" si="0"/>
        <v>-6.4184768611141862E-15</v>
      </c>
    </row>
    <row r="10" spans="2:5" x14ac:dyDescent="0.25">
      <c r="B10">
        <v>0.05</v>
      </c>
      <c r="C10">
        <f>_xll.OPTION.BLACK.VALUE(f, B10, k, t)</f>
        <v>0.99732972880759974</v>
      </c>
      <c r="D10">
        <f>_xll.OPTION.BLACK.IMPLIED.VOLATILITY(f, C10, k, t)</f>
        <v>5.0000000000000572E-2</v>
      </c>
      <c r="E10">
        <f t="shared" si="0"/>
        <v>1.1379786002407855E-14</v>
      </c>
    </row>
    <row r="11" spans="2:5" x14ac:dyDescent="0.25">
      <c r="B11">
        <v>0.06</v>
      </c>
      <c r="C11">
        <f>_xll.OPTION.BLACK.VALUE(f, B11, k, t)</f>
        <v>1.1967819617124462</v>
      </c>
      <c r="D11">
        <f>_xll.OPTION.BLACK.IMPLIED.VOLATILITY(f, C11, k, t)</f>
        <v>5.9999999999999776E-2</v>
      </c>
      <c r="E11">
        <f t="shared" si="0"/>
        <v>-3.7007434154171887E-15</v>
      </c>
    </row>
    <row r="12" spans="2:5" x14ac:dyDescent="0.25">
      <c r="B12">
        <v>7.0000000000000007E-2</v>
      </c>
      <c r="C12">
        <f>_xll.OPTION.BLACK.VALUE(f, B12, k, t)</f>
        <v>1.3962267153026957</v>
      </c>
      <c r="D12">
        <f>_xll.OPTION.BLACK.IMPLIED.VOLATILITY(f, C12, k, t)</f>
        <v>6.999999999999991E-2</v>
      </c>
      <c r="E12">
        <f t="shared" si="0"/>
        <v>-1.3877787807814455E-15</v>
      </c>
    </row>
    <row r="13" spans="2:5" x14ac:dyDescent="0.25">
      <c r="B13">
        <v>0.08</v>
      </c>
      <c r="C13">
        <f>_xll.OPTION.BLACK.VALUE(f, B13, k, t)</f>
        <v>1.5956627433803945</v>
      </c>
      <c r="D13">
        <f>_xll.OPTION.BLACK.IMPLIED.VOLATILITY(f, C13, k, t)</f>
        <v>7.9999999999999849E-2</v>
      </c>
      <c r="E13">
        <f t="shared" si="0"/>
        <v>-1.9081958235744878E-15</v>
      </c>
    </row>
    <row r="14" spans="2:5" x14ac:dyDescent="0.25">
      <c r="B14">
        <v>0.09</v>
      </c>
      <c r="C14">
        <f>_xll.OPTION.BLACK.VALUE(f, B14, k, t)</f>
        <v>1.79508879991117</v>
      </c>
      <c r="D14">
        <f>_xll.OPTION.BLACK.IMPLIED.VOLATILITY(f, C14, k, t)</f>
        <v>8.9999999999999969E-2</v>
      </c>
      <c r="E14">
        <f t="shared" si="0"/>
        <v>-3.0839528461809903E-16</v>
      </c>
    </row>
    <row r="15" spans="2:5" x14ac:dyDescent="0.25">
      <c r="B15">
        <v>0.1</v>
      </c>
      <c r="C15">
        <f>_xll.OPTION.BLACK.VALUE(f, B15, k, t)</f>
        <v>1.9945036390476076</v>
      </c>
      <c r="D15">
        <f>_xll.OPTION.BLACK.IMPLIED.VOLATILITY(f, C15, k, t)</f>
        <v>9.9999999999999867E-2</v>
      </c>
      <c r="E15">
        <f t="shared" si="0"/>
        <v>-1.3877787807814457E-15</v>
      </c>
    </row>
    <row r="16" spans="2:5" x14ac:dyDescent="0.25">
      <c r="B16">
        <v>0.11</v>
      </c>
      <c r="C16">
        <f>_xll.OPTION.BLACK.VALUE(f, B16, k, t)</f>
        <v>2.1939060151525638</v>
      </c>
      <c r="D16">
        <f>_xll.OPTION.BLACK.IMPLIED.VOLATILITY(f, C16, k, t)</f>
        <v>0.11000000000000022</v>
      </c>
      <c r="E16">
        <f t="shared" si="0"/>
        <v>2.0185873175002848E-15</v>
      </c>
    </row>
    <row r="17" spans="2:5" x14ac:dyDescent="0.25">
      <c r="B17">
        <v>0.12</v>
      </c>
      <c r="C17">
        <f>_xll.OPTION.BLACK.VALUE(f, B17, k, t)</f>
        <v>2.3932946828225283</v>
      </c>
      <c r="D17">
        <f>_xll.OPTION.BLACK.IMPLIED.VOLATILITY(f, C17, k, t)</f>
        <v>0.11999999999999987</v>
      </c>
      <c r="E17">
        <f t="shared" si="0"/>
        <v>-1.0408340855860843E-15</v>
      </c>
    </row>
    <row r="18" spans="2:5" x14ac:dyDescent="0.25">
      <c r="B18">
        <v>0.13</v>
      </c>
      <c r="C18">
        <f>_xll.OPTION.BLACK.VALUE(f, B18, k, t)</f>
        <v>2.5926683969109732</v>
      </c>
      <c r="D18">
        <f>_xll.OPTION.BLACK.IMPLIED.VOLATILITY(f, C18, k, t)</f>
        <v>0.12999999999999981</v>
      </c>
      <c r="E18">
        <f t="shared" si="0"/>
        <v>-1.4945309946877107E-15</v>
      </c>
    </row>
    <row r="19" spans="2:5" x14ac:dyDescent="0.25">
      <c r="B19">
        <v>0.14000000000000001</v>
      </c>
      <c r="C19">
        <f>_xll.OPTION.BLACK.VALUE(f, B19, k, t)</f>
        <v>2.792025912551658</v>
      </c>
      <c r="D19">
        <f>_xll.OPTION.BLACK.IMPLIED.VOLATILITY(f, C19, k, t)</f>
        <v>0.14000000000000001</v>
      </c>
      <c r="E19">
        <f t="shared" si="0"/>
        <v>0</v>
      </c>
    </row>
    <row r="20" spans="2:5" x14ac:dyDescent="0.25">
      <c r="B20">
        <v>0.15</v>
      </c>
      <c r="C20">
        <f>_xll.OPTION.BLACK.VALUE(f, B20, k, t)</f>
        <v>2.9913659851819503</v>
      </c>
      <c r="D20">
        <f>_xll.OPTION.BLACK.IMPLIED.VOLATILITY(f, C20, k, t)</f>
        <v>0.14999999999999974</v>
      </c>
      <c r="E20">
        <f t="shared" si="0"/>
        <v>-1.6653345369377348E-15</v>
      </c>
    </row>
    <row r="21" spans="2:5" x14ac:dyDescent="0.25">
      <c r="B21">
        <v>0.16</v>
      </c>
      <c r="C21">
        <f>_xll.OPTION.BLACK.VALUE(f, B21, k, t)</f>
        <v>3.1906873705661525</v>
      </c>
      <c r="D21">
        <f>_xll.OPTION.BLACK.IMPLIED.VOLATILITY(f, C21, k, t)</f>
        <v>0.16000000000000014</v>
      </c>
      <c r="E21">
        <f t="shared" si="0"/>
        <v>8.6736173798840355E-16</v>
      </c>
    </row>
    <row r="22" spans="2:5" x14ac:dyDescent="0.25">
      <c r="B22">
        <v>0.17</v>
      </c>
      <c r="C22">
        <f>_xll.OPTION.BLACK.VALUE(f, B22, k, t)</f>
        <v>3.3899888248187651</v>
      </c>
      <c r="D22">
        <f>_xll.OPTION.BLACK.IMPLIED.VOLATILITY(f, C22, k, t)</f>
        <v>0.17000000000000007</v>
      </c>
      <c r="E22">
        <f t="shared" si="0"/>
        <v>3.2653618371328131E-16</v>
      </c>
    </row>
    <row r="23" spans="2:5" x14ac:dyDescent="0.25">
      <c r="B23">
        <v>0.18</v>
      </c>
      <c r="C23">
        <f>_xll.OPTION.BLACK.VALUE(f, B23, k, t)</f>
        <v>3.5892691044278067</v>
      </c>
      <c r="D23">
        <f>_xll.OPTION.BLACK.IMPLIED.VOLATILITY(f, C23, k, t)</f>
        <v>0.17999999999999997</v>
      </c>
      <c r="E23">
        <f t="shared" si="0"/>
        <v>-1.5419764230904951E-16</v>
      </c>
    </row>
    <row r="24" spans="2:5" x14ac:dyDescent="0.25">
      <c r="B24">
        <v>0.19</v>
      </c>
      <c r="C24">
        <f>_xll.OPTION.BLACK.VALUE(f, B24, k, t)</f>
        <v>3.7885269662780985</v>
      </c>
      <c r="D24">
        <f>_xll.OPTION.BLACK.IMPLIED.VOLATILITY(f, C24, k, t)</f>
        <v>0.18999999999999945</v>
      </c>
      <c r="E24">
        <f t="shared" si="0"/>
        <v>-2.9216395384872539E-15</v>
      </c>
    </row>
    <row r="25" spans="2:5" x14ac:dyDescent="0.25">
      <c r="B25">
        <v>0.2</v>
      </c>
      <c r="C25">
        <f>_xll.OPTION.BLACK.VALUE(f, B25, k, t)</f>
        <v>3.987761167674492</v>
      </c>
      <c r="D25">
        <f>_xll.OPTION.BLACK.IMPLIED.VOLATILITY(f, C25, k, t)</f>
        <v>0.2</v>
      </c>
      <c r="E25">
        <f t="shared" si="0"/>
        <v>0</v>
      </c>
    </row>
    <row r="26" spans="2:5" x14ac:dyDescent="0.25">
      <c r="B26">
        <v>0.21</v>
      </c>
      <c r="C26">
        <f>_xll.OPTION.BLACK.VALUE(f, B26, k, t)</f>
        <v>4.1869704663651319</v>
      </c>
      <c r="D26">
        <f>_xll.OPTION.BLACK.IMPLIED.VOLATILITY(f, C26, k, t)</f>
        <v>0.21000000000000013</v>
      </c>
      <c r="E26">
        <f t="shared" si="0"/>
        <v>6.608470384673551E-16</v>
      </c>
    </row>
    <row r="27" spans="2:5" x14ac:dyDescent="0.25">
      <c r="B27">
        <v>0.22</v>
      </c>
      <c r="C27">
        <f>_xll.OPTION.BLACK.VALUE(f, B27, k, t)</f>
        <v>4.3861536205646985</v>
      </c>
      <c r="D27">
        <f>_xll.OPTION.BLACK.IMPLIED.VOLATILITY(f, C27, k, t)</f>
        <v>0.21999999999999997</v>
      </c>
      <c r="E27">
        <f t="shared" si="0"/>
        <v>-1.261617073437678E-16</v>
      </c>
    </row>
    <row r="28" spans="2:5" x14ac:dyDescent="0.25">
      <c r="B28">
        <v>0.23</v>
      </c>
      <c r="C28">
        <f>_xll.OPTION.BLACK.VALUE(f, B28, k, t)</f>
        <v>4.5853093889776417</v>
      </c>
      <c r="D28">
        <f>_xll.OPTION.BLACK.IMPLIED.VOLATILITY(f, C28, k, t)</f>
        <v>0.23000000000000004</v>
      </c>
      <c r="E28">
        <f t="shared" si="0"/>
        <v>1.206764157201257E-16</v>
      </c>
    </row>
    <row r="29" spans="2:5" x14ac:dyDescent="0.25">
      <c r="B29">
        <v>0.24</v>
      </c>
      <c r="C29">
        <f>_xll.OPTION.BLACK.VALUE(f, B29, k, t)</f>
        <v>4.7844365308213668</v>
      </c>
      <c r="D29">
        <f>_xll.OPTION.BLACK.IMPLIED.VOLATILITY(f, C29, k, t)</f>
        <v>0.23999999999999974</v>
      </c>
      <c r="E29">
        <f t="shared" si="0"/>
        <v>-1.0408340855860843E-15</v>
      </c>
    </row>
    <row r="30" spans="2:5" x14ac:dyDescent="0.25">
      <c r="B30">
        <v>0.25</v>
      </c>
      <c r="C30">
        <f>_xll.OPTION.BLACK.VALUE(f, B30, k, t)</f>
        <v>4.983533805849433</v>
      </c>
      <c r="D30">
        <f>_xll.OPTION.BLACK.IMPLIED.VOLATILITY(f, C30, k, t)</f>
        <v>0.2499999999999995</v>
      </c>
      <c r="E30">
        <f t="shared" si="0"/>
        <v>-1.9984014443252818E-15</v>
      </c>
    </row>
    <row r="31" spans="2:5" x14ac:dyDescent="0.25">
      <c r="B31">
        <v>0.26</v>
      </c>
      <c r="C31">
        <f>_xll.OPTION.BLACK.VALUE(f, B31, k, t)</f>
        <v>5.1825999743747531</v>
      </c>
      <c r="D31">
        <f>_xll.OPTION.BLACK.IMPLIED.VOLATILITY(f, C31, k, t)</f>
        <v>0.25999999999999984</v>
      </c>
      <c r="E31">
        <f t="shared" si="0"/>
        <v>-6.405132834375903E-16</v>
      </c>
    </row>
    <row r="32" spans="2:5" x14ac:dyDescent="0.25">
      <c r="B32">
        <v>0.27</v>
      </c>
      <c r="C32">
        <f>_xll.OPTION.BLACK.VALUE(f, B32, k, t)</f>
        <v>5.3816337972926789</v>
      </c>
      <c r="D32">
        <f>_xll.OPTION.BLACK.IMPLIED.VOLATILITY(f, C32, k, t)</f>
        <v>0.26999999999999991</v>
      </c>
      <c r="E32">
        <f t="shared" si="0"/>
        <v>-4.11193712824132E-16</v>
      </c>
    </row>
    <row r="33" spans="2:5" x14ac:dyDescent="0.25">
      <c r="B33">
        <v>0.28000000000000003</v>
      </c>
      <c r="C33">
        <f>_xll.OPTION.BLACK.VALUE(f, B33, k, t)</f>
        <v>5.5806340361042288</v>
      </c>
      <c r="D33">
        <f>_xll.OPTION.BLACK.IMPLIED.VOLATILITY(f, C33, k, t)</f>
        <v>0.28000000000000008</v>
      </c>
      <c r="E33">
        <f t="shared" si="0"/>
        <v>1.9825411154020651E-16</v>
      </c>
    </row>
    <row r="34" spans="2:5" x14ac:dyDescent="0.25">
      <c r="B34">
        <v>0.28999999999999998</v>
      </c>
      <c r="C34">
        <f>_xll.OPTION.BLACK.VALUE(f, B34, k, t)</f>
        <v>5.7795994529391095</v>
      </c>
      <c r="D34">
        <f>_xll.OPTION.BLACK.IMPLIED.VOLATILITY(f, C34, k, t)</f>
        <v>0.28999999999999998</v>
      </c>
      <c r="E34">
        <f t="shared" si="0"/>
        <v>0</v>
      </c>
    </row>
    <row r="35" spans="2:5" x14ac:dyDescent="0.25">
      <c r="B35">
        <v>0.3</v>
      </c>
      <c r="C35">
        <f>_xll.OPTION.BLACK.VALUE(f, B35, k, t)</f>
        <v>5.9785288105789434</v>
      </c>
      <c r="D35">
        <f>_xll.OPTION.BLACK.IMPLIED.VOLATILITY(f, C35, k, t)</f>
        <v>0.29999999999999982</v>
      </c>
      <c r="E35">
        <f t="shared" si="0"/>
        <v>-5.5511151231257827E-16</v>
      </c>
    </row>
    <row r="36" spans="2:5" x14ac:dyDescent="0.25">
      <c r="B36">
        <v>0.31</v>
      </c>
      <c r="C36">
        <f>_xll.OPTION.BLACK.VALUE(f, B36, k, t)</f>
        <v>6.1774208724802335</v>
      </c>
      <c r="D36">
        <f>_xll.OPTION.BLACK.IMPLIED.VOLATILITY(f, C36, k, t)</f>
        <v>0.30999999999999989</v>
      </c>
      <c r="E36">
        <f t="shared" si="0"/>
        <v>-3.5813645955650214E-16</v>
      </c>
    </row>
    <row r="37" spans="2:5" x14ac:dyDescent="0.25">
      <c r="B37">
        <v>0.32</v>
      </c>
      <c r="C37">
        <f>_xll.OPTION.BLACK.VALUE(f, B37, k, t)</f>
        <v>6.3762744027974705</v>
      </c>
      <c r="D37">
        <f>_xll.OPTION.BLACK.IMPLIED.VOLATILITY(f, C37, k, t)</f>
        <v>0.31999999999999995</v>
      </c>
      <c r="E37">
        <f t="shared" si="0"/>
        <v>-1.7347234759768071E-16</v>
      </c>
    </row>
    <row r="38" spans="2:5" x14ac:dyDescent="0.25">
      <c r="B38">
        <v>0.33</v>
      </c>
      <c r="C38">
        <f>_xll.OPTION.BLACK.VALUE(f, B38, k, t)</f>
        <v>6.5750881664061538</v>
      </c>
      <c r="D38">
        <f>_xll.OPTION.BLACK.IMPLIED.VOLATILITY(f, C38, k, t)</f>
        <v>0.33000000000000007</v>
      </c>
      <c r="E38">
        <f t="shared" si="0"/>
        <v>1.6821560979169038E-16</v>
      </c>
    </row>
    <row r="39" spans="2:5" x14ac:dyDescent="0.25">
      <c r="B39">
        <v>0.34</v>
      </c>
      <c r="C39">
        <f>_xll.OPTION.BLACK.VALUE(f, B39, k, t)</f>
        <v>6.7738609289258349</v>
      </c>
      <c r="D39">
        <f>_xll.OPTION.BLACK.IMPLIED.VOLATILITY(f, C39, k, t)</f>
        <v>0.34</v>
      </c>
      <c r="E39">
        <f t="shared" si="0"/>
        <v>0</v>
      </c>
    </row>
    <row r="40" spans="2:5" x14ac:dyDescent="0.25">
      <c r="B40">
        <v>0.35</v>
      </c>
      <c r="C40">
        <f>_xll.OPTION.BLACK.VALUE(f, B40, k, t)</f>
        <v>6.9725914567430749</v>
      </c>
      <c r="D40">
        <f>_xll.OPTION.BLACK.IMPLIED.VOLATILITY(f, C40, k, t)</f>
        <v>0.35000000000000009</v>
      </c>
      <c r="E40">
        <f t="shared" si="0"/>
        <v>3.1720657846433045E-16</v>
      </c>
    </row>
    <row r="41" spans="2:5" x14ac:dyDescent="0.25">
      <c r="B41">
        <v>0.36</v>
      </c>
      <c r="C41">
        <f>_xll.OPTION.BLACK.VALUE(f, B41, k, t)</f>
        <v>7.1712785170344233</v>
      </c>
      <c r="D41">
        <f>_xll.OPTION.BLACK.IMPLIED.VOLATILITY(f, C41, k, t)</f>
        <v>0.36000000000000032</v>
      </c>
      <c r="E41">
        <f t="shared" si="0"/>
        <v>9.2518585385429718E-16</v>
      </c>
    </row>
    <row r="42" spans="2:5" x14ac:dyDescent="0.25">
      <c r="B42">
        <v>0.37</v>
      </c>
      <c r="C42">
        <f>_xll.OPTION.BLACK.VALUE(f, B42, k, t)</f>
        <v>7.3699208777893759</v>
      </c>
      <c r="D42">
        <f>_xll.OPTION.BLACK.IMPLIED.VOLATILITY(f, C42, k, t)</f>
        <v>0.37000000000000005</v>
      </c>
      <c r="E42">
        <f t="shared" si="0"/>
        <v>1.5003013846285899E-16</v>
      </c>
    </row>
    <row r="43" spans="2:5" x14ac:dyDescent="0.25">
      <c r="B43">
        <v>0.38</v>
      </c>
      <c r="C43">
        <f>_xll.OPTION.BLACK.VALUE(f, B43, k, t)</f>
        <v>7.568517307833261</v>
      </c>
      <c r="D43">
        <f>_xll.OPTION.BLACK.IMPLIED.VOLATILITY(f, C43, k, t)</f>
        <v>0.38</v>
      </c>
      <c r="E43">
        <f t="shared" si="0"/>
        <v>0</v>
      </c>
    </row>
    <row r="44" spans="2:5" x14ac:dyDescent="0.25">
      <c r="B44">
        <v>0.39</v>
      </c>
      <c r="C44">
        <f>_xll.OPTION.BLACK.VALUE(f, B44, k, t)</f>
        <v>7.7670665768501834</v>
      </c>
      <c r="D44">
        <f>_xll.OPTION.BLACK.IMPLIED.VOLATILITY(f, C44, k, t)</f>
        <v>0.39000000000000046</v>
      </c>
      <c r="E44">
        <f t="shared" si="0"/>
        <v>1.1386902816668271E-15</v>
      </c>
    </row>
    <row r="45" spans="2:5" x14ac:dyDescent="0.25">
      <c r="B45">
        <v>0.4</v>
      </c>
      <c r="C45">
        <f>_xll.OPTION.BLACK.VALUE(f, B45, k, t)</f>
        <v>7.9655674554058038</v>
      </c>
      <c r="D45">
        <f>_xll.OPTION.BLACK.IMPLIED.VOLATILITY(f, C45, k, t)</f>
        <v>0.40000000000000052</v>
      </c>
      <c r="E45">
        <f t="shared" si="0"/>
        <v>1.2490009027033011E-15</v>
      </c>
    </row>
    <row r="46" spans="2:5" x14ac:dyDescent="0.25">
      <c r="B46">
        <v>0.41</v>
      </c>
      <c r="C46">
        <f>_xll.OPTION.BLACK.VALUE(f, B46, k, t)</f>
        <v>8.1640187149702541</v>
      </c>
      <c r="D46">
        <f>_xll.OPTION.BLACK.IMPLIED.VOLATILITY(f, C46, k, t)</f>
        <v>0.41000000000000009</v>
      </c>
      <c r="E46">
        <f t="shared" si="0"/>
        <v>2.7078610356711135E-16</v>
      </c>
    </row>
    <row r="47" spans="2:5" x14ac:dyDescent="0.25">
      <c r="B47">
        <v>0.42</v>
      </c>
      <c r="C47">
        <f>_xll.OPTION.BLACK.VALUE(f, B47, k, t)</f>
        <v>8.3624191279409317</v>
      </c>
      <c r="D47">
        <f>_xll.OPTION.BLACK.IMPLIED.VOLATILITY(f, C47, k, t)</f>
        <v>0.41999999999999982</v>
      </c>
      <c r="E47">
        <f t="shared" si="0"/>
        <v>-3.9650822308041307E-16</v>
      </c>
    </row>
    <row r="48" spans="2:5" x14ac:dyDescent="0.25">
      <c r="B48">
        <v>0.43</v>
      </c>
      <c r="C48">
        <f>_xll.OPTION.BLACK.VALUE(f, B48, k, t)</f>
        <v>8.5607674676652294</v>
      </c>
      <c r="D48">
        <f>_xll.OPTION.BLACK.IMPLIED.VOLATILITY(f, C48, k, t)</f>
        <v>0.4300000000000001</v>
      </c>
      <c r="E48">
        <f t="shared" si="0"/>
        <v>2.5819140107561782E-16</v>
      </c>
    </row>
    <row r="49" spans="2:5" x14ac:dyDescent="0.25">
      <c r="B49">
        <v>0.44</v>
      </c>
      <c r="C49">
        <f>_xll.OPTION.BLACK.VALUE(f, B49, k, t)</f>
        <v>8.7590625084633658</v>
      </c>
      <c r="D49">
        <f>_xll.OPTION.BLACK.IMPLIED.VOLATILITY(f, C49, k, t)</f>
        <v>0.44000000000000022</v>
      </c>
      <c r="E49">
        <f t="shared" si="0"/>
        <v>5.046468293750712E-16</v>
      </c>
    </row>
    <row r="50" spans="2:5" x14ac:dyDescent="0.25">
      <c r="B50">
        <v>0.45</v>
      </c>
      <c r="C50">
        <f>_xll.OPTION.BLACK.VALUE(f, B50, k, t)</f>
        <v>8.957303025651008</v>
      </c>
      <c r="D50">
        <f>_xll.OPTION.BLACK.IMPLIED.VOLATILITY(f, C50, k, t)</f>
        <v>0.45000000000000023</v>
      </c>
      <c r="E50">
        <f t="shared" si="0"/>
        <v>4.9343245538895848E-16</v>
      </c>
    </row>
    <row r="51" spans="2:5" x14ac:dyDescent="0.25">
      <c r="B51">
        <v>0.46</v>
      </c>
      <c r="C51">
        <f>_xll.OPTION.BLACK.VALUE(f, B51, k, t)</f>
        <v>9.1554877955620455</v>
      </c>
      <c r="D51">
        <f>_xll.OPTION.BLACK.IMPLIED.VOLATILITY(f, C51, k, t)</f>
        <v>0.45999999999999974</v>
      </c>
      <c r="E51">
        <f t="shared" si="0"/>
        <v>-6.0338207860062857E-16</v>
      </c>
    </row>
    <row r="52" spans="2:5" x14ac:dyDescent="0.25">
      <c r="B52">
        <v>0.47</v>
      </c>
      <c r="C52">
        <f>_xll.OPTION.BLACK.VALUE(f, B52, k, t)</f>
        <v>9.3536155955712417</v>
      </c>
      <c r="D52">
        <f>_xll.OPTION.BLACK.IMPLIED.VOLATILITY(f, C52, k, t)</f>
        <v>0.47000000000000014</v>
      </c>
      <c r="E52">
        <f t="shared" si="0"/>
        <v>3.5432649722079468E-16</v>
      </c>
    </row>
    <row r="53" spans="2:5" x14ac:dyDescent="0.25">
      <c r="B53">
        <v>0.48</v>
      </c>
      <c r="C53">
        <f>_xll.OPTION.BLACK.VALUE(f, B53, k, t)</f>
        <v>9.5516852041167724</v>
      </c>
      <c r="D53">
        <f>_xll.OPTION.BLACK.IMPLIED.VOLATILITY(f, C53, k, t)</f>
        <v>0.48</v>
      </c>
      <c r="E53">
        <f t="shared" si="0"/>
        <v>0</v>
      </c>
    </row>
    <row r="54" spans="2:5" x14ac:dyDescent="0.25">
      <c r="B54">
        <v>0.49</v>
      </c>
      <c r="C54">
        <f>_xll.OPTION.BLACK.VALUE(f, B54, k, t)</f>
        <v>9.7496954007229277</v>
      </c>
      <c r="D54">
        <f>_xll.OPTION.BLACK.IMPLIED.VOLATILITY(f, C54, k, t)</f>
        <v>0.49000000000000027</v>
      </c>
      <c r="E54">
        <f t="shared" si="0"/>
        <v>5.6644031868630435E-16</v>
      </c>
    </row>
    <row r="55" spans="2:5" x14ac:dyDescent="0.25">
      <c r="B55">
        <v>0.5</v>
      </c>
      <c r="C55">
        <f>_xll.OPTION.BLACK.VALUE(f, B55, k, t)</f>
        <v>9.9476449660225796</v>
      </c>
      <c r="D55">
        <f>_xll.OPTION.BLACK.IMPLIED.VOLATILITY(f, C55, k, t)</f>
        <v>0.50000000000000044</v>
      </c>
      <c r="E55">
        <f t="shared" si="0"/>
        <v>8.8817841970012523E-16</v>
      </c>
    </row>
    <row r="56" spans="2:5" x14ac:dyDescent="0.25">
      <c r="B56">
        <v>0.51</v>
      </c>
      <c r="C56">
        <f>_xll.OPTION.BLACK.VALUE(f, B56, k, t)</f>
        <v>10.145532681779784</v>
      </c>
      <c r="D56">
        <f>_xll.OPTION.BLACK.IMPLIED.VOLATILITY(f, C56, k, t)</f>
        <v>0.50999999999999945</v>
      </c>
      <c r="E56">
        <f t="shared" si="0"/>
        <v>-1.0884539457109379E-15</v>
      </c>
    </row>
    <row r="57" spans="2:5" x14ac:dyDescent="0.25">
      <c r="B57">
        <v>0.52</v>
      </c>
      <c r="C57">
        <f>_xll.OPTION.BLACK.VALUE(f, B57, k, t)</f>
        <v>10.343357330912227</v>
      </c>
      <c r="D57">
        <f>_xll.OPTION.BLACK.IMPLIED.VOLATILITY(f, C57, k, t)</f>
        <v>0.52000000000000024</v>
      </c>
      <c r="E57">
        <f t="shared" si="0"/>
        <v>4.2700885562506017E-16</v>
      </c>
    </row>
    <row r="58" spans="2:5" x14ac:dyDescent="0.25">
      <c r="B58">
        <v>0.53</v>
      </c>
      <c r="C58">
        <f>_xll.OPTION.BLACK.VALUE(f, B58, k, t)</f>
        <v>10.541117697513648</v>
      </c>
      <c r="D58">
        <f>_xll.OPTION.BLACK.IMPLIED.VOLATILITY(f, C58, k, t)</f>
        <v>0.53000000000000014</v>
      </c>
      <c r="E58">
        <f t="shared" si="0"/>
        <v>2.0947604238210499E-16</v>
      </c>
    </row>
    <row r="59" spans="2:5" x14ac:dyDescent="0.25">
      <c r="B59">
        <v>0.54</v>
      </c>
      <c r="C59">
        <f>_xll.OPTION.BLACK.VALUE(f, B59, k, t)</f>
        <v>10.738812566876348</v>
      </c>
      <c r="D59">
        <f>_xll.OPTION.BLACK.IMPLIED.VOLATILITY(f, C59, k, t)</f>
        <v>0.54000000000000081</v>
      </c>
      <c r="E59">
        <f t="shared" si="0"/>
        <v>1.4391779948844621E-15</v>
      </c>
    </row>
    <row r="60" spans="2:5" x14ac:dyDescent="0.25">
      <c r="B60">
        <v>0.55000000000000004</v>
      </c>
      <c r="C60">
        <f>_xll.OPTION.BLACK.VALUE(f, B60, k, t)</f>
        <v>10.936440725513435</v>
      </c>
      <c r="D60">
        <f>_xll.OPTION.BLACK.IMPLIED.VOLATILITY(f, C60, k, t)</f>
        <v>0.5500000000000006</v>
      </c>
      <c r="E60">
        <f t="shared" si="0"/>
        <v>1.0092936587501422E-15</v>
      </c>
    </row>
    <row r="61" spans="2:5" x14ac:dyDescent="0.25">
      <c r="B61">
        <v>0.56000000000000005</v>
      </c>
      <c r="C61">
        <f>_xll.OPTION.BLACK.VALUE(f, B61, k, t)</f>
        <v>11.134000961181286</v>
      </c>
      <c r="D61">
        <f>_xll.OPTION.BLACK.IMPLIED.VOLATILITY(f, C61, k, t)</f>
        <v>0.55999999999999994</v>
      </c>
      <c r="E61">
        <f t="shared" si="0"/>
        <v>-1.9825411154020651E-16</v>
      </c>
    </row>
    <row r="62" spans="2:5" x14ac:dyDescent="0.25">
      <c r="B62">
        <v>0.56999999999999995</v>
      </c>
      <c r="C62">
        <f>_xll.OPTION.BLACK.VALUE(f, B62, k, t)</f>
        <v>11.331492062901823</v>
      </c>
      <c r="D62">
        <f>_xll.OPTION.BLACK.IMPLIED.VOLATILITY(f, C62, k, t)</f>
        <v>0.57000000000000028</v>
      </c>
      <c r="E62">
        <f t="shared" si="0"/>
        <v>5.8432790769745085E-16</v>
      </c>
    </row>
    <row r="63" spans="2:5" x14ac:dyDescent="0.25">
      <c r="B63">
        <v>0.57999999999999996</v>
      </c>
      <c r="C63">
        <f>_xll.OPTION.BLACK.VALUE(f, B63, k, t)</f>
        <v>11.528912820984694</v>
      </c>
      <c r="D63">
        <f>_xll.OPTION.BLACK.IMPLIED.VOLATILITY(f, C63, k, t)</f>
        <v>0.58000000000000018</v>
      </c>
      <c r="E63">
        <f t="shared" si="0"/>
        <v>3.8283552573281263E-16</v>
      </c>
    </row>
    <row r="64" spans="2:5" x14ac:dyDescent="0.25">
      <c r="B64">
        <v>0.59</v>
      </c>
      <c r="C64">
        <f>_xll.OPTION.BLACK.VALUE(f, B64, k, t)</f>
        <v>11.726262027049629</v>
      </c>
      <c r="D64">
        <f>_xll.OPTION.BLACK.IMPLIED.VOLATILITY(f, C64, k, t)</f>
        <v>0.58999999999999975</v>
      </c>
      <c r="E64">
        <f t="shared" si="0"/>
        <v>-3.7634678800852767E-16</v>
      </c>
    </row>
    <row r="65" spans="2:5" x14ac:dyDescent="0.25">
      <c r="B65">
        <v>0.6</v>
      </c>
      <c r="C65">
        <f>_xll.OPTION.BLACK.VALUE(f, B65, k, t)</f>
        <v>11.923538474048499</v>
      </c>
      <c r="D65">
        <f>_xll.OPTION.BLACK.IMPLIED.VOLATILITY(f, C65, k, t)</f>
        <v>0.6</v>
      </c>
      <c r="E65">
        <f t="shared" si="0"/>
        <v>0</v>
      </c>
    </row>
    <row r="66" spans="2:5" x14ac:dyDescent="0.25">
      <c r="B66">
        <v>0.61</v>
      </c>
      <c r="C66">
        <f>_xll.OPTION.BLACK.VALUE(f, B66, k, t)</f>
        <v>12.12074095628752</v>
      </c>
      <c r="D66">
        <f>_xll.OPTION.BLACK.IMPLIED.VOLATILITY(f, C66, k, t)</f>
        <v>0.61</v>
      </c>
      <c r="E66">
        <f t="shared" si="0"/>
        <v>0</v>
      </c>
    </row>
    <row r="67" spans="2:5" x14ac:dyDescent="0.25">
      <c r="B67">
        <v>0.62</v>
      </c>
      <c r="C67">
        <f>_xll.OPTION.BLACK.VALUE(f, B67, k, t)</f>
        <v>12.31786826944937</v>
      </c>
      <c r="D67">
        <f>_xll.OPTION.BLACK.IMPLIED.VOLATILITY(f, C67, k, t)</f>
        <v>0.62</v>
      </c>
      <c r="E67">
        <f t="shared" si="0"/>
        <v>0</v>
      </c>
    </row>
    <row r="68" spans="2:5" x14ac:dyDescent="0.25">
      <c r="B68">
        <v>0.63</v>
      </c>
      <c r="C68">
        <f>_xll.OPTION.BLACK.VALUE(f, B68, k, t)</f>
        <v>12.514919210615169</v>
      </c>
      <c r="D68">
        <f>_xll.OPTION.BLACK.IMPLIED.VOLATILITY(f, C68, k, t)</f>
        <v>0.63000000000000012</v>
      </c>
      <c r="E68">
        <f t="shared" si="0"/>
        <v>1.7622587692462801E-16</v>
      </c>
    </row>
    <row r="69" spans="2:5" x14ac:dyDescent="0.25">
      <c r="B69">
        <v>0.64</v>
      </c>
      <c r="C69">
        <f>_xll.OPTION.BLACK.VALUE(f, B69, k, t)</f>
        <v>12.711892578286573</v>
      </c>
      <c r="D69">
        <f>_xll.OPTION.BLACK.IMPLIED.VOLATILITY(f, C69, k, t)</f>
        <v>0.6399999999999999</v>
      </c>
      <c r="E69">
        <f t="shared" si="0"/>
        <v>-1.7347234759768071E-16</v>
      </c>
    </row>
    <row r="70" spans="2:5" x14ac:dyDescent="0.25">
      <c r="B70">
        <v>0.65</v>
      </c>
      <c r="C70">
        <f>_xll.OPTION.BLACK.VALUE(f, B70, k, t)</f>
        <v>12.908787172407685</v>
      </c>
      <c r="D70">
        <f>_xll.OPTION.BLACK.IMPLIED.VOLATILITY(f, C70, k, t)</f>
        <v>0.64999999999999969</v>
      </c>
      <c r="E70">
        <f t="shared" si="0"/>
        <v>-5.124106267500722E-16</v>
      </c>
    </row>
    <row r="71" spans="2:5" x14ac:dyDescent="0.25">
      <c r="B71">
        <v>0.66</v>
      </c>
      <c r="C71">
        <f>_xll.OPTION.BLACK.VALUE(f, B71, k, t)</f>
        <v>13.105601794387034</v>
      </c>
      <c r="D71">
        <f>_xll.OPTION.BLACK.IMPLIED.VOLATILITY(f, C71, k, t)</f>
        <v>0.66</v>
      </c>
      <c r="E71">
        <f t="shared" ref="E71:E134" si="1">(D71-B71)/B71</f>
        <v>0</v>
      </c>
    </row>
    <row r="72" spans="2:5" x14ac:dyDescent="0.25">
      <c r="B72">
        <v>0.67</v>
      </c>
      <c r="C72">
        <f>_xll.OPTION.BLACK.VALUE(f, B72, k, t)</f>
        <v>13.302335247119409</v>
      </c>
      <c r="D72">
        <f>_xll.OPTION.BLACK.IMPLIED.VOLATILITY(f, C72, k, t)</f>
        <v>0.67</v>
      </c>
      <c r="E72">
        <f t="shared" si="1"/>
        <v>0</v>
      </c>
    </row>
    <row r="73" spans="2:5" x14ac:dyDescent="0.25">
      <c r="B73">
        <v>0.68</v>
      </c>
      <c r="C73">
        <f>_xll.OPTION.BLACK.VALUE(f, B73, k, t)</f>
        <v>13.498986335007686</v>
      </c>
      <c r="D73">
        <f>_xll.OPTION.BLACK.IMPLIED.VOLATILITY(f, C73, k, t)</f>
        <v>0.68000000000000016</v>
      </c>
      <c r="E73">
        <f t="shared" si="1"/>
        <v>1.6326809185664065E-16</v>
      </c>
    </row>
    <row r="74" spans="2:5" x14ac:dyDescent="0.25">
      <c r="B74">
        <v>0.69</v>
      </c>
      <c r="C74">
        <f>_xll.OPTION.BLACK.VALUE(f, B74, k, t)</f>
        <v>13.695553863984649</v>
      </c>
      <c r="D74">
        <f>_xll.OPTION.BLACK.IMPLIED.VOLATILITY(f, C74, k, t)</f>
        <v>0.6899999999999995</v>
      </c>
      <c r="E74">
        <f t="shared" si="1"/>
        <v>-6.4360755050733722E-16</v>
      </c>
    </row>
    <row r="75" spans="2:5" x14ac:dyDescent="0.25">
      <c r="B75">
        <v>0.7</v>
      </c>
      <c r="C75">
        <f>_xll.OPTION.BLACK.VALUE(f, B75, k, t)</f>
        <v>13.89203664153473</v>
      </c>
      <c r="D75">
        <f>_xll.OPTION.BLACK.IMPLIED.VOLATILITY(f, C75, k, t)</f>
        <v>0.69999999999999951</v>
      </c>
      <c r="E75">
        <f t="shared" si="1"/>
        <v>-6.3441315692866089E-16</v>
      </c>
    </row>
    <row r="76" spans="2:5" x14ac:dyDescent="0.25">
      <c r="B76">
        <v>0.71</v>
      </c>
      <c r="C76">
        <f>_xll.OPTION.BLACK.VALUE(f, B76, k, t)</f>
        <v>14.088433476715664</v>
      </c>
      <c r="D76">
        <f>_xll.OPTION.BLACK.IMPLIED.VOLATILITY(f, C76, k, t)</f>
        <v>0.70999999999999974</v>
      </c>
      <c r="E76">
        <f t="shared" si="1"/>
        <v>-3.1273888017610046E-16</v>
      </c>
    </row>
    <row r="77" spans="2:5" x14ac:dyDescent="0.25">
      <c r="B77">
        <v>0.72</v>
      </c>
      <c r="C77">
        <f>_xll.OPTION.BLACK.VALUE(f, B77, k, t)</f>
        <v>14.284743180180143</v>
      </c>
      <c r="D77">
        <f>_xll.OPTION.BLACK.IMPLIED.VOLATILITY(f, C77, k, t)</f>
        <v>0.72</v>
      </c>
      <c r="E77">
        <f t="shared" si="1"/>
        <v>0</v>
      </c>
    </row>
    <row r="78" spans="2:5" x14ac:dyDescent="0.25">
      <c r="B78">
        <v>0.73</v>
      </c>
      <c r="C78">
        <f>_xll.OPTION.BLACK.VALUE(f, B78, k, t)</f>
        <v>14.480964564197436</v>
      </c>
      <c r="D78">
        <f>_xll.OPTION.BLACK.IMPLIED.VOLATILITY(f, C78, k, t)</f>
        <v>0.73000000000000032</v>
      </c>
      <c r="E78">
        <f t="shared" si="1"/>
        <v>4.5625603751718767E-16</v>
      </c>
    </row>
    <row r="79" spans="2:5" x14ac:dyDescent="0.25">
      <c r="B79">
        <v>0.74</v>
      </c>
      <c r="C79">
        <f>_xll.OPTION.BLACK.VALUE(f, B79, k, t)</f>
        <v>14.67709644267488</v>
      </c>
      <c r="D79">
        <f>_xll.OPTION.BLACK.IMPLIED.VOLATILITY(f, C79, k, t)</f>
        <v>0.74000000000000044</v>
      </c>
      <c r="E79">
        <f t="shared" si="1"/>
        <v>6.0012055385143595E-16</v>
      </c>
    </row>
    <row r="80" spans="2:5" x14ac:dyDescent="0.25">
      <c r="B80">
        <v>0.75</v>
      </c>
      <c r="C80">
        <f>_xll.OPTION.BLACK.VALUE(f, B80, k, t)</f>
        <v>14.873137631179432</v>
      </c>
      <c r="D80">
        <f>_xll.OPTION.BLACK.IMPLIED.VOLATILITY(f, C80, k, t)</f>
        <v>0.74999999999999967</v>
      </c>
      <c r="E80">
        <f t="shared" si="1"/>
        <v>-4.4408920985006262E-16</v>
      </c>
    </row>
    <row r="81" spans="2:5" x14ac:dyDescent="0.25">
      <c r="B81">
        <v>0.76</v>
      </c>
      <c r="C81">
        <f>_xll.OPTION.BLACK.VALUE(f, B81, k, t)</f>
        <v>15.069086946959104</v>
      </c>
      <c r="D81">
        <f>_xll.OPTION.BLACK.IMPLIED.VOLATILITY(f, C81, k, t)</f>
        <v>0.76000000000000034</v>
      </c>
      <c r="E81">
        <f t="shared" si="1"/>
        <v>4.3824593077308809E-16</v>
      </c>
    </row>
    <row r="82" spans="2:5" x14ac:dyDescent="0.25">
      <c r="B82">
        <v>0.77</v>
      </c>
      <c r="C82">
        <f>_xll.OPTION.BLACK.VALUE(f, B82, k, t)</f>
        <v>15.264943208964226</v>
      </c>
      <c r="D82">
        <f>_xll.OPTION.BLACK.IMPLIED.VOLATILITY(f, C82, k, t)</f>
        <v>0.76999999999999968</v>
      </c>
      <c r="E82">
        <f t="shared" si="1"/>
        <v>-4.3255442517863241E-16</v>
      </c>
    </row>
    <row r="83" spans="2:5" x14ac:dyDescent="0.25">
      <c r="B83">
        <v>0.78</v>
      </c>
      <c r="C83">
        <f>_xll.OPTION.BLACK.VALUE(f, B83, k, t)</f>
        <v>15.460705237869021</v>
      </c>
      <c r="D83">
        <f>_xll.OPTION.BLACK.IMPLIED.VOLATILITY(f, C83, k, t)</f>
        <v>0.77999999999999958</v>
      </c>
      <c r="E83">
        <f t="shared" si="1"/>
        <v>-5.6934514083341356E-16</v>
      </c>
    </row>
    <row r="84" spans="2:5" x14ac:dyDescent="0.25">
      <c r="B84">
        <v>0.79</v>
      </c>
      <c r="C84">
        <f>_xll.OPTION.BLACK.VALUE(f, B84, k, t)</f>
        <v>15.656371856092647</v>
      </c>
      <c r="D84">
        <f>_xll.OPTION.BLACK.IMPLIED.VOLATILITY(f, C84, k, t)</f>
        <v>0.7899999999999997</v>
      </c>
      <c r="E84">
        <f t="shared" si="1"/>
        <v>-4.216036802374012E-16</v>
      </c>
    </row>
    <row r="85" spans="2:5" x14ac:dyDescent="0.25">
      <c r="B85">
        <v>0.8</v>
      </c>
      <c r="C85">
        <f>_xll.OPTION.BLACK.VALUE(f, B85, k, t)</f>
        <v>15.851941887820608</v>
      </c>
      <c r="D85">
        <f>_xll.OPTION.BLACK.IMPLIED.VOLATILITY(f, C85, k, t)</f>
        <v>0.79999999999999982</v>
      </c>
      <c r="E85">
        <f t="shared" si="1"/>
        <v>-2.7755575615628914E-16</v>
      </c>
    </row>
    <row r="86" spans="2:5" x14ac:dyDescent="0.25">
      <c r="B86">
        <v>0.81</v>
      </c>
      <c r="C86">
        <f>_xll.OPTION.BLACK.VALUE(f, B86, k, t)</f>
        <v>16.047414159025777</v>
      </c>
      <c r="D86">
        <f>_xll.OPTION.BLACK.IMPLIED.VOLATILITY(f, C86, k, t)</f>
        <v>0.8100000000000005</v>
      </c>
      <c r="E86">
        <f t="shared" si="1"/>
        <v>5.4825828376550937E-16</v>
      </c>
    </row>
    <row r="87" spans="2:5" x14ac:dyDescent="0.25">
      <c r="B87">
        <v>0.82</v>
      </c>
      <c r="C87">
        <f>_xll.OPTION.BLACK.VALUE(f, B87, k, t)</f>
        <v>16.242787497489623</v>
      </c>
      <c r="D87">
        <f>_xll.OPTION.BLACK.IMPLIED.VOLATILITY(f, C87, k, t)</f>
        <v>0.81999999999999951</v>
      </c>
      <c r="E87">
        <f t="shared" si="1"/>
        <v>-5.4157220713422269E-16</v>
      </c>
    </row>
    <row r="88" spans="2:5" x14ac:dyDescent="0.25">
      <c r="B88">
        <v>0.83</v>
      </c>
      <c r="C88">
        <f>_xll.OPTION.BLACK.VALUE(f, B88, k, t)</f>
        <v>16.438060732823274</v>
      </c>
      <c r="D88">
        <f>_xll.OPTION.BLACK.IMPLIED.VOLATILITY(f, C88, k, t)</f>
        <v>0.82999999999999952</v>
      </c>
      <c r="E88">
        <f t="shared" si="1"/>
        <v>-5.3504724078320802E-16</v>
      </c>
    </row>
    <row r="89" spans="2:5" x14ac:dyDescent="0.25">
      <c r="B89">
        <v>0.84</v>
      </c>
      <c r="C89">
        <f>_xll.OPTION.BLACK.VALUE(f, B89, k, t)</f>
        <v>16.633232696488463</v>
      </c>
      <c r="D89">
        <f>_xll.OPTION.BLACK.IMPLIED.VOLATILITY(f, C89, k, t)</f>
        <v>0.84000000000000019</v>
      </c>
      <c r="E89">
        <f t="shared" si="1"/>
        <v>2.6433881538694203E-16</v>
      </c>
    </row>
    <row r="90" spans="2:5" x14ac:dyDescent="0.25">
      <c r="B90">
        <v>0.85</v>
      </c>
      <c r="C90">
        <f>_xll.OPTION.BLACK.VALUE(f, B90, k, t)</f>
        <v>16.828302221818475</v>
      </c>
      <c r="D90">
        <f>_xll.OPTION.BLACK.IMPLIED.VOLATILITY(f, C90, k, t)</f>
        <v>0.84999999999999976</v>
      </c>
      <c r="E90">
        <f t="shared" si="1"/>
        <v>-2.6122894697062508E-16</v>
      </c>
    </row>
    <row r="91" spans="2:5" x14ac:dyDescent="0.25">
      <c r="B91">
        <v>0.86</v>
      </c>
      <c r="C91">
        <f>_xll.OPTION.BLACK.VALUE(f, B91, k, t)</f>
        <v>17.023268144039157</v>
      </c>
      <c r="D91">
        <f>_xll.OPTION.BLACK.IMPLIED.VOLATILITY(f, C91, k, t)</f>
        <v>0.85999999999999988</v>
      </c>
      <c r="E91">
        <f t="shared" si="1"/>
        <v>-1.2909570053780891E-16</v>
      </c>
    </row>
    <row r="92" spans="2:5" x14ac:dyDescent="0.25">
      <c r="B92">
        <v>0.87</v>
      </c>
      <c r="C92">
        <f>_xll.OPTION.BLACK.VALUE(f, B92, k, t)</f>
        <v>17.218129300289561</v>
      </c>
      <c r="D92">
        <f>_xll.OPTION.BLACK.IMPLIED.VOLATILITY(f, C92, k, t)</f>
        <v>0.87000000000000022</v>
      </c>
      <c r="E92">
        <f t="shared" si="1"/>
        <v>2.5522368382187505E-16</v>
      </c>
    </row>
    <row r="93" spans="2:5" x14ac:dyDescent="0.25">
      <c r="B93">
        <v>0.88</v>
      </c>
      <c r="C93">
        <f>_xll.OPTION.BLACK.VALUE(f, B93, k, t)</f>
        <v>17.412884529642916</v>
      </c>
      <c r="D93">
        <f>_xll.OPTION.BLACK.IMPLIED.VOLATILITY(f, C93, k, t)</f>
        <v>0.88000000000000012</v>
      </c>
      <c r="E93">
        <f t="shared" si="1"/>
        <v>1.261617073437678E-16</v>
      </c>
    </row>
    <row r="94" spans="2:5" x14ac:dyDescent="0.25">
      <c r="B94">
        <v>0.89</v>
      </c>
      <c r="C94">
        <f>_xll.OPTION.BLACK.VALUE(f, B94, k, t)</f>
        <v>17.607532673127224</v>
      </c>
      <c r="D94">
        <f>_xll.OPTION.BLACK.IMPLIED.VOLATILITY(f, C94, k, t)</f>
        <v>0.89000000000000024</v>
      </c>
      <c r="E94">
        <f t="shared" si="1"/>
        <v>2.4948832014048463E-16</v>
      </c>
    </row>
    <row r="95" spans="2:5" x14ac:dyDescent="0.25">
      <c r="B95">
        <v>0.9</v>
      </c>
      <c r="C95">
        <f>_xll.OPTION.BLACK.VALUE(f, B95, k, t)</f>
        <v>17.802072573745924</v>
      </c>
      <c r="D95">
        <f>_xll.OPTION.BLACK.IMPLIED.VOLATILITY(f, C95, k, t)</f>
        <v>0.9</v>
      </c>
      <c r="E95">
        <f t="shared" si="1"/>
        <v>0</v>
      </c>
    </row>
    <row r="96" spans="2:5" x14ac:dyDescent="0.25">
      <c r="B96">
        <v>0.91</v>
      </c>
      <c r="C96">
        <f>_xll.OPTION.BLACK.VALUE(f, B96, k, t)</f>
        <v>17.996503076498541</v>
      </c>
      <c r="D96">
        <f>_xll.OPTION.BLACK.IMPLIED.VOLATILITY(f, C96, k, t)</f>
        <v>0.90999999999999981</v>
      </c>
      <c r="E96">
        <f t="shared" si="1"/>
        <v>-2.4400506035717723E-16</v>
      </c>
    </row>
    <row r="97" spans="2:5" x14ac:dyDescent="0.25">
      <c r="B97">
        <v>0.92</v>
      </c>
      <c r="C97">
        <f>_xll.OPTION.BLACK.VALUE(f, B97, k, t)</f>
        <v>18.190823028401176</v>
      </c>
      <c r="D97">
        <f>_xll.OPTION.BLACK.IMPLIED.VOLATILITY(f, C97, k, t)</f>
        <v>0.91999999999999993</v>
      </c>
      <c r="E97">
        <f t="shared" si="1"/>
        <v>-1.206764157201257E-16</v>
      </c>
    </row>
    <row r="98" spans="2:5" x14ac:dyDescent="0.25">
      <c r="B98">
        <v>0.93</v>
      </c>
      <c r="C98">
        <f>_xll.OPTION.BLACK.VALUE(f, B98, k, t)</f>
        <v>18.385031278506986</v>
      </c>
      <c r="D98">
        <f>_xll.OPTION.BLACK.IMPLIED.VOLATILITY(f, C98, k, t)</f>
        <v>0.93000000000000049</v>
      </c>
      <c r="E98">
        <f t="shared" si="1"/>
        <v>4.7751527940866945E-16</v>
      </c>
    </row>
    <row r="99" spans="2:5" x14ac:dyDescent="0.25">
      <c r="B99">
        <v>0.94</v>
      </c>
      <c r="C99">
        <f>_xll.OPTION.BLACK.VALUE(f, B99, k, t)</f>
        <v>18.57912667792661</v>
      </c>
      <c r="D99">
        <f>_xll.OPTION.BLACK.IMPLIED.VOLATILITY(f, C99, k, t)</f>
        <v>0.94000000000000039</v>
      </c>
      <c r="E99">
        <f t="shared" si="1"/>
        <v>4.7243532962772618E-16</v>
      </c>
    </row>
    <row r="100" spans="2:5" x14ac:dyDescent="0.25">
      <c r="B100">
        <v>0.95</v>
      </c>
      <c r="C100">
        <f>_xll.OPTION.BLACK.VALUE(f, B100, k, t)</f>
        <v>18.773108079848484</v>
      </c>
      <c r="D100">
        <f>_xll.OPTION.BLACK.IMPLIED.VOLATILITY(f, C100, k, t)</f>
        <v>0.95000000000000018</v>
      </c>
      <c r="E100">
        <f t="shared" si="1"/>
        <v>2.3373116307898031E-16</v>
      </c>
    </row>
    <row r="101" spans="2:5" x14ac:dyDescent="0.25">
      <c r="B101">
        <v>0.96</v>
      </c>
      <c r="C101">
        <f>_xll.OPTION.BLACK.VALUE(f, B101, k, t)</f>
        <v>18.966974339559158</v>
      </c>
      <c r="D101">
        <f>_xll.OPTION.BLACK.IMPLIED.VOLATILITY(f, C101, k, t)</f>
        <v>0.95999999999999985</v>
      </c>
      <c r="E101">
        <f t="shared" si="1"/>
        <v>-1.1564823173178715E-16</v>
      </c>
    </row>
    <row r="102" spans="2:5" x14ac:dyDescent="0.25">
      <c r="B102">
        <v>0.97</v>
      </c>
      <c r="C102">
        <f>_xll.OPTION.BLACK.VALUE(f, B102, k, t)</f>
        <v>19.160724314463522</v>
      </c>
      <c r="D102">
        <f>_xll.OPTION.BLACK.IMPLIED.VOLATILITY(f, C102, k, t)</f>
        <v>0.96999999999999986</v>
      </c>
      <c r="E102">
        <f t="shared" si="1"/>
        <v>-1.1445598192011924E-16</v>
      </c>
    </row>
    <row r="103" spans="2:5" x14ac:dyDescent="0.25">
      <c r="B103">
        <v>0.98</v>
      </c>
      <c r="C103">
        <f>_xll.OPTION.BLACK.VALUE(f, B103, k, t)</f>
        <v>19.354356864104879</v>
      </c>
      <c r="D103">
        <f>_xll.OPTION.BLACK.IMPLIED.VOLATILITY(f, C103, k, t)</f>
        <v>0.9800000000000002</v>
      </c>
      <c r="E103">
        <f t="shared" si="1"/>
        <v>2.2657612747452175E-16</v>
      </c>
    </row>
    <row r="104" spans="2:5" x14ac:dyDescent="0.25">
      <c r="B104">
        <v>0.99</v>
      </c>
      <c r="C104">
        <f>_xll.OPTION.BLACK.VALUE(f, B104, k, t)</f>
        <v>19.54787085018512</v>
      </c>
      <c r="D104">
        <f>_xll.OPTION.BLACK.IMPLIED.VOLATILITY(f, C104, k, t)</f>
        <v>0.98999999999999966</v>
      </c>
      <c r="E104">
        <f t="shared" si="1"/>
        <v>-3.3643121958338077E-16</v>
      </c>
    </row>
    <row r="105" spans="2:5" x14ac:dyDescent="0.25">
      <c r="B105">
        <v>1</v>
      </c>
      <c r="C105">
        <f>_xll.OPTION.BLACK.VALUE(f, B105, k, t)</f>
        <v>19.741265136584744</v>
      </c>
      <c r="D105">
        <f>_xll.OPTION.BLACK.IMPLIED.VOLATILITY(f, C105, k, t)</f>
        <v>0.99999999999999978</v>
      </c>
      <c r="E105">
        <f t="shared" si="1"/>
        <v>-2.2204460492503131E-16</v>
      </c>
    </row>
    <row r="106" spans="2:5" x14ac:dyDescent="0.25">
      <c r="B106">
        <v>1.01</v>
      </c>
      <c r="C106">
        <f>_xll.OPTION.BLACK.VALUE(f, B106, k, t)</f>
        <v>19.934538589382733</v>
      </c>
      <c r="D106">
        <f>_xll.OPTION.BLACK.IMPLIED.VOLATILITY(f, C106, k, t)</f>
        <v>1.0100000000000002</v>
      </c>
      <c r="E106">
        <f t="shared" si="1"/>
        <v>2.1984614349013001E-16</v>
      </c>
    </row>
    <row r="107" spans="2:5" x14ac:dyDescent="0.25">
      <c r="B107">
        <v>1.02</v>
      </c>
      <c r="C107">
        <f>_xll.OPTION.BLACK.VALUE(f, B107, k, t)</f>
        <v>20.127690076876512</v>
      </c>
      <c r="D107">
        <f>_xll.OPTION.BLACK.IMPLIED.VOLATILITY(f, C107, k, t)</f>
        <v>1.02</v>
      </c>
      <c r="E107">
        <f t="shared" si="1"/>
        <v>0</v>
      </c>
    </row>
    <row r="108" spans="2:5" x14ac:dyDescent="0.25">
      <c r="B108">
        <v>1.03</v>
      </c>
      <c r="C108">
        <f>_xll.OPTION.BLACK.VALUE(f, B108, k, t)</f>
        <v>20.320718469601758</v>
      </c>
      <c r="D108">
        <f>_xll.OPTION.BLACK.IMPLIED.VOLATILITY(f, C108, k, t)</f>
        <v>1.0300000000000009</v>
      </c>
      <c r="E108">
        <f t="shared" si="1"/>
        <v>8.6230914533992742E-16</v>
      </c>
    </row>
    <row r="109" spans="2:5" x14ac:dyDescent="0.25">
      <c r="B109">
        <v>1.04</v>
      </c>
      <c r="C109">
        <f>_xll.OPTION.BLACK.VALUE(f, B109, k, t)</f>
        <v>20.513622640352096</v>
      </c>
      <c r="D109">
        <f>_xll.OPTION.BLACK.IMPLIED.VOLATILITY(f, C109, k, t)</f>
        <v>1.04</v>
      </c>
      <c r="E109">
        <f t="shared" si="1"/>
        <v>0</v>
      </c>
    </row>
    <row r="110" spans="2:5" x14ac:dyDescent="0.25">
      <c r="B110">
        <v>1.05</v>
      </c>
      <c r="C110">
        <f>_xll.OPTION.BLACK.VALUE(f, B110, k, t)</f>
        <v>20.706401464198905</v>
      </c>
      <c r="D110">
        <f>_xll.OPTION.BLACK.IMPLIED.VOLATILITY(f, C110, k, t)</f>
        <v>1.0499999999999998</v>
      </c>
      <c r="E110">
        <f t="shared" si="1"/>
        <v>-2.1147105230955362E-16</v>
      </c>
    </row>
    <row r="111" spans="2:5" x14ac:dyDescent="0.25">
      <c r="B111">
        <v>1.06</v>
      </c>
      <c r="C111">
        <f>_xll.OPTION.BLACK.VALUE(f, B111, k, t)</f>
        <v>20.899053818510808</v>
      </c>
      <c r="D111">
        <f>_xll.OPTION.BLACK.IMPLIED.VOLATILITY(f, C111, k, t)</f>
        <v>1.0600000000000003</v>
      </c>
      <c r="E111">
        <f t="shared" si="1"/>
        <v>2.0947604238210499E-16</v>
      </c>
    </row>
    <row r="112" spans="2:5" x14ac:dyDescent="0.25">
      <c r="B112">
        <v>1.07</v>
      </c>
      <c r="C112">
        <f>_xll.OPTION.BLACK.VALUE(f, B112, k, t)</f>
        <v>21.091578582973213</v>
      </c>
      <c r="D112">
        <f>_xll.OPTION.BLACK.IMPLIED.VOLATILITY(f, C112, k, t)</f>
        <v>1.0700000000000003</v>
      </c>
      <c r="E112">
        <f t="shared" si="1"/>
        <v>2.0751832235984234E-16</v>
      </c>
    </row>
    <row r="113" spans="2:5" x14ac:dyDescent="0.25">
      <c r="B113">
        <v>1.08</v>
      </c>
      <c r="C113">
        <f>_xll.OPTION.BLACK.VALUE(f, B113, k, t)</f>
        <v>21.283974639607898</v>
      </c>
      <c r="D113">
        <f>_xll.OPTION.BLACK.IMPLIED.VOLATILITY(f, C113, k, t)</f>
        <v>1.08</v>
      </c>
      <c r="E113">
        <f t="shared" si="1"/>
        <v>0</v>
      </c>
    </row>
    <row r="114" spans="2:5" x14ac:dyDescent="0.25">
      <c r="B114">
        <v>1.0900000000000001</v>
      </c>
      <c r="C114">
        <f>_xll.OPTION.BLACK.VALUE(f, B114, k, t)</f>
        <v>21.476240872792317</v>
      </c>
      <c r="D114">
        <f>_xll.OPTION.BLACK.IMPLIED.VOLATILITY(f, C114, k, t)</f>
        <v>1.0899999999999999</v>
      </c>
      <c r="E114">
        <f t="shared" si="1"/>
        <v>-2.037106467202122E-16</v>
      </c>
    </row>
    <row r="115" spans="2:5" x14ac:dyDescent="0.25">
      <c r="B115">
        <v>1.1000000000000001</v>
      </c>
      <c r="C115">
        <f>_xll.OPTION.BLACK.VALUE(f, B115, k, t)</f>
        <v>21.668376169278972</v>
      </c>
      <c r="D115">
        <f>_xll.OPTION.BLACK.IMPLIED.VOLATILITY(f, C115, k, t)</f>
        <v>1.1000000000000001</v>
      </c>
      <c r="E115">
        <f t="shared" si="1"/>
        <v>0</v>
      </c>
    </row>
    <row r="116" spans="2:5" x14ac:dyDescent="0.25">
      <c r="B116">
        <v>1.1100000000000001</v>
      </c>
      <c r="C116">
        <f>_xll.OPTION.BLACK.VALUE(f, B116, k, t)</f>
        <v>21.860379418214592</v>
      </c>
      <c r="D116">
        <f>_xll.OPTION.BLACK.IMPLIED.VOLATILITY(f, C116, k, t)</f>
        <v>1.1100000000000008</v>
      </c>
      <c r="E116">
        <f t="shared" si="1"/>
        <v>6.0012055385143595E-16</v>
      </c>
    </row>
    <row r="117" spans="2:5" x14ac:dyDescent="0.25">
      <c r="B117">
        <v>1.1200000000000001</v>
      </c>
      <c r="C117">
        <f>_xll.OPTION.BLACK.VALUE(f, B117, k, t)</f>
        <v>22.052249511159445</v>
      </c>
      <c r="D117">
        <f>_xll.OPTION.BLACK.IMPLIED.VOLATILITY(f, C117, k, t)</f>
        <v>1.1200000000000003</v>
      </c>
      <c r="E117">
        <f t="shared" si="1"/>
        <v>1.9825411154020651E-16</v>
      </c>
    </row>
    <row r="118" spans="2:5" x14ac:dyDescent="0.25">
      <c r="B118">
        <v>1.1299999999999999</v>
      </c>
      <c r="C118">
        <f>_xll.OPTION.BLACK.VALUE(f, B118, k, t)</f>
        <v>22.243985342106342</v>
      </c>
      <c r="D118">
        <f>_xll.OPTION.BLACK.IMPLIED.VOLATILITY(f, C118, k, t)</f>
        <v>1.1299999999999999</v>
      </c>
      <c r="E118">
        <f t="shared" si="1"/>
        <v>0</v>
      </c>
    </row>
    <row r="119" spans="2:5" x14ac:dyDescent="0.25">
      <c r="B119">
        <v>1.1399999999999999</v>
      </c>
      <c r="C119">
        <f>_xll.OPTION.BLACK.VALUE(f, B119, k, t)</f>
        <v>22.435585807499727</v>
      </c>
      <c r="D119">
        <f>_xll.OPTION.BLACK.IMPLIED.VOLATILITY(f, C119, k, t)</f>
        <v>1.1399999999999999</v>
      </c>
      <c r="E119">
        <f t="shared" si="1"/>
        <v>0</v>
      </c>
    </row>
    <row r="120" spans="2:5" x14ac:dyDescent="0.25">
      <c r="B120">
        <v>1.1499999999999999</v>
      </c>
      <c r="C120">
        <f>_xll.OPTION.BLACK.VALUE(f, B120, k, t)</f>
        <v>22.627049806254604</v>
      </c>
      <c r="D120">
        <f>_xll.OPTION.BLACK.IMPLIED.VOLATILITY(f, C120, k, t)</f>
        <v>1.1499999999999997</v>
      </c>
      <c r="E120">
        <f t="shared" si="1"/>
        <v>-1.9308226515220116E-16</v>
      </c>
    </row>
    <row r="121" spans="2:5" x14ac:dyDescent="0.25">
      <c r="B121">
        <v>1.1599999999999999</v>
      </c>
      <c r="C121">
        <f>_xll.OPTION.BLACK.VALUE(f, B121, k, t)</f>
        <v>22.818376239775468</v>
      </c>
      <c r="D121">
        <f>_xll.OPTION.BLACK.IMPLIED.VOLATILITY(f, C121, k, t)</f>
        <v>1.1599999999999997</v>
      </c>
      <c r="E121">
        <f t="shared" si="1"/>
        <v>-1.9141776286640631E-16</v>
      </c>
    </row>
    <row r="122" spans="2:5" x14ac:dyDescent="0.25">
      <c r="B122">
        <v>1.17</v>
      </c>
      <c r="C122">
        <f>_xll.OPTION.BLACK.VALUE(f, B122, k, t)</f>
        <v>23.009564011975037</v>
      </c>
      <c r="D122">
        <f>_xll.OPTION.BLACK.IMPLIED.VOLATILITY(f, C122, k, t)</f>
        <v>1.1700000000000002</v>
      </c>
      <c r="E122">
        <f t="shared" si="1"/>
        <v>1.8978171361113789E-16</v>
      </c>
    </row>
    <row r="123" spans="2:5" x14ac:dyDescent="0.25">
      <c r="B123">
        <v>1.18</v>
      </c>
      <c r="C123">
        <f>_xll.OPTION.BLACK.VALUE(f, B123, k, t)</f>
        <v>23.200612029293083</v>
      </c>
      <c r="D123">
        <f>_xll.OPTION.BLACK.IMPLIED.VOLATILITY(f, C123, k, t)</f>
        <v>1.1799999999999997</v>
      </c>
      <c r="E123">
        <f t="shared" si="1"/>
        <v>-1.8817339400426384E-16</v>
      </c>
    </row>
    <row r="124" spans="2:5" x14ac:dyDescent="0.25">
      <c r="B124">
        <v>1.19</v>
      </c>
      <c r="C124">
        <f>_xll.OPTION.BLACK.VALUE(f, B124, k, t)</f>
        <v>23.391519200715024</v>
      </c>
      <c r="D124">
        <f>_xll.OPTION.BLACK.IMPLIED.VOLATILITY(f, C124, k, t)</f>
        <v>1.19</v>
      </c>
      <c r="E124">
        <f t="shared" si="1"/>
        <v>0</v>
      </c>
    </row>
    <row r="125" spans="2:5" x14ac:dyDescent="0.25">
      <c r="B125">
        <v>1.2</v>
      </c>
      <c r="C125">
        <f>_xll.OPTION.BLACK.VALUE(f, B125, k, t)</f>
        <v>23.58228443779052</v>
      </c>
      <c r="D125">
        <f>_xll.OPTION.BLACK.IMPLIED.VOLATILITY(f, C125, k, t)</f>
        <v>1.1999999999999993</v>
      </c>
      <c r="E125">
        <f t="shared" si="1"/>
        <v>-5.5511151231257827E-16</v>
      </c>
    </row>
    <row r="126" spans="2:5" x14ac:dyDescent="0.25">
      <c r="B126">
        <v>1.21</v>
      </c>
      <c r="C126">
        <f>_xll.OPTION.BLACK.VALUE(f, B126, k, t)</f>
        <v>23.77290665465199</v>
      </c>
      <c r="D126">
        <f>_xll.OPTION.BLACK.IMPLIED.VOLATILITY(f, C126, k, t)</f>
        <v>1.2100000000000002</v>
      </c>
      <c r="E126">
        <f t="shared" si="1"/>
        <v>1.8350793795457133E-16</v>
      </c>
    </row>
    <row r="127" spans="2:5" x14ac:dyDescent="0.25">
      <c r="B127">
        <v>1.22</v>
      </c>
      <c r="C127">
        <f>_xll.OPTION.BLACK.VALUE(f, B127, k, t)</f>
        <v>23.963384768033009</v>
      </c>
      <c r="D127">
        <f>_xll.OPTION.BLACK.IMPLIED.VOLATILITY(f, C127, k, t)</f>
        <v>1.2200000000000002</v>
      </c>
      <c r="E127">
        <f t="shared" si="1"/>
        <v>1.8200377452871419E-16</v>
      </c>
    </row>
    <row r="128" spans="2:5" x14ac:dyDescent="0.25">
      <c r="B128">
        <v>1.23</v>
      </c>
      <c r="C128">
        <f>_xll.OPTION.BLACK.VALUE(f, B128, k, t)</f>
        <v>24.153717697286666</v>
      </c>
      <c r="D128">
        <f>_xll.OPTION.BLACK.IMPLIED.VOLATILITY(f, C128, k, t)</f>
        <v>1.23</v>
      </c>
      <c r="E128">
        <f t="shared" si="1"/>
        <v>0</v>
      </c>
    </row>
    <row r="129" spans="2:5" x14ac:dyDescent="0.25">
      <c r="B129">
        <v>1.24</v>
      </c>
      <c r="C129">
        <f>_xll.OPTION.BLACK.VALUE(f, B129, k, t)</f>
        <v>24.343904364403855</v>
      </c>
      <c r="D129">
        <f>_xll.OPTION.BLACK.IMPLIED.VOLATILITY(f, C129, k, t)</f>
        <v>1.2400000000000002</v>
      </c>
      <c r="E129">
        <f t="shared" si="1"/>
        <v>1.7906822977825107E-16</v>
      </c>
    </row>
    <row r="130" spans="2:5" x14ac:dyDescent="0.25">
      <c r="B130">
        <v>1.25</v>
      </c>
      <c r="C130">
        <f>_xll.OPTION.BLACK.VALUE(f, B130, k, t)</f>
        <v>24.533943694031407</v>
      </c>
      <c r="D130">
        <f>_xll.OPTION.BLACK.IMPLIED.VOLATILITY(f, C130, k, t)</f>
        <v>1.2499999999999993</v>
      </c>
      <c r="E130">
        <f t="shared" si="1"/>
        <v>-5.3290705182007512E-16</v>
      </c>
    </row>
    <row r="131" spans="2:5" x14ac:dyDescent="0.25">
      <c r="B131">
        <v>1.26</v>
      </c>
      <c r="C131">
        <f>_xll.OPTION.BLACK.VALUE(f, B131, k, t)</f>
        <v>24.723834613490283</v>
      </c>
      <c r="D131">
        <f>_xll.OPTION.BLACK.IMPLIED.VOLATILITY(f, C131, k, t)</f>
        <v>1.2600000000000007</v>
      </c>
      <c r="E131">
        <f t="shared" si="1"/>
        <v>5.2867763077388406E-16</v>
      </c>
    </row>
    <row r="132" spans="2:5" x14ac:dyDescent="0.25">
      <c r="B132">
        <v>1.27</v>
      </c>
      <c r="C132">
        <f>_xll.OPTION.BLACK.VALUE(f, B132, k, t)</f>
        <v>24.913576052793445</v>
      </c>
      <c r="D132">
        <f>_xll.OPTION.BLACK.IMPLIED.VOLATILITY(f, C132, k, t)</f>
        <v>1.27</v>
      </c>
      <c r="E132">
        <f t="shared" si="1"/>
        <v>0</v>
      </c>
    </row>
    <row r="133" spans="2:5" x14ac:dyDescent="0.25">
      <c r="B133">
        <v>1.28</v>
      </c>
      <c r="C133">
        <f>_xll.OPTION.BLACK.VALUE(f, B133, k, t)</f>
        <v>25.103166944664011</v>
      </c>
      <c r="D133">
        <f>_xll.OPTION.BLACK.IMPLIED.VOLATILITY(f, C133, k, t)</f>
        <v>1.2800000000000007</v>
      </c>
      <c r="E133">
        <f t="shared" si="1"/>
        <v>5.2041704279304213E-16</v>
      </c>
    </row>
    <row r="134" spans="2:5" x14ac:dyDescent="0.25">
      <c r="B134">
        <v>1.29</v>
      </c>
      <c r="C134">
        <f>_xll.OPTION.BLACK.VALUE(f, B134, k, t)</f>
        <v>25.292606224552898</v>
      </c>
      <c r="D134">
        <f>_xll.OPTION.BLACK.IMPLIED.VOLATILITY(f, C134, k, t)</f>
        <v>1.2899999999999996</v>
      </c>
      <c r="E134">
        <f t="shared" si="1"/>
        <v>-3.4425520143415704E-16</v>
      </c>
    </row>
    <row r="135" spans="2:5" x14ac:dyDescent="0.25">
      <c r="B135">
        <v>1.3</v>
      </c>
      <c r="C135">
        <f>_xll.OPTION.BLACK.VALUE(f, B135, k, t)</f>
        <v>25.481892830656804</v>
      </c>
      <c r="D135">
        <f>_xll.OPTION.BLACK.IMPLIED.VOLATILITY(f, C135, k, t)</f>
        <v>1.3000000000000005</v>
      </c>
      <c r="E135">
        <f t="shared" ref="E135:E162" si="2">(D135-B135)/B135</f>
        <v>3.4160708450004814E-16</v>
      </c>
    </row>
    <row r="136" spans="2:5" x14ac:dyDescent="0.25">
      <c r="B136">
        <v>1.31</v>
      </c>
      <c r="C136">
        <f>_xll.OPTION.BLACK.VALUE(f, B136, k, t)</f>
        <v>25.67102570393574</v>
      </c>
      <c r="D136">
        <f>_xll.OPTION.BLACK.IMPLIED.VOLATILITY(f, C136, k, t)</f>
        <v>1.31</v>
      </c>
      <c r="E136">
        <f t="shared" si="2"/>
        <v>0</v>
      </c>
    </row>
    <row r="137" spans="2:5" x14ac:dyDescent="0.25">
      <c r="B137">
        <v>1.32</v>
      </c>
      <c r="C137">
        <f>_xll.OPTION.BLACK.VALUE(f, B137, k, t)</f>
        <v>25.860003788130697</v>
      </c>
      <c r="D137">
        <f>_xll.OPTION.BLACK.IMPLIED.VOLATILITY(f, C137, k, t)</f>
        <v>1.3199999999999992</v>
      </c>
      <c r="E137">
        <f t="shared" si="2"/>
        <v>-6.7286243916676153E-16</v>
      </c>
    </row>
    <row r="138" spans="2:5" x14ac:dyDescent="0.25">
      <c r="B138">
        <v>1.33</v>
      </c>
      <c r="C138">
        <f>_xll.OPTION.BLACK.VALUE(f, B138, k, t)</f>
        <v>26.048826029781267</v>
      </c>
      <c r="D138">
        <f>_xll.OPTION.BLACK.IMPLIED.VOLATILITY(f, C138, k, t)</f>
        <v>1.3299999999999998</v>
      </c>
      <c r="E138">
        <f t="shared" si="2"/>
        <v>-1.6695083077070022E-16</v>
      </c>
    </row>
    <row r="139" spans="2:5" x14ac:dyDescent="0.25">
      <c r="B139">
        <v>1.34</v>
      </c>
      <c r="C139">
        <f>_xll.OPTION.BLACK.VALUE(f, B139, k, t)</f>
        <v>26.237491378242964</v>
      </c>
      <c r="D139">
        <f>_xll.OPTION.BLACK.IMPLIED.VOLATILITY(f, C139, k, t)</f>
        <v>1.3400000000000005</v>
      </c>
      <c r="E139">
        <f t="shared" si="2"/>
        <v>3.3140985809706162E-16</v>
      </c>
    </row>
    <row r="140" spans="2:5" x14ac:dyDescent="0.25">
      <c r="B140">
        <v>1.35</v>
      </c>
      <c r="C140">
        <f>_xll.OPTION.BLACK.VALUE(f, B140, k, t)</f>
        <v>26.425998785704586</v>
      </c>
      <c r="D140">
        <f>_xll.OPTION.BLACK.IMPLIED.VOLATILITY(f, C140, k, t)</f>
        <v>1.35</v>
      </c>
      <c r="E140">
        <f t="shared" si="2"/>
        <v>0</v>
      </c>
    </row>
    <row r="141" spans="2:5" x14ac:dyDescent="0.25">
      <c r="B141">
        <v>1.36</v>
      </c>
      <c r="C141">
        <f>_xll.OPTION.BLACK.VALUE(f, B141, k, t)</f>
        <v>26.614347207205611</v>
      </c>
      <c r="D141">
        <f>_xll.OPTION.BLACK.IMPLIED.VOLATILITY(f, C141, k, t)</f>
        <v>1.3599999999999999</v>
      </c>
      <c r="E141">
        <f t="shared" si="2"/>
        <v>-1.6326809185664065E-16</v>
      </c>
    </row>
    <row r="142" spans="2:5" x14ac:dyDescent="0.25">
      <c r="B142">
        <v>1.37</v>
      </c>
      <c r="C142">
        <f>_xll.OPTION.BLACK.VALUE(f, B142, k, t)</f>
        <v>26.802535600653272</v>
      </c>
      <c r="D142">
        <f>_xll.OPTION.BLACK.IMPLIED.VOLATILITY(f, C142, k, t)</f>
        <v>1.37</v>
      </c>
      <c r="E142">
        <f t="shared" si="2"/>
        <v>0</v>
      </c>
    </row>
    <row r="143" spans="2:5" x14ac:dyDescent="0.25">
      <c r="B143">
        <v>1.38</v>
      </c>
      <c r="C143">
        <f>_xll.OPTION.BLACK.VALUE(f, B143, k, t)</f>
        <v>26.990562926839672</v>
      </c>
      <c r="D143">
        <f>_xll.OPTION.BLACK.IMPLIED.VOLATILITY(f, C143, k, t)</f>
        <v>1.3800000000000001</v>
      </c>
      <c r="E143">
        <f t="shared" si="2"/>
        <v>1.6090188762683431E-16</v>
      </c>
    </row>
    <row r="144" spans="2:5" x14ac:dyDescent="0.25">
      <c r="B144">
        <v>1.39</v>
      </c>
      <c r="C144">
        <f>_xll.OPTION.BLACK.VALUE(f, B144, k, t)</f>
        <v>27.178428149458895</v>
      </c>
      <c r="D144">
        <f>_xll.OPTION.BLACK.IMPLIED.VOLATILITY(f, C144, k, t)</f>
        <v>1.3900000000000003</v>
      </c>
      <c r="E144">
        <f t="shared" si="2"/>
        <v>3.194886401799012E-16</v>
      </c>
    </row>
    <row r="145" spans="2:5" x14ac:dyDescent="0.25">
      <c r="B145">
        <v>1.4</v>
      </c>
      <c r="C145">
        <f>_xll.OPTION.BLACK.VALUE(f, B145, k, t)</f>
        <v>27.366130235123798</v>
      </c>
      <c r="D145">
        <f>_xll.OPTION.BLACK.IMPLIED.VOLATILITY(f, C145, k, t)</f>
        <v>1.3999999999999992</v>
      </c>
      <c r="E145">
        <f t="shared" si="2"/>
        <v>-4.7580986769649565E-16</v>
      </c>
    </row>
    <row r="146" spans="2:5" x14ac:dyDescent="0.25">
      <c r="B146">
        <v>1.41</v>
      </c>
      <c r="C146">
        <f>_xll.OPTION.BLACK.VALUE(f, B146, k, t)</f>
        <v>27.553668153382986</v>
      </c>
      <c r="D146">
        <f>_xll.OPTION.BLACK.IMPLIED.VOLATILITY(f, C146, k, t)</f>
        <v>1.4099999999999997</v>
      </c>
      <c r="E146">
        <f t="shared" si="2"/>
        <v>-1.5747844320924207E-16</v>
      </c>
    </row>
    <row r="147" spans="2:5" x14ac:dyDescent="0.25">
      <c r="B147">
        <v>1.42</v>
      </c>
      <c r="C147">
        <f>_xll.OPTION.BLACK.VALUE(f, B147, k, t)</f>
        <v>27.741040876737429</v>
      </c>
      <c r="D147">
        <f>_xll.OPTION.BLACK.IMPLIED.VOLATILITY(f, C147, k, t)</f>
        <v>1.42</v>
      </c>
      <c r="E147">
        <f t="shared" si="2"/>
        <v>0</v>
      </c>
    </row>
    <row r="148" spans="2:5" x14ac:dyDescent="0.25">
      <c r="B148">
        <v>1.43</v>
      </c>
      <c r="C148">
        <f>_xll.OPTION.BLACK.VALUE(f, B148, k, t)</f>
        <v>27.92824738065724</v>
      </c>
      <c r="D148">
        <f>_xll.OPTION.BLACK.IMPLIED.VOLATILITY(f, C148, k, t)</f>
        <v>1.4299999999999993</v>
      </c>
      <c r="E148">
        <f t="shared" si="2"/>
        <v>-4.6582784250006568E-16</v>
      </c>
    </row>
    <row r="149" spans="2:5" x14ac:dyDescent="0.25">
      <c r="B149">
        <v>1.44</v>
      </c>
      <c r="C149">
        <f>_xll.OPTION.BLACK.VALUE(f, B149, k, t)</f>
        <v>28.115286643598239</v>
      </c>
      <c r="D149">
        <f>_xll.OPTION.BLACK.IMPLIED.VOLATILITY(f, C149, k, t)</f>
        <v>1.4400000000000002</v>
      </c>
      <c r="E149">
        <f t="shared" si="2"/>
        <v>1.5419764230904951E-16</v>
      </c>
    </row>
    <row r="150" spans="2:5" x14ac:dyDescent="0.25">
      <c r="B150">
        <v>1.45</v>
      </c>
      <c r="C150">
        <f>_xll.OPTION.BLACK.VALUE(f, B150, k, t)</f>
        <v>28.302157647018383</v>
      </c>
      <c r="D150">
        <f>_xll.OPTION.BLACK.IMPLIED.VOLATILITY(f, C150, k, t)</f>
        <v>1.4500000000000006</v>
      </c>
      <c r="E150">
        <f t="shared" si="2"/>
        <v>4.5940263087937515E-16</v>
      </c>
    </row>
    <row r="151" spans="2:5" x14ac:dyDescent="0.25">
      <c r="B151">
        <v>1.46</v>
      </c>
      <c r="C151">
        <f>_xll.OPTION.BLACK.VALUE(f, B151, k, t)</f>
        <v>28.488859375394156</v>
      </c>
      <c r="D151">
        <f>_xll.OPTION.BLACK.IMPLIED.VOLATILITY(f, C151, k, t)</f>
        <v>1.4600000000000006</v>
      </c>
      <c r="E151">
        <f t="shared" si="2"/>
        <v>4.5625603751718767E-16</v>
      </c>
    </row>
    <row r="152" spans="2:5" x14ac:dyDescent="0.25">
      <c r="B152">
        <v>1.47</v>
      </c>
      <c r="C152">
        <f>_xll.OPTION.BLACK.VALUE(f, B152, k, t)</f>
        <v>28.675390816236984</v>
      </c>
      <c r="D152">
        <f>_xll.OPTION.BLACK.IMPLIED.VOLATILITY(f, C152, k, t)</f>
        <v>1.4699999999999998</v>
      </c>
      <c r="E152">
        <f t="shared" si="2"/>
        <v>-1.5105075164968116E-16</v>
      </c>
    </row>
    <row r="153" spans="2:5" x14ac:dyDescent="0.25">
      <c r="B153">
        <v>1.48</v>
      </c>
      <c r="C153">
        <f>_xll.OPTION.BLACK.VALUE(f, B153, k, t)</f>
        <v>28.86175096010934</v>
      </c>
      <c r="D153">
        <f>_xll.OPTION.BLACK.IMPLIED.VOLATILITY(f, C153, k, t)</f>
        <v>1.4799999999999993</v>
      </c>
      <c r="E153">
        <f t="shared" si="2"/>
        <v>-4.5009041538857701E-16</v>
      </c>
    </row>
    <row r="154" spans="2:5" x14ac:dyDescent="0.25">
      <c r="B154">
        <v>1.49</v>
      </c>
      <c r="C154">
        <f>_xll.OPTION.BLACK.VALUE(f, B154, k, t)</f>
        <v>29.047938800640964</v>
      </c>
      <c r="D154">
        <f>_xll.OPTION.BLACK.IMPLIED.VOLATILITY(f, C154, k, t)</f>
        <v>1.4899999999999998</v>
      </c>
      <c r="E154">
        <f t="shared" si="2"/>
        <v>-1.4902322478190021E-16</v>
      </c>
    </row>
    <row r="155" spans="2:5" x14ac:dyDescent="0.25">
      <c r="B155">
        <v>1.5</v>
      </c>
      <c r="C155">
        <f>_xll.OPTION.BLACK.VALUE(f, B155, k, t)</f>
        <v>29.233953334544744</v>
      </c>
      <c r="D155">
        <f>_xll.OPTION.BLACK.IMPLIED.VOLATILITY(f, C155, k, t)</f>
        <v>1.4999999999999993</v>
      </c>
      <c r="E155">
        <f t="shared" si="2"/>
        <v>-4.4408920985006262E-16</v>
      </c>
    </row>
    <row r="156" spans="2:5" x14ac:dyDescent="0.25">
      <c r="B156">
        <v>1.51</v>
      </c>
      <c r="C156">
        <f>_xll.OPTION.BLACK.VALUE(f, B156, k, t)</f>
        <v>29.419793561632893</v>
      </c>
      <c r="D156">
        <f>_xll.OPTION.BLACK.IMPLIED.VOLATILITY(f, C156, k, t)</f>
        <v>1.5099999999999998</v>
      </c>
      <c r="E156">
        <f t="shared" si="2"/>
        <v>-1.4704940723512008E-16</v>
      </c>
    </row>
    <row r="157" spans="2:5" x14ac:dyDescent="0.25">
      <c r="B157">
        <v>1.52</v>
      </c>
      <c r="C157">
        <f>_xll.OPTION.BLACK.VALUE(f, B157, k, t)</f>
        <v>29.605458484832553</v>
      </c>
      <c r="D157">
        <f>_xll.OPTION.BLACK.IMPLIED.VOLATILITY(f, C157, k, t)</f>
        <v>1.5199999999999998</v>
      </c>
      <c r="E157">
        <f t="shared" si="2"/>
        <v>-1.4608197692436271E-16</v>
      </c>
    </row>
    <row r="158" spans="2:5" x14ac:dyDescent="0.25">
      <c r="B158">
        <v>1.53</v>
      </c>
      <c r="C158">
        <f>_xll.OPTION.BLACK.VALUE(f, B158, k, t)</f>
        <v>29.790947110201728</v>
      </c>
      <c r="D158">
        <f>_xll.OPTION.BLACK.IMPLIED.VOLATILITY(f, C158, k, t)</f>
        <v>1.5300000000000002</v>
      </c>
      <c r="E158">
        <f t="shared" si="2"/>
        <v>1.4512719276145837E-16</v>
      </c>
    </row>
    <row r="159" spans="2:5" x14ac:dyDescent="0.25">
      <c r="B159">
        <v>1.54</v>
      </c>
      <c r="C159">
        <f>_xll.OPTION.BLACK.VALUE(f, B159, k, t)</f>
        <v>29.976258446944875</v>
      </c>
      <c r="D159">
        <f>_xll.OPTION.BLACK.IMPLIED.VOLATILITY(f, C159, k, t)</f>
        <v>1.5400000000000005</v>
      </c>
      <c r="E159">
        <f t="shared" si="2"/>
        <v>2.8836961678575494E-16</v>
      </c>
    </row>
    <row r="160" spans="2:5" x14ac:dyDescent="0.25">
      <c r="B160">
        <v>1.55</v>
      </c>
      <c r="C160">
        <f>_xll.OPTION.BLACK.VALUE(f, B160, k, t)</f>
        <v>30.161391507428448</v>
      </c>
      <c r="D160">
        <f>_xll.OPTION.BLACK.IMPLIED.VOLATILITY(f, C160, k, t)</f>
        <v>1.5500000000000003</v>
      </c>
      <c r="E160">
        <f t="shared" si="2"/>
        <v>1.4325458382260084E-16</v>
      </c>
    </row>
    <row r="161" spans="2:5" x14ac:dyDescent="0.25">
      <c r="B161">
        <v>1.56</v>
      </c>
      <c r="C161">
        <f>_xll.OPTION.BLACK.VALUE(f, B161, k, t)</f>
        <v>30.346345307196458</v>
      </c>
      <c r="D161">
        <f>_xll.OPTION.BLACK.IMPLIED.VOLATILITY(f, C161, k, t)</f>
        <v>1.5599999999999992</v>
      </c>
      <c r="E161">
        <f t="shared" si="2"/>
        <v>-5.6934514083341356E-16</v>
      </c>
    </row>
    <row r="162" spans="2:5" x14ac:dyDescent="0.25">
      <c r="B162">
        <v>1.57</v>
      </c>
      <c r="C162">
        <f>_xll.OPTION.BLACK.VALUE(f, B162, k, t)</f>
        <v>30.531118864985849</v>
      </c>
      <c r="D162">
        <f>_xll.OPTION.BLACK.IMPLIED.VOLATILITY(f, C162, k, t)</f>
        <v>1.5699999999999998</v>
      </c>
      <c r="E162">
        <f t="shared" si="2"/>
        <v>-1.4142968466562503E-16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Sheet2!f</vt:lpstr>
      <vt:lpstr>f</vt:lpstr>
      <vt:lpstr>Sheet2!k</vt:lpstr>
      <vt:lpstr>k</vt:lpstr>
      <vt:lpstr>Sheet2!s</vt:lpstr>
      <vt:lpstr>s</vt:lpstr>
      <vt:lpstr>Sheet2!t</vt:lpstr>
      <vt:lpstr>t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2014-09-28T13:14:50Z</dcterms:created>
  <dcterms:modified xsi:type="dcterms:W3CDTF">2014-09-29T22:22:51Z</dcterms:modified>
</cp:coreProperties>
</file>