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Source\Repos\xllgjr\"/>
    </mc:Choice>
  </mc:AlternateContent>
  <bookViews>
    <workbookView xWindow="0" yWindow="0" windowWidth="20490" windowHeight="8340"/>
  </bookViews>
  <sheets>
    <sheet name="Sheet1" sheetId="1" r:id="rId1"/>
  </sheets>
  <definedNames>
    <definedName name="_kappa">Sheet1!$C$7:$C$56</definedName>
    <definedName name="_M">Sheet1!$E$7</definedName>
    <definedName name="_n">Sheet1!$D$7</definedName>
    <definedName name="x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C4" i="1"/>
  <c r="I8" i="1"/>
  <c r="H7" i="1"/>
  <c r="H8" i="1"/>
  <c r="I9" i="1"/>
  <c r="I10" i="1"/>
  <c r="K8" i="1" l="1"/>
  <c r="O7" i="1" l="1" a="1"/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 a="1"/>
  <c r="O37" i="1" l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K7" i="1"/>
  <c r="L4" i="1"/>
  <c r="I14" i="1"/>
  <c r="I35" i="1"/>
  <c r="I24" i="1"/>
  <c r="I25" i="1"/>
  <c r="I26" i="1"/>
  <c r="I27" i="1"/>
  <c r="I28" i="1"/>
  <c r="I29" i="1"/>
  <c r="I30" i="1"/>
  <c r="I31" i="1"/>
  <c r="I32" i="1"/>
  <c r="I33" i="1"/>
  <c r="I3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C2" i="1" l="1"/>
  <c r="N7" i="1" a="1"/>
  <c r="N7" i="1" l="1"/>
  <c r="N11" i="1"/>
  <c r="N15" i="1"/>
  <c r="N19" i="1"/>
  <c r="N23" i="1"/>
  <c r="N27" i="1"/>
  <c r="N31" i="1"/>
  <c r="N35" i="1"/>
  <c r="N39" i="1"/>
  <c r="N43" i="1"/>
  <c r="N47" i="1"/>
  <c r="N51" i="1"/>
  <c r="N55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9" i="1"/>
  <c r="N13" i="1"/>
  <c r="N17" i="1"/>
  <c r="N21" i="1"/>
  <c r="N25" i="1"/>
  <c r="N29" i="1"/>
  <c r="N33" i="1"/>
  <c r="N37" i="1"/>
  <c r="N41" i="1"/>
  <c r="N45" i="1"/>
  <c r="N49" i="1"/>
  <c r="N10" i="1"/>
  <c r="N14" i="1"/>
  <c r="N18" i="1"/>
  <c r="N22" i="1"/>
  <c r="N26" i="1"/>
  <c r="N30" i="1"/>
  <c r="N34" i="1"/>
  <c r="N38" i="1"/>
  <c r="N42" i="1"/>
  <c r="N46" i="1"/>
  <c r="N50" i="1"/>
  <c r="N54" i="1"/>
  <c r="N53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17" i="1"/>
  <c r="I18" i="1"/>
  <c r="I19" i="1"/>
  <c r="I20" i="1"/>
  <c r="I11" i="1"/>
  <c r="I21" i="1"/>
  <c r="I22" i="1"/>
  <c r="I23" i="1"/>
  <c r="I12" i="1"/>
  <c r="I13" i="1"/>
  <c r="I15" i="1"/>
  <c r="I1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3" i="1"/>
  <c r="K23" i="1" l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4" i="1" l="1"/>
  <c r="E4" i="1" s="1"/>
  <c r="G4" i="1" s="1"/>
</calcChain>
</file>

<file path=xl/comments1.xml><?xml version="1.0" encoding="utf-8"?>
<comments xmlns="http://schemas.openxmlformats.org/spreadsheetml/2006/main">
  <authors>
    <author>Keith Lewis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Perturbation of standard normal.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Unrolled computation of perturbed normal in Excel</t>
        </r>
      </text>
    </comment>
  </commentList>
</comments>
</file>

<file path=xl/sharedStrings.xml><?xml version="1.0" encoding="utf-8"?>
<sst xmlns="http://schemas.openxmlformats.org/spreadsheetml/2006/main" count="15" uniqueCount="15">
  <si>
    <t>_kappa</t>
  </si>
  <si>
    <t>_n</t>
  </si>
  <si>
    <t>x</t>
  </si>
  <si>
    <t>_M</t>
  </si>
  <si>
    <t>n</t>
  </si>
  <si>
    <t>Bn</t>
  </si>
  <si>
    <t>Hn-1</t>
  </si>
  <si>
    <t>n!</t>
  </si>
  <si>
    <t>poisson</t>
  </si>
  <si>
    <t>scale</t>
  </si>
  <si>
    <t>See</t>
  </si>
  <si>
    <t>G</t>
  </si>
  <si>
    <t>error</t>
  </si>
  <si>
    <t>excel G</t>
  </si>
  <si>
    <t>Note: Increasing the number of iteration doesn't minimize the scale of the error (still 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</si>
</sst>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tabSelected="1" topLeftCell="B1" workbookViewId="0">
      <selection activeCell="F13" sqref="F13"/>
    </sheetView>
  </sheetViews>
  <sheetFormatPr defaultRowHeight="15" x14ac:dyDescent="0.25"/>
  <cols>
    <col min="1" max="1" width="11" bestFit="1" customWidth="1"/>
    <col min="7" max="7" width="9.140625" customWidth="1"/>
    <col min="9" max="9" width="12.7109375" bestFit="1" customWidth="1"/>
    <col min="11" max="11" width="12" bestFit="1" customWidth="1"/>
  </cols>
  <sheetData>
    <row r="1" spans="1:15" s="4" customFormat="1" x14ac:dyDescent="0.25">
      <c r="A1" s="4" t="s">
        <v>14</v>
      </c>
    </row>
    <row r="2" spans="1:15" x14ac:dyDescent="0.25">
      <c r="B2" s="2" t="s">
        <v>10</v>
      </c>
      <c r="C2" s="1" t="str">
        <f>HYPERLINK("http://kalx.net/njr.pdf","General Option Pricing")</f>
        <v>General Option Pricing</v>
      </c>
    </row>
    <row r="3" spans="1:15" x14ac:dyDescent="0.25">
      <c r="N3">
        <v>50</v>
      </c>
    </row>
    <row r="4" spans="1:15" x14ac:dyDescent="0.25">
      <c r="B4" s="2" t="s">
        <v>11</v>
      </c>
      <c r="C4">
        <f>_xll.DISTRIBUTION.G(x, _kappa, _n, _M)</f>
        <v>0.18406012753010001</v>
      </c>
      <c r="D4" s="2" t="s">
        <v>13</v>
      </c>
      <c r="E4">
        <f>L4-K4</f>
        <v>0.18406012534675942</v>
      </c>
      <c r="F4" s="2" t="s">
        <v>12</v>
      </c>
      <c r="G4">
        <f>C4-E4</f>
        <v>2.1833405916549253E-9</v>
      </c>
      <c r="K4">
        <f>SUM(K7:K56)</f>
        <v>0.35576771193026957</v>
      </c>
      <c r="L4">
        <f>NORMSDIST(x)</f>
        <v>0.53982783727702899</v>
      </c>
      <c r="N4">
        <v>0.01</v>
      </c>
      <c r="O4">
        <v>0.5</v>
      </c>
    </row>
    <row r="6" spans="1:15" x14ac:dyDescent="0.25">
      <c r="B6" s="3" t="s">
        <v>2</v>
      </c>
      <c r="C6" s="3" t="s">
        <v>0</v>
      </c>
      <c r="D6" s="3" t="s">
        <v>1</v>
      </c>
      <c r="E6" s="3" t="s">
        <v>3</v>
      </c>
      <c r="G6" t="s">
        <v>4</v>
      </c>
      <c r="H6" t="s">
        <v>5</v>
      </c>
      <c r="I6" t="s">
        <v>6</v>
      </c>
      <c r="J6" t="s">
        <v>7</v>
      </c>
      <c r="K6">
        <f>EXP(-(x^2)/2)/SQRT(2*PI())</f>
        <v>0.39695254747701181</v>
      </c>
      <c r="N6" t="s">
        <v>8</v>
      </c>
      <c r="O6" t="s">
        <v>9</v>
      </c>
    </row>
    <row r="7" spans="1:15" x14ac:dyDescent="0.25">
      <c r="B7">
        <v>0.1</v>
      </c>
      <c r="C7">
        <v>1</v>
      </c>
      <c r="D7">
        <v>0</v>
      </c>
      <c r="E7">
        <v>0</v>
      </c>
      <c r="G7">
        <v>1</v>
      </c>
      <c r="H7">
        <f>_xll.POLYNOMIAL.BELL(G7,_kappa)</f>
        <v>1</v>
      </c>
      <c r="I7">
        <v>1</v>
      </c>
      <c r="J7">
        <v>1</v>
      </c>
      <c r="K7">
        <f>(H7*I7/J7)*$K$6</f>
        <v>0.39695254747701181</v>
      </c>
      <c r="N7">
        <f t="array" ref="N7:N56">_xll.CUMULANT.POISSON(N3, N4)</f>
        <v>0.01</v>
      </c>
      <c r="O7">
        <f t="array" ref="O7:O36">_xll.CUMULANT.SCALE(O4, N7:N36)</f>
        <v>5.0000000000000001E-3</v>
      </c>
    </row>
    <row r="8" spans="1:15" x14ac:dyDescent="0.25">
      <c r="C8">
        <v>0</v>
      </c>
      <c r="G8">
        <v>2</v>
      </c>
      <c r="H8">
        <f>_xll.POLYNOMIAL.BELL(G8,_kappa)</f>
        <v>1</v>
      </c>
      <c r="I8">
        <f>_xll.POLYNOMIAL.HERMITE(G7, x)</f>
        <v>0.1</v>
      </c>
      <c r="J8">
        <v>2</v>
      </c>
      <c r="K8">
        <f>(H8*I8/J8)*$K$6</f>
        <v>1.9847627373850592E-2</v>
      </c>
      <c r="N8">
        <v>0.01</v>
      </c>
      <c r="O8">
        <v>2.5000000000000001E-3</v>
      </c>
    </row>
    <row r="9" spans="1:15" x14ac:dyDescent="0.25">
      <c r="C9">
        <v>0</v>
      </c>
      <c r="G9">
        <v>3</v>
      </c>
      <c r="H9">
        <f>_xll.POLYNOMIAL.BELL(G9,_kappa)</f>
        <v>1</v>
      </c>
      <c r="I9">
        <f>_xll.POLYNOMIAL.HERMITE(G8, x)</f>
        <v>-0.99</v>
      </c>
      <c r="J9">
        <f>J8*G9</f>
        <v>6</v>
      </c>
      <c r="K9">
        <f>(H9*I9/J9)*$K$6</f>
        <v>-6.5497170333706958E-2</v>
      </c>
      <c r="N9">
        <v>0.01</v>
      </c>
      <c r="O9">
        <v>1.25E-3</v>
      </c>
    </row>
    <row r="10" spans="1:15" x14ac:dyDescent="0.25">
      <c r="C10">
        <v>0</v>
      </c>
      <c r="G10">
        <v>4</v>
      </c>
      <c r="H10">
        <f>_xll.POLYNOMIAL.BELL(G10,_kappa)</f>
        <v>1</v>
      </c>
      <c r="I10">
        <f>_xll.POLYNOMIAL.HERMITE(G9, x)</f>
        <v>-0.29900000000000004</v>
      </c>
      <c r="J10">
        <f t="shared" ref="J10:J23" si="0">J9*G10</f>
        <v>24</v>
      </c>
      <c r="K10">
        <f t="shared" ref="K8:K23" si="1">(H10*I10/J10)*$K$6</f>
        <v>-4.9453671539844398E-3</v>
      </c>
      <c r="N10">
        <v>0.01</v>
      </c>
      <c r="O10">
        <v>6.2500000000000001E-4</v>
      </c>
    </row>
    <row r="11" spans="1:15" x14ac:dyDescent="0.25">
      <c r="C11">
        <v>0</v>
      </c>
      <c r="G11">
        <v>5</v>
      </c>
      <c r="H11">
        <f>_xll.POLYNOMIAL.BELL(G11,_kappa)</f>
        <v>1</v>
      </c>
      <c r="I11">
        <f>_xll.POLYNOMIAL.HERMITE(G10, x)</f>
        <v>2.9400999999999997</v>
      </c>
      <c r="J11">
        <f t="shared" si="0"/>
        <v>120</v>
      </c>
      <c r="K11">
        <f t="shared" si="1"/>
        <v>9.7256682069763525E-3</v>
      </c>
      <c r="N11">
        <v>0.01</v>
      </c>
      <c r="O11">
        <v>3.1250000000000001E-4</v>
      </c>
    </row>
    <row r="12" spans="1:15" x14ac:dyDescent="0.25">
      <c r="C12">
        <v>0</v>
      </c>
      <c r="G12">
        <v>6</v>
      </c>
      <c r="H12">
        <f>_xll.POLYNOMIAL.BELL(G12,_kappa)</f>
        <v>1</v>
      </c>
      <c r="I12">
        <f>_xll.POLYNOMIAL.HERMITE(G11, x)</f>
        <v>1.4900100000000003</v>
      </c>
      <c r="J12">
        <f t="shared" si="0"/>
        <v>720</v>
      </c>
      <c r="K12">
        <f t="shared" si="1"/>
        <v>8.2147675731419792E-4</v>
      </c>
      <c r="N12">
        <v>0.01</v>
      </c>
      <c r="O12">
        <v>1.5625E-4</v>
      </c>
    </row>
    <row r="13" spans="1:15" x14ac:dyDescent="0.25">
      <c r="C13">
        <v>0</v>
      </c>
      <c r="G13">
        <v>7</v>
      </c>
      <c r="H13">
        <f>_xll.POLYNOMIAL.BELL(G13,_kappa)</f>
        <v>1</v>
      </c>
      <c r="I13">
        <f>_xll.POLYNOMIAL.HERMITE(G12, x)</f>
        <v>-14.551498999999998</v>
      </c>
      <c r="J13">
        <f t="shared" si="0"/>
        <v>5040</v>
      </c>
      <c r="K13">
        <f t="shared" si="1"/>
        <v>-1.1460822614403155E-3</v>
      </c>
      <c r="N13">
        <v>0.01</v>
      </c>
      <c r="O13">
        <v>7.8125000000000002E-5</v>
      </c>
    </row>
    <row r="14" spans="1:15" x14ac:dyDescent="0.25">
      <c r="C14">
        <v>0</v>
      </c>
      <c r="G14">
        <v>8</v>
      </c>
      <c r="H14">
        <f>_xll.POLYNOMIAL.BELL(G14,_kappa)</f>
        <v>1</v>
      </c>
      <c r="I14">
        <f>_xll.POLYNOMIAL.HERMITE(G13, x)</f>
        <v>-10.395209900000003</v>
      </c>
      <c r="J14">
        <f t="shared" si="0"/>
        <v>40320</v>
      </c>
      <c r="K14">
        <f t="shared" si="1"/>
        <v>-1.0234139512309658E-4</v>
      </c>
      <c r="N14">
        <v>0.01</v>
      </c>
      <c r="O14">
        <v>3.9062500000000001E-5</v>
      </c>
    </row>
    <row r="15" spans="1:15" x14ac:dyDescent="0.25">
      <c r="C15">
        <v>0</v>
      </c>
      <c r="G15">
        <v>9</v>
      </c>
      <c r="H15">
        <f>_xll.POLYNOMIAL.BELL(G15,_kappa)</f>
        <v>1</v>
      </c>
      <c r="I15">
        <f>_xll.POLYNOMIAL.HERMITE(G14, x)</f>
        <v>100.82097200999999</v>
      </c>
      <c r="J15">
        <f t="shared" si="0"/>
        <v>362880</v>
      </c>
      <c r="K15">
        <f t="shared" si="1"/>
        <v>1.1028753769421848E-4</v>
      </c>
      <c r="N15">
        <v>0.01</v>
      </c>
      <c r="O15">
        <v>1.953125E-5</v>
      </c>
    </row>
    <row r="16" spans="1:15" x14ac:dyDescent="0.25">
      <c r="C16">
        <v>0</v>
      </c>
      <c r="G16">
        <v>10</v>
      </c>
      <c r="H16">
        <f>_xll.POLYNOMIAL.BELL(G16,_kappa)</f>
        <v>1</v>
      </c>
      <c r="I16">
        <f>_xll.POLYNOMIAL.HERMITE(G15, x)</f>
        <v>93.243776401000019</v>
      </c>
      <c r="J16">
        <f t="shared" si="0"/>
        <v>3628800</v>
      </c>
      <c r="K16">
        <f t="shared" si="1"/>
        <v>1.0199888276772992E-5</v>
      </c>
      <c r="N16">
        <v>0.01</v>
      </c>
      <c r="O16">
        <v>9.7656250000000002E-6</v>
      </c>
    </row>
    <row r="17" spans="3:15" x14ac:dyDescent="0.25">
      <c r="C17">
        <v>0</v>
      </c>
      <c r="G17">
        <v>11</v>
      </c>
      <c r="H17">
        <f>_xll.POLYNOMIAL.BELL(G17,_kappa)</f>
        <v>1</v>
      </c>
      <c r="I17">
        <f>_xll.POLYNOMIAL.HERMITE(G16, x)</f>
        <v>-898.06437044989991</v>
      </c>
      <c r="J17">
        <f t="shared" si="0"/>
        <v>39916800</v>
      </c>
      <c r="K17">
        <f t="shared" si="1"/>
        <v>-8.9307995542835764E-6</v>
      </c>
      <c r="N17">
        <v>0.01</v>
      </c>
      <c r="O17">
        <v>4.8828125000000001E-6</v>
      </c>
    </row>
    <row r="18" spans="3:15" x14ac:dyDescent="0.25">
      <c r="C18">
        <v>0</v>
      </c>
      <c r="G18">
        <v>12</v>
      </c>
      <c r="H18">
        <f>_xll.POLYNOMIAL.BELL(G18,_kappa)</f>
        <v>1</v>
      </c>
      <c r="I18">
        <f>_xll.POLYNOMIAL.HERMITE(G17, x)</f>
        <v>-1022.2442010549901</v>
      </c>
      <c r="J18">
        <f t="shared" si="0"/>
        <v>479001600</v>
      </c>
      <c r="K18">
        <f t="shared" si="1"/>
        <v>-8.4714213846546851E-7</v>
      </c>
      <c r="N18">
        <v>0.01</v>
      </c>
      <c r="O18">
        <v>2.4414062500000001E-6</v>
      </c>
    </row>
    <row r="19" spans="3:15" x14ac:dyDescent="0.25">
      <c r="C19">
        <v>0</v>
      </c>
      <c r="G19">
        <v>13</v>
      </c>
      <c r="H19">
        <f>_xll.POLYNOMIAL.BELL(G19,_kappa)</f>
        <v>1</v>
      </c>
      <c r="I19">
        <f>_xll.POLYNOMIAL.HERMITE(G18, x)</f>
        <v>9776.4836548434014</v>
      </c>
      <c r="J19">
        <f t="shared" si="0"/>
        <v>6227020800</v>
      </c>
      <c r="K19">
        <f t="shared" si="1"/>
        <v>6.2321938801897941E-7</v>
      </c>
      <c r="N19">
        <v>0.01</v>
      </c>
      <c r="O19">
        <v>1.220703125E-6</v>
      </c>
    </row>
    <row r="20" spans="3:15" x14ac:dyDescent="0.25">
      <c r="C20">
        <v>0</v>
      </c>
      <c r="G20">
        <v>14</v>
      </c>
      <c r="H20">
        <f>_xll.POLYNOMIAL.BELL(G20,_kappa)</f>
        <v>1</v>
      </c>
      <c r="I20">
        <f>_xll.POLYNOMIAL.HERMITE(G19, x)</f>
        <v>13244.57877814422</v>
      </c>
      <c r="J20">
        <f t="shared" si="0"/>
        <v>87178291200</v>
      </c>
      <c r="K20">
        <f t="shared" si="1"/>
        <v>6.0307092670386226E-8</v>
      </c>
      <c r="N20">
        <v>0.01</v>
      </c>
      <c r="O20">
        <v>6.1035156250000001E-7</v>
      </c>
    </row>
    <row r="21" spans="3:15" x14ac:dyDescent="0.25">
      <c r="C21">
        <v>0</v>
      </c>
      <c r="G21">
        <v>15</v>
      </c>
      <c r="H21">
        <f>_xll.POLYNOMIAL.BELL(G21,_kappa)</f>
        <v>1</v>
      </c>
      <c r="I21">
        <f>_xll.POLYNOMIAL.HERMITE(G20, x)</f>
        <v>-125769.8296351498</v>
      </c>
      <c r="J21">
        <f t="shared" si="0"/>
        <v>1307674368000</v>
      </c>
      <c r="K21">
        <f t="shared" si="1"/>
        <v>-3.81782005452771E-8</v>
      </c>
      <c r="N21">
        <v>0.01</v>
      </c>
      <c r="O21">
        <v>3.0517578125000001E-7</v>
      </c>
    </row>
    <row r="22" spans="3:15" x14ac:dyDescent="0.25">
      <c r="C22">
        <v>0</v>
      </c>
      <c r="G22">
        <v>16</v>
      </c>
      <c r="H22">
        <f>_xll.POLYNOMIAL.BELL(G22,_kappa)</f>
        <v>1</v>
      </c>
      <c r="I22">
        <f>_xll.POLYNOMIAL.HERMITE(G21, x)</f>
        <v>-198001.08585753405</v>
      </c>
      <c r="J22">
        <f t="shared" si="0"/>
        <v>20922789888000</v>
      </c>
      <c r="K22">
        <f t="shared" si="1"/>
        <v>-3.756527492513846E-9</v>
      </c>
      <c r="N22">
        <v>0.01</v>
      </c>
      <c r="O22">
        <v>1.52587890625E-7</v>
      </c>
    </row>
    <row r="23" spans="3:15" x14ac:dyDescent="0.25">
      <c r="C23">
        <v>0</v>
      </c>
      <c r="G23">
        <v>17</v>
      </c>
      <c r="H23">
        <f>_xll.POLYNOMIAL.BELL(G23,_kappa)</f>
        <v>1</v>
      </c>
      <c r="I23">
        <f>_xll.POLYNOMIAL.HERMITE(G22, x)</f>
        <v>1866747.3359414935</v>
      </c>
      <c r="J23">
        <f t="shared" si="0"/>
        <v>355687428096000</v>
      </c>
      <c r="K23">
        <f t="shared" si="1"/>
        <v>2.0833182507026999E-9</v>
      </c>
      <c r="N23">
        <v>0.01</v>
      </c>
      <c r="O23">
        <v>7.6293945312500002E-8</v>
      </c>
    </row>
    <row r="24" spans="3:15" x14ac:dyDescent="0.25">
      <c r="C24">
        <v>0</v>
      </c>
      <c r="G24">
        <v>18</v>
      </c>
      <c r="H24">
        <f>_xll.POLYNOMIAL.BELL(G24,_kappa)</f>
        <v>1</v>
      </c>
      <c r="I24">
        <f>_xll.POLYNOMIAL.HERMITE(G23, x)</f>
        <v>3354692.1073146942</v>
      </c>
      <c r="J24">
        <f t="shared" ref="J24:J56" si="2">J23*G24</f>
        <v>6402373705728000</v>
      </c>
      <c r="K24">
        <f t="shared" ref="K24:K56" si="3">(H24*I24/J24)*$K$6</f>
        <v>2.0799372845234026E-10</v>
      </c>
      <c r="N24">
        <v>0.01</v>
      </c>
      <c r="O24">
        <v>3.8146972656250001E-8</v>
      </c>
    </row>
    <row r="25" spans="3:15" x14ac:dyDescent="0.25">
      <c r="C25">
        <v>0</v>
      </c>
      <c r="G25">
        <v>19</v>
      </c>
      <c r="H25">
        <f>_xll.POLYNOMIAL.BELL(G25,_kappa)</f>
        <v>1</v>
      </c>
      <c r="I25">
        <f>_xll.POLYNOMIAL.HERMITE(G24, x)</f>
        <v>-31399235.500273921</v>
      </c>
      <c r="J25">
        <f t="shared" si="2"/>
        <v>1.21645100408832E+17</v>
      </c>
      <c r="K25">
        <f t="shared" si="3"/>
        <v>-1.024620513179289E-10</v>
      </c>
      <c r="N25">
        <v>0.01</v>
      </c>
      <c r="O25">
        <v>1.9073486328125E-8</v>
      </c>
    </row>
    <row r="26" spans="3:15" x14ac:dyDescent="0.25">
      <c r="C26">
        <v>0</v>
      </c>
      <c r="G26">
        <v>20</v>
      </c>
      <c r="H26">
        <f>_xll.POLYNOMIAL.BELL(G26,_kappa)</f>
        <v>1</v>
      </c>
      <c r="I26">
        <f>_xll.POLYNOMIAL.HERMITE(G25, x)</f>
        <v>-63524381.481691889</v>
      </c>
      <c r="J26">
        <f t="shared" si="2"/>
        <v>2.43290200817664E+18</v>
      </c>
      <c r="K26">
        <f t="shared" si="3"/>
        <v>-1.0364644762226815E-11</v>
      </c>
      <c r="N26">
        <v>0.01</v>
      </c>
      <c r="O26">
        <v>9.5367431640625002E-9</v>
      </c>
    </row>
    <row r="27" spans="3:15" x14ac:dyDescent="0.25">
      <c r="C27">
        <v>0</v>
      </c>
      <c r="G27">
        <v>21</v>
      </c>
      <c r="H27">
        <f>_xll.POLYNOMIAL.BELL(G27,_kappa)</f>
        <v>1</v>
      </c>
      <c r="I27">
        <f>_xll.POLYNOMIAL.HERMITE(G26, x)</f>
        <v>590233036.35703528</v>
      </c>
      <c r="J27">
        <f t="shared" si="2"/>
        <v>5.109094217170944E+19</v>
      </c>
      <c r="K27">
        <f t="shared" si="3"/>
        <v>4.5858325845623698E-12</v>
      </c>
      <c r="N27">
        <v>0.01</v>
      </c>
      <c r="O27">
        <v>4.7683715820312501E-9</v>
      </c>
    </row>
    <row r="28" spans="3:15" x14ac:dyDescent="0.25">
      <c r="C28">
        <v>0</v>
      </c>
      <c r="G28">
        <v>22</v>
      </c>
      <c r="H28">
        <f>_xll.POLYNOMIAL.BELL(G28,_kappa)</f>
        <v>1</v>
      </c>
      <c r="I28">
        <f>_xll.POLYNOMIAL.HERMITE(G27, x)</f>
        <v>1329510933.2695413</v>
      </c>
      <c r="J28">
        <f t="shared" si="2"/>
        <v>1.1240007277776077E+21</v>
      </c>
      <c r="K28">
        <f t="shared" si="3"/>
        <v>4.695306140089118E-13</v>
      </c>
      <c r="N28">
        <v>0.01</v>
      </c>
      <c r="O28">
        <v>2.384185791015625E-9</v>
      </c>
    </row>
    <row r="29" spans="3:15" x14ac:dyDescent="0.25">
      <c r="C29">
        <v>0</v>
      </c>
      <c r="G29">
        <v>23</v>
      </c>
      <c r="H29">
        <f>_xll.POLYNOMIAL.BELL(G29,_kappa)</f>
        <v>1</v>
      </c>
      <c r="I29">
        <f>_xll.POLYNOMIAL.HERMITE(G28, x)</f>
        <v>-12261942670.170788</v>
      </c>
      <c r="J29">
        <f t="shared" si="2"/>
        <v>2.5852016738884978E+22</v>
      </c>
      <c r="K29">
        <f t="shared" si="3"/>
        <v>-1.8827967771737186E-13</v>
      </c>
      <c r="N29">
        <v>0.01</v>
      </c>
      <c r="O29">
        <v>1.1920928955078125E-9</v>
      </c>
    </row>
    <row r="30" spans="3:15" x14ac:dyDescent="0.25">
      <c r="C30">
        <v>0</v>
      </c>
      <c r="G30">
        <v>24</v>
      </c>
      <c r="H30">
        <f>_xll.POLYNOMIAL.BELL(G30,_kappa)</f>
        <v>1</v>
      </c>
      <c r="I30">
        <f>_xll.POLYNOMIAL.HERMITE(G29, x)</f>
        <v>-30475434798.946987</v>
      </c>
      <c r="J30">
        <f t="shared" si="2"/>
        <v>6.2044840173323941E+23</v>
      </c>
      <c r="K30">
        <f t="shared" si="3"/>
        <v>-1.9497675302438433E-14</v>
      </c>
      <c r="N30">
        <v>0.01</v>
      </c>
      <c r="O30">
        <v>5.9604644775390626E-10</v>
      </c>
    </row>
    <row r="31" spans="3:15" x14ac:dyDescent="0.25">
      <c r="C31">
        <v>0</v>
      </c>
      <c r="G31">
        <v>25</v>
      </c>
      <c r="H31">
        <f>_xll.POLYNOMIAL.BELL(G31,_kappa)</f>
        <v>1</v>
      </c>
      <c r="I31">
        <f>_xll.POLYNOMIAL.HERMITE(G30, x)</f>
        <v>278977137934.03339</v>
      </c>
      <c r="J31">
        <f t="shared" si="2"/>
        <v>1.5511210043330986E+25</v>
      </c>
      <c r="K31">
        <f t="shared" si="3"/>
        <v>7.1393969446228335E-15</v>
      </c>
      <c r="N31">
        <v>0.01</v>
      </c>
      <c r="O31">
        <v>2.9802322387695313E-10</v>
      </c>
    </row>
    <row r="32" spans="3:15" x14ac:dyDescent="0.25">
      <c r="C32">
        <v>0</v>
      </c>
      <c r="G32">
        <v>26</v>
      </c>
      <c r="H32">
        <f>_xll.POLYNOMIAL.BELL(G32,_kappa)</f>
        <v>1</v>
      </c>
      <c r="I32">
        <f>_xll.POLYNOMIAL.HERMITE(G31, x)</f>
        <v>759308148968.13098</v>
      </c>
      <c r="J32">
        <f t="shared" si="2"/>
        <v>4.0329146112660565E+26</v>
      </c>
      <c r="K32">
        <f t="shared" si="3"/>
        <v>7.4737338403089151E-16</v>
      </c>
      <c r="N32">
        <v>0.01</v>
      </c>
      <c r="O32">
        <v>1.4901161193847657E-10</v>
      </c>
    </row>
    <row r="33" spans="3:15" x14ac:dyDescent="0.25">
      <c r="C33">
        <v>0</v>
      </c>
      <c r="G33">
        <v>27</v>
      </c>
      <c r="H33">
        <f>_xll.POLYNOMIAL.BELL(G33,_kappa)</f>
        <v>1</v>
      </c>
      <c r="I33">
        <f>_xll.POLYNOMIAL.HERMITE(G32, x)</f>
        <v>-6898497633454.0215</v>
      </c>
      <c r="J33">
        <f t="shared" si="2"/>
        <v>1.0888869450418352E+28</v>
      </c>
      <c r="K33">
        <f t="shared" si="3"/>
        <v>-2.5148397837192384E-16</v>
      </c>
      <c r="N33">
        <v>0.01</v>
      </c>
      <c r="O33">
        <v>7.4505805969238283E-11</v>
      </c>
    </row>
    <row r="34" spans="3:15" x14ac:dyDescent="0.25">
      <c r="C34">
        <v>0</v>
      </c>
      <c r="G34">
        <v>28</v>
      </c>
      <c r="H34">
        <f>_xll.POLYNOMIAL.BELL(G34,_kappa)</f>
        <v>1</v>
      </c>
      <c r="I34">
        <f>_xll.POLYNOMIAL.HERMITE(G33, x)</f>
        <v>-20431861636516.809</v>
      </c>
      <c r="J34">
        <f t="shared" si="2"/>
        <v>3.0488834461171384E+29</v>
      </c>
      <c r="K34">
        <f t="shared" si="3"/>
        <v>-2.6601474505829863E-17</v>
      </c>
      <c r="N34">
        <v>0.01</v>
      </c>
      <c r="O34">
        <v>3.7252902984619141E-11</v>
      </c>
    </row>
    <row r="35" spans="3:15" x14ac:dyDescent="0.25">
      <c r="C35">
        <v>0</v>
      </c>
      <c r="G35">
        <v>29</v>
      </c>
      <c r="H35">
        <f>_xll.POLYNOMIAL.BELL(G35,_kappa)</f>
        <v>1</v>
      </c>
      <c r="I35">
        <f>_xll.POLYNOMIAL.HERMITE(G34, x)</f>
        <v>184216249939606.91</v>
      </c>
      <c r="J35">
        <f t="shared" si="2"/>
        <v>8.8417619937397008E+30</v>
      </c>
      <c r="K35">
        <f t="shared" si="3"/>
        <v>8.2704227677655432E-18</v>
      </c>
      <c r="N35">
        <v>0.01</v>
      </c>
      <c r="O35">
        <v>1.8626451492309571E-11</v>
      </c>
    </row>
    <row r="36" spans="3:15" x14ac:dyDescent="0.25">
      <c r="C36">
        <v>0</v>
      </c>
      <c r="G36">
        <v>30</v>
      </c>
      <c r="H36">
        <f>_xll.POLYNOMIAL.BELL(G36,_kappa)</f>
        <v>1</v>
      </c>
      <c r="I36">
        <f>_xll.POLYNOMIAL.HERMITE(G35, x)</f>
        <v>590513750816431.37</v>
      </c>
      <c r="J36">
        <f t="shared" si="2"/>
        <v>2.6525285981219103E+32</v>
      </c>
      <c r="K36">
        <f t="shared" si="3"/>
        <v>8.8370748527558183E-19</v>
      </c>
      <c r="N36">
        <v>0.01</v>
      </c>
      <c r="O36">
        <v>9.3132257461547854E-12</v>
      </c>
    </row>
    <row r="37" spans="3:15" x14ac:dyDescent="0.25">
      <c r="C37">
        <v>0</v>
      </c>
      <c r="G37">
        <v>31</v>
      </c>
      <c r="H37">
        <f>_xll.POLYNOMIAL.BELL(G37,_kappa)</f>
        <v>1</v>
      </c>
      <c r="I37">
        <f>_xll.POLYNOMIAL.HERMITE(G36, x)</f>
        <v>-5283219873166957</v>
      </c>
      <c r="J37">
        <f t="shared" si="2"/>
        <v>8.2228386541779224E+33</v>
      </c>
      <c r="K37">
        <f t="shared" si="3"/>
        <v>-2.5504423420362795E-19</v>
      </c>
      <c r="N37">
        <v>0.01</v>
      </c>
      <c r="O37">
        <f t="array" ref="O37:O56">_xll.CUMULANT.SCALE(O34, N37:N66)</f>
        <v>3.7252902984619142E-13</v>
      </c>
    </row>
    <row r="38" spans="3:15" x14ac:dyDescent="0.25">
      <c r="C38">
        <v>0</v>
      </c>
      <c r="G38">
        <v>32</v>
      </c>
      <c r="H38">
        <f>_xll.POLYNOMIAL.BELL(G38,_kappa)</f>
        <v>1</v>
      </c>
      <c r="I38">
        <f>_xll.POLYNOMIAL.HERMITE(G37, x)</f>
        <v>-1.8243734511809636E+16</v>
      </c>
      <c r="J38">
        <f t="shared" si="2"/>
        <v>2.6313083693369352E+35</v>
      </c>
      <c r="K38">
        <f t="shared" si="3"/>
        <v>-2.752203798820433E-20</v>
      </c>
      <c r="N38">
        <v>0.01</v>
      </c>
      <c r="O38">
        <v>1.3877787807814459E-23</v>
      </c>
    </row>
    <row r="39" spans="3:15" x14ac:dyDescent="0.25">
      <c r="C39">
        <v>0</v>
      </c>
      <c r="G39">
        <v>33</v>
      </c>
      <c r="H39">
        <f>_xll.POLYNOMIAL.BELL(G39,_kappa)</f>
        <v>1</v>
      </c>
      <c r="I39">
        <f>_xll.POLYNOMIAL.HERMITE(G38, x)</f>
        <v>1.6195544261699472E+17</v>
      </c>
      <c r="J39">
        <f t="shared" si="2"/>
        <v>8.6833176188118859E+36</v>
      </c>
      <c r="K39">
        <f t="shared" si="3"/>
        <v>7.4036938813922477E-21</v>
      </c>
      <c r="N39">
        <v>0.01</v>
      </c>
      <c r="O39">
        <v>5.1698788284564239E-34</v>
      </c>
    </row>
    <row r="40" spans="3:15" x14ac:dyDescent="0.25">
      <c r="C40">
        <v>0</v>
      </c>
      <c r="G40">
        <v>34</v>
      </c>
      <c r="H40">
        <f>_xll.POLYNOMIAL.BELL(G40,_kappa)</f>
        <v>1</v>
      </c>
      <c r="I40">
        <f>_xll.POLYNOMIAL.HERMITE(G39, x)</f>
        <v>5.9999504863960781E+17</v>
      </c>
      <c r="J40">
        <f t="shared" si="2"/>
        <v>2.9523279903960412E+38</v>
      </c>
      <c r="K40">
        <f t="shared" si="3"/>
        <v>8.0671783015252511E-22</v>
      </c>
      <c r="N40">
        <v>0.01</v>
      </c>
      <c r="O40">
        <v>1.9259299443872362E-44</v>
      </c>
    </row>
    <row r="41" spans="3:15" x14ac:dyDescent="0.25">
      <c r="C41">
        <v>0</v>
      </c>
      <c r="G41">
        <v>35</v>
      </c>
      <c r="H41">
        <f>_xll.POLYNOMIAL.BELL(G41,_kappa)</f>
        <v>1</v>
      </c>
      <c r="I41">
        <f>_xll.POLYNOMIAL.HERMITE(G40, x)</f>
        <v>-5.2845301014968648E+18</v>
      </c>
      <c r="J41">
        <f t="shared" si="2"/>
        <v>1.0333147966386144E+40</v>
      </c>
      <c r="K41">
        <f t="shared" si="3"/>
        <v>-2.0300761131380299E-22</v>
      </c>
      <c r="N41">
        <v>0.01</v>
      </c>
      <c r="O41">
        <v>7.1746481373430647E-55</v>
      </c>
    </row>
    <row r="42" spans="3:15" x14ac:dyDescent="0.25">
      <c r="C42">
        <v>0</v>
      </c>
      <c r="G42">
        <v>36</v>
      </c>
      <c r="H42">
        <f>_xll.POLYNOMIAL.BELL(G42,_kappa)</f>
        <v>1</v>
      </c>
      <c r="I42">
        <f>_xll.POLYNOMIAL.HERMITE(G41, x)</f>
        <v>-2.0928284663896351E+19</v>
      </c>
      <c r="J42">
        <f t="shared" si="2"/>
        <v>3.7199332678990118E+41</v>
      </c>
      <c r="K42">
        <f t="shared" si="3"/>
        <v>-2.233248640062235E-23</v>
      </c>
      <c r="N42">
        <v>0.01</v>
      </c>
      <c r="O42">
        <v>2.6727647100921961E-65</v>
      </c>
    </row>
    <row r="43" spans="3:15" x14ac:dyDescent="0.25">
      <c r="C43">
        <v>0</v>
      </c>
      <c r="G43">
        <v>37</v>
      </c>
      <c r="H43">
        <f>_xll.POLYNOMIAL.BELL(G43,_kappa)</f>
        <v>1</v>
      </c>
      <c r="I43">
        <f>_xll.POLYNOMIAL.HERMITE(G42, x)</f>
        <v>1.8286572508600061E+20</v>
      </c>
      <c r="J43">
        <f t="shared" si="2"/>
        <v>1.3763753091226343E+43</v>
      </c>
      <c r="K43">
        <f t="shared" si="3"/>
        <v>5.2739260097153637E-24</v>
      </c>
      <c r="N43">
        <v>0.01</v>
      </c>
      <c r="O43">
        <v>9.956824444577829E-76</v>
      </c>
    </row>
    <row r="44" spans="3:15" x14ac:dyDescent="0.25">
      <c r="C44">
        <v>0</v>
      </c>
      <c r="G44">
        <v>38</v>
      </c>
      <c r="H44">
        <f>_xll.POLYNOMIAL.BELL(G44,_kappa)</f>
        <v>1</v>
      </c>
      <c r="I44">
        <f>_xll.POLYNOMIAL.HERMITE(G43, x)</f>
        <v>7.7170482040886867E+20</v>
      </c>
      <c r="J44">
        <f t="shared" si="2"/>
        <v>5.2302261746660104E+44</v>
      </c>
      <c r="K44">
        <f t="shared" si="3"/>
        <v>5.8569206021219879E-25</v>
      </c>
      <c r="N44">
        <v>0.01</v>
      </c>
      <c r="O44">
        <v>3.7092061506874224E-86</v>
      </c>
    </row>
    <row r="45" spans="3:15" x14ac:dyDescent="0.25">
      <c r="C45">
        <v>0</v>
      </c>
      <c r="G45">
        <v>39</v>
      </c>
      <c r="H45">
        <f>_xll.POLYNOMIAL.BELL(G45,_kappa)</f>
        <v>1</v>
      </c>
      <c r="I45">
        <f>_xll.POLYNOMIAL.HERMITE(G44, x)</f>
        <v>-6.6888613461411349E+21</v>
      </c>
      <c r="J45">
        <f t="shared" si="2"/>
        <v>2.0397882081197442E+46</v>
      </c>
      <c r="K45">
        <f t="shared" si="3"/>
        <v>-1.3016844300314578E-25</v>
      </c>
      <c r="N45">
        <v>0.01</v>
      </c>
      <c r="O45">
        <v>1.3817869688151115E-96</v>
      </c>
    </row>
    <row r="46" spans="3:15" x14ac:dyDescent="0.25">
      <c r="C46">
        <v>0</v>
      </c>
      <c r="G46">
        <v>40</v>
      </c>
      <c r="H46">
        <f>_xll.POLYNOMIAL.BELL(G46,_kappa)</f>
        <v>1</v>
      </c>
      <c r="I46">
        <f>_xll.POLYNOMIAL.HERMITE(G45, x)</f>
        <v>-2.9993669310151123E+22</v>
      </c>
      <c r="J46">
        <f t="shared" si="2"/>
        <v>8.1591528324789768E+47</v>
      </c>
      <c r="K46">
        <f t="shared" si="3"/>
        <v>-1.459227898447168E-26</v>
      </c>
      <c r="N46">
        <v>0.01</v>
      </c>
      <c r="O46">
        <v>5.1475575894680304E-107</v>
      </c>
    </row>
    <row r="47" spans="3:15" x14ac:dyDescent="0.25">
      <c r="C47">
        <v>0</v>
      </c>
      <c r="G47">
        <v>41</v>
      </c>
      <c r="H47">
        <f>_xll.POLYNOMIAL.BELL(G47,_kappa)</f>
        <v>1</v>
      </c>
      <c r="I47">
        <f>_xll.POLYNOMIAL.HERMITE(G46, x)</f>
        <v>2.5786622556848913E+23</v>
      </c>
      <c r="J47">
        <f t="shared" si="2"/>
        <v>3.3452526613163803E+49</v>
      </c>
      <c r="K47">
        <f t="shared" si="3"/>
        <v>3.0598781470639014E-27</v>
      </c>
      <c r="N47">
        <v>0.01</v>
      </c>
      <c r="O47">
        <v>1.917614634881925E-117</v>
      </c>
    </row>
    <row r="48" spans="3:15" x14ac:dyDescent="0.25">
      <c r="C48">
        <v>0</v>
      </c>
      <c r="G48">
        <v>42</v>
      </c>
      <c r="H48">
        <f>_xll.POLYNOMIAL.BELL(G48,_kappa)</f>
        <v>1</v>
      </c>
      <c r="I48">
        <f>_xll.POLYNOMIAL.HERMITE(G47, x)</f>
        <v>1.2255333949628937E+24</v>
      </c>
      <c r="J48">
        <f t="shared" si="2"/>
        <v>1.4050061177528798E+51</v>
      </c>
      <c r="K48">
        <f t="shared" si="3"/>
        <v>3.4624660846796114E-28</v>
      </c>
      <c r="N48">
        <v>0.01</v>
      </c>
      <c r="O48">
        <v>7.143671195514221E-128</v>
      </c>
    </row>
    <row r="49" spans="3:15" x14ac:dyDescent="0.25">
      <c r="C49">
        <v>0</v>
      </c>
      <c r="G49">
        <v>43</v>
      </c>
      <c r="H49">
        <f>_xll.POLYNOMIAL.BELL(G49,_kappa)</f>
        <v>1</v>
      </c>
      <c r="I49">
        <f>_xll.POLYNOMIAL.HERMITE(G48, x)</f>
        <v>-1.0449961908811764E+25</v>
      </c>
      <c r="J49">
        <f t="shared" si="2"/>
        <v>6.0415263063373834E+52</v>
      </c>
      <c r="K49">
        <f t="shared" si="3"/>
        <v>-6.8660447549310351E-29</v>
      </c>
      <c r="N49">
        <v>0.01</v>
      </c>
      <c r="O49">
        <v>2.661224900005095E-138</v>
      </c>
    </row>
    <row r="50" spans="3:15" x14ac:dyDescent="0.25">
      <c r="C50">
        <v>0</v>
      </c>
      <c r="G50">
        <v>44</v>
      </c>
      <c r="H50">
        <f>_xll.POLYNOMIAL.BELL(G50,_kappa)</f>
        <v>1</v>
      </c>
      <c r="I50">
        <f>_xll.POLYNOMIAL.HERMITE(G49, x)</f>
        <v>-5.2517398779322711E+25</v>
      </c>
      <c r="J50">
        <f t="shared" si="2"/>
        <v>2.6582715747884485E+54</v>
      </c>
      <c r="K50">
        <f t="shared" si="3"/>
        <v>-7.8422819662348864E-30</v>
      </c>
      <c r="N50">
        <v>0.01</v>
      </c>
      <c r="O50">
        <v>9.9138353020142573E-149</v>
      </c>
    </row>
    <row r="51" spans="3:15" x14ac:dyDescent="0.25">
      <c r="C51">
        <v>0</v>
      </c>
      <c r="G51">
        <v>45</v>
      </c>
      <c r="H51">
        <f>_xll.POLYNOMIAL.BELL(G51,_kappa)</f>
        <v>1</v>
      </c>
      <c r="I51">
        <f>_xll.POLYNOMIAL.HERMITE(G50, x)</f>
        <v>4.4409662220097358E+26</v>
      </c>
      <c r="J51">
        <f t="shared" si="2"/>
        <v>1.1962222086548019E+56</v>
      </c>
      <c r="K51">
        <f t="shared" si="3"/>
        <v>1.4736834363479355E-30</v>
      </c>
      <c r="N51">
        <v>0.01</v>
      </c>
      <c r="O51">
        <v>3.6931914471142955E-159</v>
      </c>
    </row>
    <row r="52" spans="3:15" x14ac:dyDescent="0.25">
      <c r="C52">
        <v>0</v>
      </c>
      <c r="G52">
        <v>46</v>
      </c>
      <c r="H52">
        <f>_xll.POLYNOMIAL.BELL(G52,_kappa)</f>
        <v>1</v>
      </c>
      <c r="I52">
        <f>_xll.POLYNOMIAL.HERMITE(G51, x)</f>
        <v>2.3551752085102968E+27</v>
      </c>
      <c r="J52">
        <f t="shared" si="2"/>
        <v>5.5026221598120885E+57</v>
      </c>
      <c r="K52">
        <f t="shared" si="3"/>
        <v>1.698995082018844E-31</v>
      </c>
      <c r="N52">
        <v>0.01</v>
      </c>
      <c r="O52">
        <v>1.3758210268297403E-169</v>
      </c>
    </row>
    <row r="53" spans="3:15" x14ac:dyDescent="0.25">
      <c r="C53">
        <v>0</v>
      </c>
      <c r="G53">
        <v>47</v>
      </c>
      <c r="H53">
        <f>_xll.POLYNOMIAL.BELL(G53,_kappa)</f>
        <v>1</v>
      </c>
      <c r="I53">
        <f>_xll.POLYNOMIAL.HERMITE(G52, x)</f>
        <v>-1.9748830478192784E+28</v>
      </c>
      <c r="J53">
        <f t="shared" si="2"/>
        <v>2.5862324151116818E+59</v>
      </c>
      <c r="K53">
        <f t="shared" si="3"/>
        <v>-3.0311848703944698E-32</v>
      </c>
      <c r="N53">
        <v>0.01</v>
      </c>
      <c r="O53">
        <v>5.1253327236687406E-180</v>
      </c>
    </row>
    <row r="54" spans="3:15" x14ac:dyDescent="0.25">
      <c r="C54">
        <v>0</v>
      </c>
      <c r="G54">
        <v>48</v>
      </c>
      <c r="H54">
        <f>_xll.POLYNOMIAL.BELL(G54,_kappa)</f>
        <v>1</v>
      </c>
      <c r="I54">
        <f>_xll.POLYNOMIAL.HERMITE(G53, x)</f>
        <v>-1.1031294263929292E+29</v>
      </c>
      <c r="J54">
        <f t="shared" si="2"/>
        <v>1.2413915592536073E+61</v>
      </c>
      <c r="K54">
        <f t="shared" si="3"/>
        <v>-3.5274127066468177E-33</v>
      </c>
      <c r="N54">
        <v>0.01</v>
      </c>
      <c r="O54">
        <v>1.9093352271872539E-190</v>
      </c>
    </row>
    <row r="55" spans="3:15" x14ac:dyDescent="0.25">
      <c r="C55">
        <v>0</v>
      </c>
      <c r="G55">
        <v>49</v>
      </c>
      <c r="H55">
        <f>_xll.POLYNOMIAL.BELL(G55,_kappa)</f>
        <v>1</v>
      </c>
      <c r="I55">
        <f>_xll.POLYNOMIAL.HERMITE(G54, x)</f>
        <v>9.1716373821113162E+29</v>
      </c>
      <c r="J55">
        <f t="shared" si="2"/>
        <v>6.0828186403426752E+62</v>
      </c>
      <c r="K55">
        <f t="shared" si="3"/>
        <v>5.985226650057381E-34</v>
      </c>
      <c r="N55">
        <v>0.01</v>
      </c>
      <c r="O55">
        <v>7.1128279983522518E-201</v>
      </c>
    </row>
    <row r="56" spans="3:15" x14ac:dyDescent="0.25">
      <c r="C56">
        <v>0</v>
      </c>
      <c r="G56">
        <v>50</v>
      </c>
      <c r="H56">
        <f>_xll.POLYNOMIAL.BELL(G56,_kappa)</f>
        <v>1</v>
      </c>
      <c r="I56">
        <f>_xll.POLYNOMIAL.HERMITE(G55, x)</f>
        <v>5.3867376205071732E+30</v>
      </c>
      <c r="J56">
        <f t="shared" si="2"/>
        <v>3.0414093201713376E+64</v>
      </c>
      <c r="K56">
        <f t="shared" si="3"/>
        <v>7.0305539174520559E-35</v>
      </c>
      <c r="N56">
        <v>0.01</v>
      </c>
      <c r="O56">
        <v>2.6497349136889918E-211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_kappa</vt:lpstr>
      <vt:lpstr>_M</vt:lpstr>
      <vt:lpstr>_n</vt:lpstr>
      <vt:lpstr>x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IEUser</cp:lastModifiedBy>
  <dcterms:created xsi:type="dcterms:W3CDTF">2015-09-29T21:47:57Z</dcterms:created>
  <dcterms:modified xsi:type="dcterms:W3CDTF">2015-10-06T20:31:05Z</dcterms:modified>
</cp:coreProperties>
</file>