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6210"/>
  </bookViews>
  <sheets>
    <sheet name="Sheet1" sheetId="1" r:id="rId1"/>
    <sheet name="Sheet2" sheetId="2" r:id="rId2"/>
    <sheet name="Sheet3" sheetId="3" r:id="rId3"/>
  </sheets>
  <definedNames>
    <definedName name="Settle">Sheet1!$B$1</definedName>
    <definedName name="time">Sheet1!$L$4:$L$82</definedName>
  </definedNames>
  <calcPr calcId="145621"/>
</workbook>
</file>

<file path=xl/calcChain.xml><?xml version="1.0" encoding="utf-8"?>
<calcChain xmlns="http://schemas.openxmlformats.org/spreadsheetml/2006/main">
  <c r="B16" i="1" l="1"/>
  <c r="B15" i="1"/>
  <c r="B14" i="1"/>
  <c r="B13" i="1"/>
  <c r="B12" i="1"/>
  <c r="B11" i="1"/>
  <c r="B7" i="1"/>
  <c r="B6" i="1"/>
  <c r="B5" i="1"/>
  <c r="B4" i="1"/>
  <c r="C18" i="1"/>
  <c r="J3" i="1"/>
  <c r="H4" i="1"/>
  <c r="H15" i="1"/>
  <c r="H14" i="1"/>
  <c r="H12" i="1"/>
  <c r="H13" i="1"/>
  <c r="H7" i="1"/>
  <c r="H11" i="1"/>
  <c r="H16" i="1"/>
  <c r="H6" i="1"/>
  <c r="H5" i="1"/>
  <c r="M4" i="1" a="1"/>
  <c r="M47" i="1" l="1"/>
  <c r="M67" i="1"/>
  <c r="M4" i="1"/>
  <c r="M12" i="1"/>
  <c r="M20" i="1"/>
  <c r="M28" i="1"/>
  <c r="M36" i="1"/>
  <c r="M44" i="1"/>
  <c r="M52" i="1"/>
  <c r="M60" i="1"/>
  <c r="M68" i="1"/>
  <c r="M76" i="1"/>
  <c r="M5" i="1"/>
  <c r="M13" i="1"/>
  <c r="M21" i="1"/>
  <c r="M31" i="1"/>
  <c r="M39" i="1"/>
  <c r="M53" i="1"/>
  <c r="M65" i="1"/>
  <c r="M81" i="1"/>
  <c r="M51" i="1"/>
  <c r="M69" i="1"/>
  <c r="M6" i="1"/>
  <c r="M14" i="1"/>
  <c r="M22" i="1"/>
  <c r="M30" i="1"/>
  <c r="M38" i="1"/>
  <c r="M46" i="1"/>
  <c r="M54" i="1"/>
  <c r="M62" i="1"/>
  <c r="M70" i="1"/>
  <c r="M78" i="1"/>
  <c r="M7" i="1"/>
  <c r="M15" i="1"/>
  <c r="M23" i="1"/>
  <c r="M33" i="1"/>
  <c r="M43" i="1"/>
  <c r="M57" i="1"/>
  <c r="M71" i="1"/>
  <c r="M29" i="1"/>
  <c r="M73" i="1"/>
  <c r="M16" i="1"/>
  <c r="M32" i="1"/>
  <c r="M48" i="1"/>
  <c r="M64" i="1"/>
  <c r="M80" i="1"/>
  <c r="M17" i="1"/>
  <c r="M35" i="1"/>
  <c r="M59" i="1"/>
  <c r="M41" i="1"/>
  <c r="M79" i="1"/>
  <c r="M18" i="1"/>
  <c r="M34" i="1"/>
  <c r="M50" i="1"/>
  <c r="M66" i="1"/>
  <c r="M82" i="1"/>
  <c r="M19" i="1"/>
  <c r="M37" i="1"/>
  <c r="M63" i="1"/>
  <c r="M55" i="1"/>
  <c r="M8" i="1"/>
  <c r="M24" i="1"/>
  <c r="M40" i="1"/>
  <c r="M56" i="1"/>
  <c r="M72" i="1"/>
  <c r="M9" i="1"/>
  <c r="M25" i="1"/>
  <c r="M45" i="1"/>
  <c r="M75" i="1"/>
  <c r="M61" i="1"/>
  <c r="M10" i="1"/>
  <c r="M26" i="1"/>
  <c r="M42" i="1"/>
  <c r="M58" i="1"/>
  <c r="M74" i="1"/>
  <c r="M11" i="1"/>
  <c r="M27" i="1"/>
  <c r="M49" i="1"/>
  <c r="M77" i="1"/>
  <c r="N4" i="1" a="1"/>
  <c r="N7" i="1" l="1"/>
  <c r="N15" i="1"/>
  <c r="N23" i="1"/>
  <c r="N31" i="1"/>
  <c r="N39" i="1"/>
  <c r="N47" i="1"/>
  <c r="N55" i="1"/>
  <c r="N63" i="1"/>
  <c r="N71" i="1"/>
  <c r="N79" i="1"/>
  <c r="N20" i="1"/>
  <c r="N32" i="1"/>
  <c r="N46" i="1"/>
  <c r="N58" i="1"/>
  <c r="N72" i="1"/>
  <c r="N82" i="1"/>
  <c r="N10" i="1"/>
  <c r="N28" i="1"/>
  <c r="N50" i="1"/>
  <c r="N70" i="1"/>
  <c r="N9" i="1"/>
  <c r="N17" i="1"/>
  <c r="N25" i="1"/>
  <c r="N33" i="1"/>
  <c r="N41" i="1"/>
  <c r="N49" i="1"/>
  <c r="N57" i="1"/>
  <c r="N65" i="1"/>
  <c r="N73" i="1"/>
  <c r="N81" i="1"/>
  <c r="N22" i="1"/>
  <c r="N36" i="1"/>
  <c r="N48" i="1"/>
  <c r="N62" i="1"/>
  <c r="N74" i="1"/>
  <c r="N4" i="1"/>
  <c r="N14" i="1"/>
  <c r="N34" i="1"/>
  <c r="N56" i="1"/>
  <c r="N76" i="1"/>
  <c r="N11" i="1"/>
  <c r="N19" i="1"/>
  <c r="N27" i="1"/>
  <c r="N35" i="1"/>
  <c r="N43" i="1"/>
  <c r="N21" i="1"/>
  <c r="N51" i="1"/>
  <c r="N67" i="1"/>
  <c r="N12" i="1"/>
  <c r="N38" i="1"/>
  <c r="N64" i="1"/>
  <c r="N6" i="1"/>
  <c r="N40" i="1"/>
  <c r="N29" i="1"/>
  <c r="N53" i="1"/>
  <c r="N69" i="1"/>
  <c r="N16" i="1"/>
  <c r="N42" i="1"/>
  <c r="N68" i="1"/>
  <c r="N8" i="1"/>
  <c r="N44" i="1"/>
  <c r="N5" i="1"/>
  <c r="N37" i="1"/>
  <c r="N59" i="1"/>
  <c r="N75" i="1"/>
  <c r="N26" i="1"/>
  <c r="N52" i="1"/>
  <c r="N78" i="1"/>
  <c r="N18" i="1"/>
  <c r="N60" i="1"/>
  <c r="N13" i="1"/>
  <c r="N45" i="1"/>
  <c r="N61" i="1"/>
  <c r="N77" i="1"/>
  <c r="N30" i="1"/>
  <c r="N54" i="1"/>
  <c r="N80" i="1"/>
  <c r="N24" i="1"/>
  <c r="N66" i="1"/>
</calcChain>
</file>

<file path=xl/sharedStrings.xml><?xml version="1.0" encoding="utf-8"?>
<sst xmlns="http://schemas.openxmlformats.org/spreadsheetml/2006/main" count="35" uniqueCount="31">
  <si>
    <t>Latest</t>
  </si>
  <si>
    <t>Wk ago</t>
  </si>
  <si>
    <t>High</t>
  </si>
  <si>
    <t>Low</t>
  </si>
  <si>
    <t>One month</t>
  </si>
  <si>
    <t>Three month</t>
  </si>
  <si>
    <t>Six month</t>
  </si>
  <si>
    <t>One year</t>
  </si>
  <si>
    <t>52-WEEK</t>
  </si>
  <si>
    <t>Two year</t>
  </si>
  <si>
    <t>Three year</t>
  </si>
  <si>
    <t>Five year</t>
  </si>
  <si>
    <t>Ten year</t>
  </si>
  <si>
    <t>20 year</t>
  </si>
  <si>
    <t>30 year</t>
  </si>
  <si>
    <t>Settle</t>
  </si>
  <si>
    <t>US0001M</t>
  </si>
  <si>
    <t>US0001Y</t>
  </si>
  <si>
    <t>US0003M</t>
  </si>
  <si>
    <t>US0006M</t>
  </si>
  <si>
    <t>USSW2</t>
  </si>
  <si>
    <t>USSW3</t>
  </si>
  <si>
    <t>USSW5</t>
  </si>
  <si>
    <t>USSW10</t>
  </si>
  <si>
    <t>USSW20</t>
  </si>
  <si>
    <t>USSW30</t>
  </si>
  <si>
    <t>CD</t>
  </si>
  <si>
    <t>SWAP</t>
  </si>
  <si>
    <t>forward</t>
  </si>
  <si>
    <t>spot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</si>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</sst>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14" fontId="0" fillId="0" borderId="0" xfId="0" applyNumberFormat="1"/>
    <xf numFmtId="10" fontId="0" fillId="0" borderId="0" xfId="1" applyNumberFormat="1" applyFont="1"/>
    <xf numFmtId="164" fontId="0" fillId="0" borderId="0" xfId="1" applyNumberFormat="1" applyFont="1"/>
    <xf numFmtId="0" fontId="0" fillId="0" borderId="0" xfId="0" applyAlignment="1">
      <alignment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Sheet1!$M$3</c:f>
              <c:strCache>
                <c:ptCount val="1"/>
                <c:pt idx="0">
                  <c:v>forward</c:v>
                </c:pt>
              </c:strCache>
            </c:strRef>
          </c:tx>
          <c:marker>
            <c:symbol val="none"/>
          </c:marker>
          <c:xVal>
            <c:numRef>
              <c:f>Sheet1!$L$4:$L$82</c:f>
              <c:numCache>
                <c:formatCode>General</c:formatCode>
                <c:ptCount val="79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1.5</c:v>
                </c:pt>
                <c:pt idx="22">
                  <c:v>2</c:v>
                </c:pt>
                <c:pt idx="23">
                  <c:v>2.5</c:v>
                </c:pt>
                <c:pt idx="24">
                  <c:v>3</c:v>
                </c:pt>
                <c:pt idx="25">
                  <c:v>3.5</c:v>
                </c:pt>
                <c:pt idx="26">
                  <c:v>4</c:v>
                </c:pt>
                <c:pt idx="27">
                  <c:v>4.5</c:v>
                </c:pt>
                <c:pt idx="28">
                  <c:v>5</c:v>
                </c:pt>
                <c:pt idx="29">
                  <c:v>5.5</c:v>
                </c:pt>
                <c:pt idx="30">
                  <c:v>6</c:v>
                </c:pt>
                <c:pt idx="31">
                  <c:v>6.5</c:v>
                </c:pt>
                <c:pt idx="32">
                  <c:v>7</c:v>
                </c:pt>
                <c:pt idx="33">
                  <c:v>7.5</c:v>
                </c:pt>
                <c:pt idx="34">
                  <c:v>8</c:v>
                </c:pt>
                <c:pt idx="35">
                  <c:v>8.5</c:v>
                </c:pt>
                <c:pt idx="36">
                  <c:v>9</c:v>
                </c:pt>
                <c:pt idx="37">
                  <c:v>9.5</c:v>
                </c:pt>
                <c:pt idx="38">
                  <c:v>10</c:v>
                </c:pt>
                <c:pt idx="39">
                  <c:v>10.5</c:v>
                </c:pt>
                <c:pt idx="40">
                  <c:v>11</c:v>
                </c:pt>
                <c:pt idx="41">
                  <c:v>11.5</c:v>
                </c:pt>
                <c:pt idx="42">
                  <c:v>12</c:v>
                </c:pt>
                <c:pt idx="43">
                  <c:v>12.5</c:v>
                </c:pt>
                <c:pt idx="44">
                  <c:v>13</c:v>
                </c:pt>
                <c:pt idx="45">
                  <c:v>13.5</c:v>
                </c:pt>
                <c:pt idx="46">
                  <c:v>14</c:v>
                </c:pt>
                <c:pt idx="47">
                  <c:v>14.5</c:v>
                </c:pt>
                <c:pt idx="48">
                  <c:v>15</c:v>
                </c:pt>
                <c:pt idx="49">
                  <c:v>15.5</c:v>
                </c:pt>
                <c:pt idx="50">
                  <c:v>16</c:v>
                </c:pt>
                <c:pt idx="51">
                  <c:v>16.5</c:v>
                </c:pt>
                <c:pt idx="52">
                  <c:v>17</c:v>
                </c:pt>
                <c:pt idx="53">
                  <c:v>17.5</c:v>
                </c:pt>
                <c:pt idx="54">
                  <c:v>18</c:v>
                </c:pt>
                <c:pt idx="55">
                  <c:v>18.5</c:v>
                </c:pt>
                <c:pt idx="56">
                  <c:v>19</c:v>
                </c:pt>
                <c:pt idx="57">
                  <c:v>19.5</c:v>
                </c:pt>
                <c:pt idx="58">
                  <c:v>20</c:v>
                </c:pt>
                <c:pt idx="59">
                  <c:v>20.5</c:v>
                </c:pt>
                <c:pt idx="60">
                  <c:v>21</c:v>
                </c:pt>
                <c:pt idx="61">
                  <c:v>21.5</c:v>
                </c:pt>
                <c:pt idx="62">
                  <c:v>22</c:v>
                </c:pt>
                <c:pt idx="63">
                  <c:v>22.5</c:v>
                </c:pt>
                <c:pt idx="64">
                  <c:v>23</c:v>
                </c:pt>
                <c:pt idx="65">
                  <c:v>23.5</c:v>
                </c:pt>
                <c:pt idx="66">
                  <c:v>24</c:v>
                </c:pt>
                <c:pt idx="67">
                  <c:v>24.5</c:v>
                </c:pt>
                <c:pt idx="68">
                  <c:v>25</c:v>
                </c:pt>
                <c:pt idx="69">
                  <c:v>25.5</c:v>
                </c:pt>
                <c:pt idx="70">
                  <c:v>26</c:v>
                </c:pt>
                <c:pt idx="71">
                  <c:v>26.5</c:v>
                </c:pt>
                <c:pt idx="72">
                  <c:v>27</c:v>
                </c:pt>
                <c:pt idx="73">
                  <c:v>27.5</c:v>
                </c:pt>
                <c:pt idx="74">
                  <c:v>28</c:v>
                </c:pt>
                <c:pt idx="75">
                  <c:v>28.5</c:v>
                </c:pt>
                <c:pt idx="76">
                  <c:v>29</c:v>
                </c:pt>
                <c:pt idx="77">
                  <c:v>29.5</c:v>
                </c:pt>
                <c:pt idx="78">
                  <c:v>30</c:v>
                </c:pt>
              </c:numCache>
            </c:numRef>
          </c:xVal>
          <c:yVal>
            <c:numRef>
              <c:f>Sheet1!$M$4:$M$82</c:f>
              <c:numCache>
                <c:formatCode>General</c:formatCode>
                <c:ptCount val="79"/>
                <c:pt idx="0">
                  <c:v>2.6781955899677712E-3</c:v>
                </c:pt>
                <c:pt idx="1">
                  <c:v>2.6781955899677712E-3</c:v>
                </c:pt>
                <c:pt idx="2">
                  <c:v>6.3711109935963278E-3</c:v>
                </c:pt>
                <c:pt idx="3">
                  <c:v>6.3711109935963278E-3</c:v>
                </c:pt>
                <c:pt idx="4">
                  <c:v>6.3711109935963278E-3</c:v>
                </c:pt>
                <c:pt idx="5">
                  <c:v>1.0344837389427691E-2</c:v>
                </c:pt>
                <c:pt idx="6">
                  <c:v>1.0344837389427691E-2</c:v>
                </c:pt>
                <c:pt idx="7">
                  <c:v>1.0344837389427691E-2</c:v>
                </c:pt>
                <c:pt idx="8">
                  <c:v>1.0344837389427691E-2</c:v>
                </c:pt>
                <c:pt idx="9">
                  <c:v>1.0344837389427691E-2</c:v>
                </c:pt>
                <c:pt idx="10">
                  <c:v>1.0344837389427691E-2</c:v>
                </c:pt>
                <c:pt idx="11">
                  <c:v>4.1505333819965122E-3</c:v>
                </c:pt>
                <c:pt idx="12">
                  <c:v>4.1505333819965122E-3</c:v>
                </c:pt>
                <c:pt idx="13">
                  <c:v>4.1505333819965122E-3</c:v>
                </c:pt>
                <c:pt idx="14">
                  <c:v>4.1505333819965122E-3</c:v>
                </c:pt>
                <c:pt idx="15">
                  <c:v>4.1505333819965122E-3</c:v>
                </c:pt>
                <c:pt idx="16">
                  <c:v>4.1505333819965122E-3</c:v>
                </c:pt>
                <c:pt idx="17">
                  <c:v>4.1505333819965122E-3</c:v>
                </c:pt>
                <c:pt idx="18">
                  <c:v>4.1505333819965122E-3</c:v>
                </c:pt>
                <c:pt idx="19">
                  <c:v>4.1505333819965122E-3</c:v>
                </c:pt>
                <c:pt idx="20">
                  <c:v>4.1505333819965122E-3</c:v>
                </c:pt>
                <c:pt idx="21">
                  <c:v>4.1505333819965122E-3</c:v>
                </c:pt>
                <c:pt idx="22">
                  <c:v>4.1505333819965122E-3</c:v>
                </c:pt>
                <c:pt idx="23">
                  <c:v>7.1640995779837669E-3</c:v>
                </c:pt>
                <c:pt idx="24">
                  <c:v>7.1640995779837669E-3</c:v>
                </c:pt>
                <c:pt idx="25">
                  <c:v>1.6004584843550721E-2</c:v>
                </c:pt>
                <c:pt idx="26">
                  <c:v>1.6004584843550721E-2</c:v>
                </c:pt>
                <c:pt idx="27">
                  <c:v>1.6004584843550721E-2</c:v>
                </c:pt>
                <c:pt idx="28">
                  <c:v>1.6004584843550721E-2</c:v>
                </c:pt>
                <c:pt idx="29">
                  <c:v>2.9938077031770653E-2</c:v>
                </c:pt>
                <c:pt idx="30">
                  <c:v>2.9938077031770653E-2</c:v>
                </c:pt>
                <c:pt idx="31">
                  <c:v>2.9938077031770653E-2</c:v>
                </c:pt>
                <c:pt idx="32">
                  <c:v>2.9938077031770653E-2</c:v>
                </c:pt>
                <c:pt idx="33">
                  <c:v>2.9938077031770653E-2</c:v>
                </c:pt>
                <c:pt idx="34">
                  <c:v>2.9938077031770653E-2</c:v>
                </c:pt>
                <c:pt idx="35">
                  <c:v>2.9938077031770653E-2</c:v>
                </c:pt>
                <c:pt idx="36">
                  <c:v>2.9938077031770653E-2</c:v>
                </c:pt>
                <c:pt idx="37">
                  <c:v>2.9938077031770653E-2</c:v>
                </c:pt>
                <c:pt idx="38">
                  <c:v>2.9938077031770653E-2</c:v>
                </c:pt>
                <c:pt idx="39">
                  <c:v>3.36466678272914E-2</c:v>
                </c:pt>
                <c:pt idx="40">
                  <c:v>3.36466678272914E-2</c:v>
                </c:pt>
                <c:pt idx="41">
                  <c:v>3.36466678272914E-2</c:v>
                </c:pt>
                <c:pt idx="42">
                  <c:v>3.36466678272914E-2</c:v>
                </c:pt>
                <c:pt idx="43">
                  <c:v>3.36466678272914E-2</c:v>
                </c:pt>
                <c:pt idx="44">
                  <c:v>3.36466678272914E-2</c:v>
                </c:pt>
                <c:pt idx="45">
                  <c:v>3.36466678272914E-2</c:v>
                </c:pt>
                <c:pt idx="46">
                  <c:v>3.36466678272914E-2</c:v>
                </c:pt>
                <c:pt idx="47">
                  <c:v>3.36466678272914E-2</c:v>
                </c:pt>
                <c:pt idx="48">
                  <c:v>3.36466678272914E-2</c:v>
                </c:pt>
                <c:pt idx="49">
                  <c:v>3.36466678272914E-2</c:v>
                </c:pt>
                <c:pt idx="50">
                  <c:v>3.36466678272914E-2</c:v>
                </c:pt>
                <c:pt idx="51">
                  <c:v>3.36466678272914E-2</c:v>
                </c:pt>
                <c:pt idx="52">
                  <c:v>3.36466678272914E-2</c:v>
                </c:pt>
                <c:pt idx="53">
                  <c:v>3.36466678272914E-2</c:v>
                </c:pt>
                <c:pt idx="54">
                  <c:v>3.36466678272914E-2</c:v>
                </c:pt>
                <c:pt idx="55">
                  <c:v>3.36466678272914E-2</c:v>
                </c:pt>
                <c:pt idx="56">
                  <c:v>3.36466678272914E-2</c:v>
                </c:pt>
                <c:pt idx="57">
                  <c:v>3.36466678272914E-2</c:v>
                </c:pt>
                <c:pt idx="58">
                  <c:v>3.36466678272914E-2</c:v>
                </c:pt>
                <c:pt idx="59">
                  <c:v>3.134728030605665E-2</c:v>
                </c:pt>
                <c:pt idx="60">
                  <c:v>3.134728030605665E-2</c:v>
                </c:pt>
                <c:pt idx="61">
                  <c:v>3.134728030605665E-2</c:v>
                </c:pt>
                <c:pt idx="62">
                  <c:v>3.134728030605665E-2</c:v>
                </c:pt>
                <c:pt idx="63">
                  <c:v>3.134728030605665E-2</c:v>
                </c:pt>
                <c:pt idx="64">
                  <c:v>3.134728030605665E-2</c:v>
                </c:pt>
                <c:pt idx="65">
                  <c:v>3.134728030605665E-2</c:v>
                </c:pt>
                <c:pt idx="66">
                  <c:v>3.134728030605665E-2</c:v>
                </c:pt>
                <c:pt idx="67">
                  <c:v>3.134728030605665E-2</c:v>
                </c:pt>
                <c:pt idx="68">
                  <c:v>3.134728030605665E-2</c:v>
                </c:pt>
                <c:pt idx="69">
                  <c:v>3.134728030605665E-2</c:v>
                </c:pt>
                <c:pt idx="70">
                  <c:v>3.134728030605665E-2</c:v>
                </c:pt>
                <c:pt idx="71">
                  <c:v>3.134728030605665E-2</c:v>
                </c:pt>
                <c:pt idx="72">
                  <c:v>3.134728030605665E-2</c:v>
                </c:pt>
                <c:pt idx="73">
                  <c:v>3.134728030605665E-2</c:v>
                </c:pt>
                <c:pt idx="74">
                  <c:v>3.134728030605665E-2</c:v>
                </c:pt>
                <c:pt idx="75">
                  <c:v>3.134728030605665E-2</c:v>
                </c:pt>
                <c:pt idx="76">
                  <c:v>3.134728030605665E-2</c:v>
                </c:pt>
                <c:pt idx="77">
                  <c:v>3.134728030605665E-2</c:v>
                </c:pt>
                <c:pt idx="78">
                  <c:v>3.134728030605665E-2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Sheet1!$N$3</c:f>
              <c:strCache>
                <c:ptCount val="1"/>
                <c:pt idx="0">
                  <c:v>spot</c:v>
                </c:pt>
              </c:strCache>
            </c:strRef>
          </c:tx>
          <c:marker>
            <c:symbol val="none"/>
          </c:marker>
          <c:xVal>
            <c:numRef>
              <c:f>Sheet1!$L$4:$L$82</c:f>
              <c:numCache>
                <c:formatCode>General</c:formatCode>
                <c:ptCount val="79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1.5</c:v>
                </c:pt>
                <c:pt idx="22">
                  <c:v>2</c:v>
                </c:pt>
                <c:pt idx="23">
                  <c:v>2.5</c:v>
                </c:pt>
                <c:pt idx="24">
                  <c:v>3</c:v>
                </c:pt>
                <c:pt idx="25">
                  <c:v>3.5</c:v>
                </c:pt>
                <c:pt idx="26">
                  <c:v>4</c:v>
                </c:pt>
                <c:pt idx="27">
                  <c:v>4.5</c:v>
                </c:pt>
                <c:pt idx="28">
                  <c:v>5</c:v>
                </c:pt>
                <c:pt idx="29">
                  <c:v>5.5</c:v>
                </c:pt>
                <c:pt idx="30">
                  <c:v>6</c:v>
                </c:pt>
                <c:pt idx="31">
                  <c:v>6.5</c:v>
                </c:pt>
                <c:pt idx="32">
                  <c:v>7</c:v>
                </c:pt>
                <c:pt idx="33">
                  <c:v>7.5</c:v>
                </c:pt>
                <c:pt idx="34">
                  <c:v>8</c:v>
                </c:pt>
                <c:pt idx="35">
                  <c:v>8.5</c:v>
                </c:pt>
                <c:pt idx="36">
                  <c:v>9</c:v>
                </c:pt>
                <c:pt idx="37">
                  <c:v>9.5</c:v>
                </c:pt>
                <c:pt idx="38">
                  <c:v>10</c:v>
                </c:pt>
                <c:pt idx="39">
                  <c:v>10.5</c:v>
                </c:pt>
                <c:pt idx="40">
                  <c:v>11</c:v>
                </c:pt>
                <c:pt idx="41">
                  <c:v>11.5</c:v>
                </c:pt>
                <c:pt idx="42">
                  <c:v>12</c:v>
                </c:pt>
                <c:pt idx="43">
                  <c:v>12.5</c:v>
                </c:pt>
                <c:pt idx="44">
                  <c:v>13</c:v>
                </c:pt>
                <c:pt idx="45">
                  <c:v>13.5</c:v>
                </c:pt>
                <c:pt idx="46">
                  <c:v>14</c:v>
                </c:pt>
                <c:pt idx="47">
                  <c:v>14.5</c:v>
                </c:pt>
                <c:pt idx="48">
                  <c:v>15</c:v>
                </c:pt>
                <c:pt idx="49">
                  <c:v>15.5</c:v>
                </c:pt>
                <c:pt idx="50">
                  <c:v>16</c:v>
                </c:pt>
                <c:pt idx="51">
                  <c:v>16.5</c:v>
                </c:pt>
                <c:pt idx="52">
                  <c:v>17</c:v>
                </c:pt>
                <c:pt idx="53">
                  <c:v>17.5</c:v>
                </c:pt>
                <c:pt idx="54">
                  <c:v>18</c:v>
                </c:pt>
                <c:pt idx="55">
                  <c:v>18.5</c:v>
                </c:pt>
                <c:pt idx="56">
                  <c:v>19</c:v>
                </c:pt>
                <c:pt idx="57">
                  <c:v>19.5</c:v>
                </c:pt>
                <c:pt idx="58">
                  <c:v>20</c:v>
                </c:pt>
                <c:pt idx="59">
                  <c:v>20.5</c:v>
                </c:pt>
                <c:pt idx="60">
                  <c:v>21</c:v>
                </c:pt>
                <c:pt idx="61">
                  <c:v>21.5</c:v>
                </c:pt>
                <c:pt idx="62">
                  <c:v>22</c:v>
                </c:pt>
                <c:pt idx="63">
                  <c:v>22.5</c:v>
                </c:pt>
                <c:pt idx="64">
                  <c:v>23</c:v>
                </c:pt>
                <c:pt idx="65">
                  <c:v>23.5</c:v>
                </c:pt>
                <c:pt idx="66">
                  <c:v>24</c:v>
                </c:pt>
                <c:pt idx="67">
                  <c:v>24.5</c:v>
                </c:pt>
                <c:pt idx="68">
                  <c:v>25</c:v>
                </c:pt>
                <c:pt idx="69">
                  <c:v>25.5</c:v>
                </c:pt>
                <c:pt idx="70">
                  <c:v>26</c:v>
                </c:pt>
                <c:pt idx="71">
                  <c:v>26.5</c:v>
                </c:pt>
                <c:pt idx="72">
                  <c:v>27</c:v>
                </c:pt>
                <c:pt idx="73">
                  <c:v>27.5</c:v>
                </c:pt>
                <c:pt idx="74">
                  <c:v>28</c:v>
                </c:pt>
                <c:pt idx="75">
                  <c:v>28.5</c:v>
                </c:pt>
                <c:pt idx="76">
                  <c:v>29</c:v>
                </c:pt>
                <c:pt idx="77">
                  <c:v>29.5</c:v>
                </c:pt>
                <c:pt idx="78">
                  <c:v>30</c:v>
                </c:pt>
              </c:numCache>
            </c:numRef>
          </c:xVal>
          <c:yVal>
            <c:numRef>
              <c:f>Sheet1!$N$4:$N$82</c:f>
              <c:numCache>
                <c:formatCode>General</c:formatCode>
                <c:ptCount val="79"/>
                <c:pt idx="0">
                  <c:v>2.6781955899677712E-3</c:v>
                </c:pt>
                <c:pt idx="1">
                  <c:v>2.6781955899677712E-3</c:v>
                </c:pt>
                <c:pt idx="2">
                  <c:v>3.1357025633125821E-3</c:v>
                </c:pt>
                <c:pt idx="3">
                  <c:v>4.2141720400738309E-3</c:v>
                </c:pt>
                <c:pt idx="4">
                  <c:v>4.7534067784544545E-3</c:v>
                </c:pt>
                <c:pt idx="5">
                  <c:v>5.0923602038987848E-3</c:v>
                </c:pt>
                <c:pt idx="6">
                  <c:v>5.9677730681536017E-3</c:v>
                </c:pt>
                <c:pt idx="7">
                  <c:v>6.5930679711927575E-3</c:v>
                </c:pt>
                <c:pt idx="8">
                  <c:v>7.0620391484721243E-3</c:v>
                </c:pt>
                <c:pt idx="9">
                  <c:v>7.4267945085782988E-3</c:v>
                </c:pt>
                <c:pt idx="10">
                  <c:v>7.7185987966632372E-3</c:v>
                </c:pt>
                <c:pt idx="11">
                  <c:v>7.4045074438768557E-3</c:v>
                </c:pt>
                <c:pt idx="12">
                  <c:v>7.1333429387201606E-3</c:v>
                </c:pt>
                <c:pt idx="13">
                  <c:v>6.903896049741419E-3</c:v>
                </c:pt>
                <c:pt idx="14">
                  <c:v>6.7072272877596395E-3</c:v>
                </c:pt>
                <c:pt idx="15">
                  <c:v>6.5367810273754311E-3</c:v>
                </c:pt>
                <c:pt idx="16">
                  <c:v>6.3876405495392483E-3</c:v>
                </c:pt>
                <c:pt idx="17">
                  <c:v>6.2560460102720292E-3</c:v>
                </c:pt>
                <c:pt idx="18">
                  <c:v>6.1390730864789439E-3</c:v>
                </c:pt>
                <c:pt idx="19">
                  <c:v>6.0344131020325003E-3</c:v>
                </c:pt>
                <c:pt idx="20">
                  <c:v>5.9402191160307016E-3</c:v>
                </c:pt>
                <c:pt idx="21">
                  <c:v>5.3436572046859712E-3</c:v>
                </c:pt>
                <c:pt idx="22">
                  <c:v>5.0453762490136073E-3</c:v>
                </c:pt>
                <c:pt idx="23">
                  <c:v>5.4641704980585839E-3</c:v>
                </c:pt>
                <c:pt idx="24">
                  <c:v>5.7474920113794485E-3</c:v>
                </c:pt>
                <c:pt idx="25">
                  <c:v>7.2041467268528564E-3</c:v>
                </c:pt>
                <c:pt idx="26">
                  <c:v>8.3042014914400906E-3</c:v>
                </c:pt>
                <c:pt idx="27">
                  <c:v>9.1597996416746055E-3</c:v>
                </c:pt>
                <c:pt idx="28">
                  <c:v>9.844278161862216E-3</c:v>
                </c:pt>
                <c:pt idx="29">
                  <c:v>1.1658849206495476E-2</c:v>
                </c:pt>
                <c:pt idx="30">
                  <c:v>1.3182118191935077E-2</c:v>
                </c:pt>
                <c:pt idx="31">
                  <c:v>1.4471038102691659E-2</c:v>
                </c:pt>
                <c:pt idx="32">
                  <c:v>1.5575826597625872E-2</c:v>
                </c:pt>
                <c:pt idx="33">
                  <c:v>1.6533309959902192E-2</c:v>
                </c:pt>
                <c:pt idx="34">
                  <c:v>1.7371107901893969E-2</c:v>
                </c:pt>
                <c:pt idx="35">
                  <c:v>1.8110341380122009E-2</c:v>
                </c:pt>
                <c:pt idx="36">
                  <c:v>1.8767437805213602E-2</c:v>
                </c:pt>
                <c:pt idx="37">
                  <c:v>1.935536618555871E-2</c:v>
                </c:pt>
                <c:pt idx="38">
                  <c:v>1.9884501727869305E-2</c:v>
                </c:pt>
                <c:pt idx="39">
                  <c:v>2.0538392460951977E-2</c:v>
                </c:pt>
                <c:pt idx="40">
                  <c:v>2.1134223159421952E-2</c:v>
                </c:pt>
                <c:pt idx="41">
                  <c:v>2.1678242492807576E-2</c:v>
                </c:pt>
                <c:pt idx="42">
                  <c:v>2.2176926881744403E-2</c:v>
                </c:pt>
                <c:pt idx="43">
                  <c:v>2.2635716519566286E-2</c:v>
                </c:pt>
                <c:pt idx="44">
                  <c:v>2.3059214646786483E-2</c:v>
                </c:pt>
                <c:pt idx="45">
                  <c:v>2.3451342542360736E-2</c:v>
                </c:pt>
                <c:pt idx="46">
                  <c:v>2.3815461302536835E-2</c:v>
                </c:pt>
                <c:pt idx="47">
                  <c:v>2.4154468424080092E-2</c:v>
                </c:pt>
                <c:pt idx="48">
                  <c:v>2.4470875070853805E-2</c:v>
                </c:pt>
                <c:pt idx="49">
                  <c:v>2.4766868385577599E-2</c:v>
                </c:pt>
                <c:pt idx="50">
                  <c:v>2.5044362118131151E-2</c:v>
                </c:pt>
                <c:pt idx="51">
                  <c:v>2.5305038048711769E-2</c:v>
                </c:pt>
                <c:pt idx="52">
                  <c:v>2.5550380101022931E-2</c:v>
                </c:pt>
                <c:pt idx="53">
                  <c:v>2.5781702607487748E-2</c:v>
                </c:pt>
                <c:pt idx="54">
                  <c:v>2.6000173863593403E-2</c:v>
                </c:pt>
                <c:pt idx="55">
                  <c:v>2.6206835862612264E-2</c:v>
                </c:pt>
                <c:pt idx="56">
                  <c:v>2.6402620914314352E-2</c:v>
                </c:pt>
                <c:pt idx="57">
                  <c:v>2.6588365706954786E-2</c:v>
                </c:pt>
                <c:pt idx="58">
                  <c:v>2.6764823259963204E-2</c:v>
                </c:pt>
                <c:pt idx="59">
                  <c:v>2.6876897596694014E-2</c:v>
                </c:pt>
                <c:pt idx="60">
                  <c:v>2.6983335280250268E-2</c:v>
                </c:pt>
                <c:pt idx="61">
                  <c:v>2.708482237387367E-2</c:v>
                </c:pt>
                <c:pt idx="62">
                  <c:v>2.7181696417786918E-2</c:v>
                </c:pt>
                <c:pt idx="63">
                  <c:v>2.7274264948637356E-2</c:v>
                </c:pt>
                <c:pt idx="64">
                  <c:v>2.736280876075517E-2</c:v>
                </c:pt>
                <c:pt idx="65">
                  <c:v>2.7447584751080733E-2</c:v>
                </c:pt>
                <c:pt idx="66">
                  <c:v>2.7528828408476064E-2</c:v>
                </c:pt>
                <c:pt idx="67">
                  <c:v>2.7606755998222605E-2</c:v>
                </c:pt>
                <c:pt idx="68">
                  <c:v>2.7681566484379284E-2</c:v>
                </c:pt>
                <c:pt idx="69">
                  <c:v>2.7753443225980806E-2</c:v>
                </c:pt>
                <c:pt idx="70">
                  <c:v>2.7822555477520723E-2</c:v>
                </c:pt>
                <c:pt idx="71">
                  <c:v>2.7889059719568572E-2</c:v>
                </c:pt>
                <c:pt idx="72">
                  <c:v>2.7953100841540575E-2</c:v>
                </c:pt>
                <c:pt idx="73">
                  <c:v>2.8014813195440868E-2</c:v>
                </c:pt>
                <c:pt idx="74">
                  <c:v>2.8074321536701863E-2</c:v>
                </c:pt>
                <c:pt idx="75">
                  <c:v>2.8131741865988789E-2</c:v>
                </c:pt>
                <c:pt idx="76">
                  <c:v>2.8187182183920991E-2</c:v>
                </c:pt>
                <c:pt idx="77">
                  <c:v>2.8240743169041939E-2</c:v>
                </c:pt>
                <c:pt idx="78">
                  <c:v>2.8292518787992181E-2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108608"/>
        <c:axId val="103110144"/>
      </c:scatterChart>
      <c:valAx>
        <c:axId val="1031086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3110144"/>
        <c:crosses val="autoZero"/>
        <c:crossBetween val="midCat"/>
      </c:valAx>
      <c:valAx>
        <c:axId val="1031101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31086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200025</xdr:colOff>
      <xdr:row>1</xdr:row>
      <xdr:rowOff>23812</xdr:rowOff>
    </xdr:from>
    <xdr:to>
      <xdr:col>21</xdr:col>
      <xdr:colOff>561975</xdr:colOff>
      <xdr:row>14</xdr:row>
      <xdr:rowOff>100012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2"/>
  <sheetViews>
    <sheetView tabSelected="1" topLeftCell="A3" workbookViewId="0">
      <selection activeCell="H7" sqref="H7"/>
    </sheetView>
  </sheetViews>
  <sheetFormatPr defaultRowHeight="15" x14ac:dyDescent="0.25"/>
  <cols>
    <col min="1" max="1" width="12.42578125" bestFit="1" customWidth="1"/>
    <col min="8" max="8" width="10" bestFit="1" customWidth="1"/>
    <col min="10" max="10" width="10" bestFit="1" customWidth="1"/>
  </cols>
  <sheetData>
    <row r="1" spans="1:14" x14ac:dyDescent="0.25">
      <c r="A1" t="s">
        <v>15</v>
      </c>
      <c r="B1" s="3">
        <v>40941</v>
      </c>
    </row>
    <row r="3" spans="1:14" x14ac:dyDescent="0.25">
      <c r="A3" s="1" t="s">
        <v>26</v>
      </c>
      <c r="B3" s="2" t="s">
        <v>0</v>
      </c>
      <c r="C3" s="2" t="s">
        <v>1</v>
      </c>
      <c r="D3" s="2" t="s">
        <v>2</v>
      </c>
      <c r="E3" s="2" t="s">
        <v>3</v>
      </c>
      <c r="J3">
        <f>_xll.PWFLAT.BUILD(_xll.PWFLAT.YIELD.CURVE(),_xll.ARRAY.JOIN(_xll.ARRAY.MASK(H4:H7,I4:I7),_xll.ARRAY.MASK(H11:H16,I11:I16)))</f>
        <v>101232072</v>
      </c>
      <c r="L3" t="s">
        <v>30</v>
      </c>
      <c r="M3" t="s">
        <v>28</v>
      </c>
      <c r="N3" t="s">
        <v>29</v>
      </c>
    </row>
    <row r="4" spans="1:14" x14ac:dyDescent="0.25">
      <c r="A4" s="2" t="s">
        <v>4</v>
      </c>
      <c r="B4" s="4">
        <f>0.264/(100)</f>
        <v>2.64E-3</v>
      </c>
      <c r="C4" s="2">
        <v>0.27279999999999999</v>
      </c>
      <c r="D4" s="2">
        <v>0.29630000000000001</v>
      </c>
      <c r="E4" s="2">
        <v>0.18504999999999999</v>
      </c>
      <c r="G4" t="s">
        <v>16</v>
      </c>
      <c r="H4">
        <f>_xll.CASH.DEPOSIT.VALUATION(_xll.CASH.DEPOSIT(G4), Settle, Settle+1, B4)</f>
        <v>100944720</v>
      </c>
      <c r="I4" t="b">
        <v>1</v>
      </c>
      <c r="J4" s="3"/>
      <c r="L4">
        <v>0</v>
      </c>
      <c r="M4">
        <f t="array" ref="M4:M82">_xll.PWFLAT.FORWARD(J3, L4:L82)</f>
        <v>2.6781955899677712E-3</v>
      </c>
      <c r="N4">
        <f t="array" ref="N4:N82">_xll.PWFLAT.SPOT(J3, time)</f>
        <v>2.6781955899677712E-3</v>
      </c>
    </row>
    <row r="5" spans="1:14" x14ac:dyDescent="0.25">
      <c r="A5" s="2" t="s">
        <v>5</v>
      </c>
      <c r="B5" s="4">
        <f>0.5371/(100)</f>
        <v>5.3709999999999999E-3</v>
      </c>
      <c r="C5" s="2">
        <v>0.55659999999999998</v>
      </c>
      <c r="D5" s="2">
        <v>0.58250000000000002</v>
      </c>
      <c r="E5" s="2">
        <v>0.245</v>
      </c>
      <c r="G5" t="s">
        <v>18</v>
      </c>
      <c r="H5">
        <f>_xll.CASH.DEPOSIT.VALUATION(_xll.CASH.DEPOSIT(G5), Settle, Settle+1, B5)</f>
        <v>100944576</v>
      </c>
      <c r="I5" t="b">
        <v>1</v>
      </c>
      <c r="J5" s="3"/>
      <c r="L5">
        <v>0.05</v>
      </c>
      <c r="M5">
        <v>2.6781955899677712E-3</v>
      </c>
      <c r="N5">
        <v>2.6781955899677712E-3</v>
      </c>
    </row>
    <row r="6" spans="1:14" x14ac:dyDescent="0.25">
      <c r="A6" s="2" t="s">
        <v>6</v>
      </c>
      <c r="B6" s="4">
        <f>0.7725/(100)</f>
        <v>7.7249999999999992E-3</v>
      </c>
      <c r="C6" s="2">
        <v>0.79174999999999995</v>
      </c>
      <c r="D6" s="2">
        <v>0.81200000000000006</v>
      </c>
      <c r="E6" s="2">
        <v>0.39324999999999999</v>
      </c>
      <c r="G6" t="s">
        <v>19</v>
      </c>
      <c r="H6">
        <f>_xll.CASH.DEPOSIT.VALUATION(_xll.CASH.DEPOSIT(G6), Settle, Settle+1, B6)</f>
        <v>100943856</v>
      </c>
      <c r="I6" t="b">
        <v>1</v>
      </c>
      <c r="J6" s="3"/>
      <c r="L6">
        <v>0.1</v>
      </c>
      <c r="M6">
        <v>6.3711109935963278E-3</v>
      </c>
      <c r="N6">
        <v>3.1357025633125821E-3</v>
      </c>
    </row>
    <row r="7" spans="1:14" x14ac:dyDescent="0.25">
      <c r="A7" s="2" t="s">
        <v>7</v>
      </c>
      <c r="B7" s="4">
        <f>1.0907/(100)</f>
        <v>1.0907E-2</v>
      </c>
      <c r="C7" s="2">
        <v>1.10795</v>
      </c>
      <c r="D7" s="2">
        <v>1.13035</v>
      </c>
      <c r="E7" s="2">
        <v>0.72024999999999995</v>
      </c>
      <c r="G7" t="s">
        <v>17</v>
      </c>
      <c r="H7">
        <f>_xll.CASH.DEPOSIT.VALUATION(_xll.CASH.DEPOSIT(G7), Settle, Settle+1, B7)</f>
        <v>100943712</v>
      </c>
      <c r="I7" t="b">
        <v>0</v>
      </c>
      <c r="L7">
        <v>0.15</v>
      </c>
      <c r="M7">
        <v>6.3711109935963278E-3</v>
      </c>
      <c r="N7">
        <v>4.2141720400738309E-3</v>
      </c>
    </row>
    <row r="8" spans="1:14" x14ac:dyDescent="0.25">
      <c r="L8">
        <v>0.2</v>
      </c>
      <c r="M8">
        <v>6.3711109935963278E-3</v>
      </c>
      <c r="N8">
        <v>4.7534067784544545E-3</v>
      </c>
    </row>
    <row r="9" spans="1:14" ht="15" customHeight="1" x14ac:dyDescent="0.25">
      <c r="A9" s="2"/>
      <c r="B9" s="2"/>
      <c r="C9" s="2"/>
      <c r="D9" s="6" t="s">
        <v>8</v>
      </c>
      <c r="E9" s="6"/>
      <c r="L9">
        <v>0.25</v>
      </c>
      <c r="M9">
        <v>1.0344837389427691E-2</v>
      </c>
      <c r="N9">
        <v>5.0923602038987848E-3</v>
      </c>
    </row>
    <row r="10" spans="1:14" x14ac:dyDescent="0.25">
      <c r="A10" s="1" t="s">
        <v>27</v>
      </c>
      <c r="B10" s="2" t="s">
        <v>0</v>
      </c>
      <c r="C10" s="2" t="s">
        <v>1</v>
      </c>
      <c r="D10" s="2" t="s">
        <v>2</v>
      </c>
      <c r="E10" s="2" t="s">
        <v>3</v>
      </c>
      <c r="L10">
        <v>0.3</v>
      </c>
      <c r="M10">
        <v>1.0344837389427691E-2</v>
      </c>
      <c r="N10">
        <v>5.9677730681536017E-3</v>
      </c>
    </row>
    <row r="11" spans="1:14" x14ac:dyDescent="0.25">
      <c r="A11" s="2" t="s">
        <v>9</v>
      </c>
      <c r="B11" s="5">
        <f>0.506/(100)</f>
        <v>5.0600000000000003E-3</v>
      </c>
      <c r="C11" s="2">
        <v>0.56000000000000005</v>
      </c>
      <c r="D11" s="2">
        <v>1.048</v>
      </c>
      <c r="E11" s="2">
        <v>0.42099999999999999</v>
      </c>
      <c r="G11" t="s">
        <v>20</v>
      </c>
      <c r="H11">
        <f>_xll.INTEREST.RATE.SWAP.VALUATION(_xll.INTEREST.RATE.SWAP(G11), Settle, Settle+1, B11)</f>
        <v>101199672</v>
      </c>
      <c r="I11" t="b">
        <v>1</v>
      </c>
      <c r="L11">
        <v>0.35</v>
      </c>
      <c r="M11">
        <v>1.0344837389427691E-2</v>
      </c>
      <c r="N11">
        <v>6.5930679711927575E-3</v>
      </c>
    </row>
    <row r="12" spans="1:14" x14ac:dyDescent="0.25">
      <c r="A12" s="2" t="s">
        <v>10</v>
      </c>
      <c r="B12" s="5">
        <f>0.576/(100)</f>
        <v>5.7599999999999995E-3</v>
      </c>
      <c r="C12" s="2">
        <v>0.64700000000000002</v>
      </c>
      <c r="D12" s="2">
        <v>1.633</v>
      </c>
      <c r="E12" s="2">
        <v>0.57599999999999996</v>
      </c>
      <c r="G12" t="s">
        <v>21</v>
      </c>
      <c r="H12">
        <f>_xll.INTEREST.RATE.SWAP.VALUATION(_xll.INTEREST.RATE.SWAP(G12), Settle, Settle+1, B12)</f>
        <v>101129992</v>
      </c>
      <c r="I12" t="b">
        <v>1</v>
      </c>
      <c r="L12">
        <v>0.4</v>
      </c>
      <c r="M12">
        <v>1.0344837389427691E-2</v>
      </c>
      <c r="N12">
        <v>7.0620391484721243E-3</v>
      </c>
    </row>
    <row r="13" spans="1:14" x14ac:dyDescent="0.25">
      <c r="A13" s="2" t="s">
        <v>11</v>
      </c>
      <c r="B13" s="5">
        <f>0.982/(100)</f>
        <v>9.8200000000000006E-3</v>
      </c>
      <c r="C13" s="2">
        <v>1.1060000000000001</v>
      </c>
      <c r="D13" s="2">
        <v>2.6139999999999999</v>
      </c>
      <c r="E13" s="2">
        <v>0.98199999999999998</v>
      </c>
      <c r="G13" t="s">
        <v>22</v>
      </c>
      <c r="H13">
        <f>_xll.INTEREST.RATE.SWAP.VALUATION(_xll.INTEREST.RATE.SWAP(G13), Settle, Settle+1, B13)</f>
        <v>101144496</v>
      </c>
      <c r="I13" t="b">
        <v>1</v>
      </c>
      <c r="L13">
        <v>0.45</v>
      </c>
      <c r="M13">
        <v>1.0344837389427691E-2</v>
      </c>
      <c r="N13">
        <v>7.4267945085782988E-3</v>
      </c>
    </row>
    <row r="14" spans="1:14" x14ac:dyDescent="0.25">
      <c r="A14" s="2" t="s">
        <v>12</v>
      </c>
      <c r="B14" s="5">
        <f>1.943/(100)</f>
        <v>1.9429999999999999E-2</v>
      </c>
      <c r="C14" s="2">
        <v>2.093</v>
      </c>
      <c r="D14" s="2">
        <v>3.8290000000000002</v>
      </c>
      <c r="E14" s="2">
        <v>1.903</v>
      </c>
      <c r="G14" t="s">
        <v>23</v>
      </c>
      <c r="H14">
        <f>_xll.INTEREST.RATE.SWAP.VALUATION(_xll.INTEREST.RATE.SWAP(G14), Settle, Settle+1, B14)</f>
        <v>101129832</v>
      </c>
      <c r="I14" t="b">
        <v>1</v>
      </c>
      <c r="L14">
        <v>0.5</v>
      </c>
      <c r="M14">
        <v>1.0344837389427691E-2</v>
      </c>
      <c r="N14">
        <v>7.7185987966632372E-3</v>
      </c>
    </row>
    <row r="15" spans="1:14" x14ac:dyDescent="0.25">
      <c r="A15" s="2" t="s">
        <v>13</v>
      </c>
      <c r="B15" s="5">
        <f>2.561/(100)</f>
        <v>2.5610000000000001E-2</v>
      </c>
      <c r="C15" s="2">
        <v>2.6869999999999998</v>
      </c>
      <c r="D15" s="2">
        <v>4.4340000000000002</v>
      </c>
      <c r="E15" s="2">
        <v>2.4420000000000002</v>
      </c>
      <c r="G15" t="s">
        <v>24</v>
      </c>
      <c r="H15">
        <f>_xll.INTEREST.RATE.SWAP.VALUATION(_xll.INTEREST.RATE.SWAP(G15), Settle, Settle+1, B15)</f>
        <v>101177536</v>
      </c>
      <c r="I15" t="b">
        <v>1</v>
      </c>
      <c r="L15">
        <v>0.55000000000000004</v>
      </c>
      <c r="M15">
        <v>4.1505333819965122E-3</v>
      </c>
      <c r="N15">
        <v>7.4045074438768557E-3</v>
      </c>
    </row>
    <row r="16" spans="1:14" x14ac:dyDescent="0.25">
      <c r="A16" s="2" t="s">
        <v>14</v>
      </c>
      <c r="B16" s="5">
        <f>2.702/(100)</f>
        <v>2.7019999999999999E-2</v>
      </c>
      <c r="C16" s="2">
        <v>2.819</v>
      </c>
      <c r="D16" s="2">
        <v>4.5419999999999998</v>
      </c>
      <c r="E16" s="2">
        <v>2.536</v>
      </c>
      <c r="G16" t="s">
        <v>25</v>
      </c>
      <c r="H16">
        <f>_xll.INTEREST.RATE.SWAP.VALUATION(_xll.INTEREST.RATE.SWAP(G16), Settle, Settle+1, B16)</f>
        <v>101118688</v>
      </c>
      <c r="I16" t="b">
        <v>1</v>
      </c>
      <c r="L16">
        <v>0.6</v>
      </c>
      <c r="M16">
        <v>4.1505333819965122E-3</v>
      </c>
      <c r="N16">
        <v>7.1333429387201606E-3</v>
      </c>
    </row>
    <row r="17" spans="3:14" x14ac:dyDescent="0.25">
      <c r="L17">
        <v>0.65</v>
      </c>
      <c r="M17">
        <v>4.1505333819965122E-3</v>
      </c>
      <c r="N17">
        <v>6.903896049741419E-3</v>
      </c>
    </row>
    <row r="18" spans="3:14" x14ac:dyDescent="0.25">
      <c r="C18">
        <f>100</f>
        <v>100</v>
      </c>
      <c r="L18">
        <v>0.7</v>
      </c>
      <c r="M18">
        <v>4.1505333819965122E-3</v>
      </c>
      <c r="N18">
        <v>6.7072272877596395E-3</v>
      </c>
    </row>
    <row r="19" spans="3:14" x14ac:dyDescent="0.25">
      <c r="L19">
        <v>0.75</v>
      </c>
      <c r="M19">
        <v>4.1505333819965122E-3</v>
      </c>
      <c r="N19">
        <v>6.5367810273754311E-3</v>
      </c>
    </row>
    <row r="20" spans="3:14" x14ac:dyDescent="0.25">
      <c r="L20">
        <v>0.8</v>
      </c>
      <c r="M20">
        <v>4.1505333819965122E-3</v>
      </c>
      <c r="N20">
        <v>6.3876405495392483E-3</v>
      </c>
    </row>
    <row r="21" spans="3:14" x14ac:dyDescent="0.25">
      <c r="L21">
        <v>0.85</v>
      </c>
      <c r="M21">
        <v>4.1505333819965122E-3</v>
      </c>
      <c r="N21">
        <v>6.2560460102720292E-3</v>
      </c>
    </row>
    <row r="22" spans="3:14" x14ac:dyDescent="0.25">
      <c r="L22">
        <v>0.9</v>
      </c>
      <c r="M22">
        <v>4.1505333819965122E-3</v>
      </c>
      <c r="N22">
        <v>6.1390730864789439E-3</v>
      </c>
    </row>
    <row r="23" spans="3:14" x14ac:dyDescent="0.25">
      <c r="L23">
        <v>0.95</v>
      </c>
      <c r="M23">
        <v>4.1505333819965122E-3</v>
      </c>
      <c r="N23">
        <v>6.0344131020325003E-3</v>
      </c>
    </row>
    <row r="24" spans="3:14" x14ac:dyDescent="0.25">
      <c r="L24">
        <v>1</v>
      </c>
      <c r="M24">
        <v>4.1505333819965122E-3</v>
      </c>
      <c r="N24">
        <v>5.9402191160307016E-3</v>
      </c>
    </row>
    <row r="25" spans="3:14" x14ac:dyDescent="0.25">
      <c r="L25">
        <v>1.5</v>
      </c>
      <c r="M25">
        <v>4.1505333819965122E-3</v>
      </c>
      <c r="N25">
        <v>5.3436572046859712E-3</v>
      </c>
    </row>
    <row r="26" spans="3:14" x14ac:dyDescent="0.25">
      <c r="L26">
        <v>2</v>
      </c>
      <c r="M26">
        <v>4.1505333819965122E-3</v>
      </c>
      <c r="N26">
        <v>5.0453762490136073E-3</v>
      </c>
    </row>
    <row r="27" spans="3:14" x14ac:dyDescent="0.25">
      <c r="L27">
        <v>2.5</v>
      </c>
      <c r="M27">
        <v>7.1640995779837669E-3</v>
      </c>
      <c r="N27">
        <v>5.4641704980585839E-3</v>
      </c>
    </row>
    <row r="28" spans="3:14" x14ac:dyDescent="0.25">
      <c r="L28">
        <v>3</v>
      </c>
      <c r="M28">
        <v>7.1640995779837669E-3</v>
      </c>
      <c r="N28">
        <v>5.7474920113794485E-3</v>
      </c>
    </row>
    <row r="29" spans="3:14" x14ac:dyDescent="0.25">
      <c r="L29">
        <v>3.5</v>
      </c>
      <c r="M29">
        <v>1.6004584843550721E-2</v>
      </c>
      <c r="N29">
        <v>7.2041467268528564E-3</v>
      </c>
    </row>
    <row r="30" spans="3:14" x14ac:dyDescent="0.25">
      <c r="L30">
        <v>4</v>
      </c>
      <c r="M30">
        <v>1.6004584843550721E-2</v>
      </c>
      <c r="N30">
        <v>8.3042014914400906E-3</v>
      </c>
    </row>
    <row r="31" spans="3:14" x14ac:dyDescent="0.25">
      <c r="L31">
        <v>4.5</v>
      </c>
      <c r="M31">
        <v>1.6004584843550721E-2</v>
      </c>
      <c r="N31">
        <v>9.1597996416746055E-3</v>
      </c>
    </row>
    <row r="32" spans="3:14" x14ac:dyDescent="0.25">
      <c r="L32">
        <v>5</v>
      </c>
      <c r="M32">
        <v>1.6004584843550721E-2</v>
      </c>
      <c r="N32">
        <v>9.844278161862216E-3</v>
      </c>
    </row>
    <row r="33" spans="12:14" x14ac:dyDescent="0.25">
      <c r="L33">
        <v>5.5</v>
      </c>
      <c r="M33">
        <v>2.9938077031770653E-2</v>
      </c>
      <c r="N33">
        <v>1.1658849206495476E-2</v>
      </c>
    </row>
    <row r="34" spans="12:14" x14ac:dyDescent="0.25">
      <c r="L34">
        <v>6</v>
      </c>
      <c r="M34">
        <v>2.9938077031770653E-2</v>
      </c>
      <c r="N34">
        <v>1.3182118191935077E-2</v>
      </c>
    </row>
    <row r="35" spans="12:14" x14ac:dyDescent="0.25">
      <c r="L35">
        <v>6.5</v>
      </c>
      <c r="M35">
        <v>2.9938077031770653E-2</v>
      </c>
      <c r="N35">
        <v>1.4471038102691659E-2</v>
      </c>
    </row>
    <row r="36" spans="12:14" x14ac:dyDescent="0.25">
      <c r="L36">
        <v>7</v>
      </c>
      <c r="M36">
        <v>2.9938077031770653E-2</v>
      </c>
      <c r="N36">
        <v>1.5575826597625872E-2</v>
      </c>
    </row>
    <row r="37" spans="12:14" x14ac:dyDescent="0.25">
      <c r="L37">
        <v>7.5</v>
      </c>
      <c r="M37">
        <v>2.9938077031770653E-2</v>
      </c>
      <c r="N37">
        <v>1.6533309959902192E-2</v>
      </c>
    </row>
    <row r="38" spans="12:14" x14ac:dyDescent="0.25">
      <c r="L38">
        <v>8</v>
      </c>
      <c r="M38">
        <v>2.9938077031770653E-2</v>
      </c>
      <c r="N38">
        <v>1.7371107901893969E-2</v>
      </c>
    </row>
    <row r="39" spans="12:14" x14ac:dyDescent="0.25">
      <c r="L39">
        <v>8.5</v>
      </c>
      <c r="M39">
        <v>2.9938077031770653E-2</v>
      </c>
      <c r="N39">
        <v>1.8110341380122009E-2</v>
      </c>
    </row>
    <row r="40" spans="12:14" x14ac:dyDescent="0.25">
      <c r="L40">
        <v>9</v>
      </c>
      <c r="M40">
        <v>2.9938077031770653E-2</v>
      </c>
      <c r="N40">
        <v>1.8767437805213602E-2</v>
      </c>
    </row>
    <row r="41" spans="12:14" x14ac:dyDescent="0.25">
      <c r="L41">
        <v>9.5</v>
      </c>
      <c r="M41">
        <v>2.9938077031770653E-2</v>
      </c>
      <c r="N41">
        <v>1.935536618555871E-2</v>
      </c>
    </row>
    <row r="42" spans="12:14" x14ac:dyDescent="0.25">
      <c r="L42">
        <v>10</v>
      </c>
      <c r="M42">
        <v>2.9938077031770653E-2</v>
      </c>
      <c r="N42">
        <v>1.9884501727869305E-2</v>
      </c>
    </row>
    <row r="43" spans="12:14" x14ac:dyDescent="0.25">
      <c r="L43">
        <v>10.5</v>
      </c>
      <c r="M43">
        <v>3.36466678272914E-2</v>
      </c>
      <c r="N43">
        <v>2.0538392460951977E-2</v>
      </c>
    </row>
    <row r="44" spans="12:14" x14ac:dyDescent="0.25">
      <c r="L44">
        <v>11</v>
      </c>
      <c r="M44">
        <v>3.36466678272914E-2</v>
      </c>
      <c r="N44">
        <v>2.1134223159421952E-2</v>
      </c>
    </row>
    <row r="45" spans="12:14" x14ac:dyDescent="0.25">
      <c r="L45">
        <v>11.5</v>
      </c>
      <c r="M45">
        <v>3.36466678272914E-2</v>
      </c>
      <c r="N45">
        <v>2.1678242492807576E-2</v>
      </c>
    </row>
    <row r="46" spans="12:14" x14ac:dyDescent="0.25">
      <c r="L46">
        <v>12</v>
      </c>
      <c r="M46">
        <v>3.36466678272914E-2</v>
      </c>
      <c r="N46">
        <v>2.2176926881744403E-2</v>
      </c>
    </row>
    <row r="47" spans="12:14" x14ac:dyDescent="0.25">
      <c r="L47">
        <v>12.5</v>
      </c>
      <c r="M47">
        <v>3.36466678272914E-2</v>
      </c>
      <c r="N47">
        <v>2.2635716519566286E-2</v>
      </c>
    </row>
    <row r="48" spans="12:14" x14ac:dyDescent="0.25">
      <c r="L48">
        <v>13</v>
      </c>
      <c r="M48">
        <v>3.36466678272914E-2</v>
      </c>
      <c r="N48">
        <v>2.3059214646786483E-2</v>
      </c>
    </row>
    <row r="49" spans="12:14" x14ac:dyDescent="0.25">
      <c r="L49">
        <v>13.5</v>
      </c>
      <c r="M49">
        <v>3.36466678272914E-2</v>
      </c>
      <c r="N49">
        <v>2.3451342542360736E-2</v>
      </c>
    </row>
    <row r="50" spans="12:14" x14ac:dyDescent="0.25">
      <c r="L50">
        <v>14</v>
      </c>
      <c r="M50">
        <v>3.36466678272914E-2</v>
      </c>
      <c r="N50">
        <v>2.3815461302536835E-2</v>
      </c>
    </row>
    <row r="51" spans="12:14" x14ac:dyDescent="0.25">
      <c r="L51">
        <v>14.5</v>
      </c>
      <c r="M51">
        <v>3.36466678272914E-2</v>
      </c>
      <c r="N51">
        <v>2.4154468424080092E-2</v>
      </c>
    </row>
    <row r="52" spans="12:14" x14ac:dyDescent="0.25">
      <c r="L52">
        <v>15</v>
      </c>
      <c r="M52">
        <v>3.36466678272914E-2</v>
      </c>
      <c r="N52">
        <v>2.4470875070853805E-2</v>
      </c>
    </row>
    <row r="53" spans="12:14" x14ac:dyDescent="0.25">
      <c r="L53">
        <v>15.5</v>
      </c>
      <c r="M53">
        <v>3.36466678272914E-2</v>
      </c>
      <c r="N53">
        <v>2.4766868385577599E-2</v>
      </c>
    </row>
    <row r="54" spans="12:14" x14ac:dyDescent="0.25">
      <c r="L54">
        <v>16</v>
      </c>
      <c r="M54">
        <v>3.36466678272914E-2</v>
      </c>
      <c r="N54">
        <v>2.5044362118131151E-2</v>
      </c>
    </row>
    <row r="55" spans="12:14" x14ac:dyDescent="0.25">
      <c r="L55">
        <v>16.5</v>
      </c>
      <c r="M55">
        <v>3.36466678272914E-2</v>
      </c>
      <c r="N55">
        <v>2.5305038048711769E-2</v>
      </c>
    </row>
    <row r="56" spans="12:14" x14ac:dyDescent="0.25">
      <c r="L56">
        <v>17</v>
      </c>
      <c r="M56">
        <v>3.36466678272914E-2</v>
      </c>
      <c r="N56">
        <v>2.5550380101022931E-2</v>
      </c>
    </row>
    <row r="57" spans="12:14" x14ac:dyDescent="0.25">
      <c r="L57">
        <v>17.5</v>
      </c>
      <c r="M57">
        <v>3.36466678272914E-2</v>
      </c>
      <c r="N57">
        <v>2.5781702607487748E-2</v>
      </c>
    </row>
    <row r="58" spans="12:14" x14ac:dyDescent="0.25">
      <c r="L58">
        <v>18</v>
      </c>
      <c r="M58">
        <v>3.36466678272914E-2</v>
      </c>
      <c r="N58">
        <v>2.6000173863593403E-2</v>
      </c>
    </row>
    <row r="59" spans="12:14" x14ac:dyDescent="0.25">
      <c r="L59">
        <v>18.5</v>
      </c>
      <c r="M59">
        <v>3.36466678272914E-2</v>
      </c>
      <c r="N59">
        <v>2.6206835862612264E-2</v>
      </c>
    </row>
    <row r="60" spans="12:14" x14ac:dyDescent="0.25">
      <c r="L60">
        <v>19</v>
      </c>
      <c r="M60">
        <v>3.36466678272914E-2</v>
      </c>
      <c r="N60">
        <v>2.6402620914314352E-2</v>
      </c>
    </row>
    <row r="61" spans="12:14" x14ac:dyDescent="0.25">
      <c r="L61">
        <v>19.5</v>
      </c>
      <c r="M61">
        <v>3.36466678272914E-2</v>
      </c>
      <c r="N61">
        <v>2.6588365706954786E-2</v>
      </c>
    </row>
    <row r="62" spans="12:14" x14ac:dyDescent="0.25">
      <c r="L62">
        <v>20</v>
      </c>
      <c r="M62">
        <v>3.36466678272914E-2</v>
      </c>
      <c r="N62">
        <v>2.6764823259963204E-2</v>
      </c>
    </row>
    <row r="63" spans="12:14" x14ac:dyDescent="0.25">
      <c r="L63">
        <v>20.5</v>
      </c>
      <c r="M63">
        <v>3.134728030605665E-2</v>
      </c>
      <c r="N63">
        <v>2.6876897596694014E-2</v>
      </c>
    </row>
    <row r="64" spans="12:14" x14ac:dyDescent="0.25">
      <c r="L64">
        <v>21</v>
      </c>
      <c r="M64">
        <v>3.134728030605665E-2</v>
      </c>
      <c r="N64">
        <v>2.6983335280250268E-2</v>
      </c>
    </row>
    <row r="65" spans="12:14" x14ac:dyDescent="0.25">
      <c r="L65">
        <v>21.5</v>
      </c>
      <c r="M65">
        <v>3.134728030605665E-2</v>
      </c>
      <c r="N65">
        <v>2.708482237387367E-2</v>
      </c>
    </row>
    <row r="66" spans="12:14" x14ac:dyDescent="0.25">
      <c r="L66">
        <v>22</v>
      </c>
      <c r="M66">
        <v>3.134728030605665E-2</v>
      </c>
      <c r="N66">
        <v>2.7181696417786918E-2</v>
      </c>
    </row>
    <row r="67" spans="12:14" x14ac:dyDescent="0.25">
      <c r="L67">
        <v>22.5</v>
      </c>
      <c r="M67">
        <v>3.134728030605665E-2</v>
      </c>
      <c r="N67">
        <v>2.7274264948637356E-2</v>
      </c>
    </row>
    <row r="68" spans="12:14" x14ac:dyDescent="0.25">
      <c r="L68">
        <v>23</v>
      </c>
      <c r="M68">
        <v>3.134728030605665E-2</v>
      </c>
      <c r="N68">
        <v>2.736280876075517E-2</v>
      </c>
    </row>
    <row r="69" spans="12:14" x14ac:dyDescent="0.25">
      <c r="L69">
        <v>23.5</v>
      </c>
      <c r="M69">
        <v>3.134728030605665E-2</v>
      </c>
      <c r="N69">
        <v>2.7447584751080733E-2</v>
      </c>
    </row>
    <row r="70" spans="12:14" x14ac:dyDescent="0.25">
      <c r="L70">
        <v>24</v>
      </c>
      <c r="M70">
        <v>3.134728030605665E-2</v>
      </c>
      <c r="N70">
        <v>2.7528828408476064E-2</v>
      </c>
    </row>
    <row r="71" spans="12:14" x14ac:dyDescent="0.25">
      <c r="L71">
        <v>24.5</v>
      </c>
      <c r="M71">
        <v>3.134728030605665E-2</v>
      </c>
      <c r="N71">
        <v>2.7606755998222605E-2</v>
      </c>
    </row>
    <row r="72" spans="12:14" x14ac:dyDescent="0.25">
      <c r="L72">
        <v>25</v>
      </c>
      <c r="M72">
        <v>3.134728030605665E-2</v>
      </c>
      <c r="N72">
        <v>2.7681566484379284E-2</v>
      </c>
    </row>
    <row r="73" spans="12:14" x14ac:dyDescent="0.25">
      <c r="L73">
        <v>25.5</v>
      </c>
      <c r="M73">
        <v>3.134728030605665E-2</v>
      </c>
      <c r="N73">
        <v>2.7753443225980806E-2</v>
      </c>
    </row>
    <row r="74" spans="12:14" x14ac:dyDescent="0.25">
      <c r="L74">
        <v>26</v>
      </c>
      <c r="M74">
        <v>3.134728030605665E-2</v>
      </c>
      <c r="N74">
        <v>2.7822555477520723E-2</v>
      </c>
    </row>
    <row r="75" spans="12:14" x14ac:dyDescent="0.25">
      <c r="L75">
        <v>26.5</v>
      </c>
      <c r="M75">
        <v>3.134728030605665E-2</v>
      </c>
      <c r="N75">
        <v>2.7889059719568572E-2</v>
      </c>
    </row>
    <row r="76" spans="12:14" x14ac:dyDescent="0.25">
      <c r="L76">
        <v>27</v>
      </c>
      <c r="M76">
        <v>3.134728030605665E-2</v>
      </c>
      <c r="N76">
        <v>2.7953100841540575E-2</v>
      </c>
    </row>
    <row r="77" spans="12:14" x14ac:dyDescent="0.25">
      <c r="L77">
        <v>27.5</v>
      </c>
      <c r="M77">
        <v>3.134728030605665E-2</v>
      </c>
      <c r="N77">
        <v>2.8014813195440868E-2</v>
      </c>
    </row>
    <row r="78" spans="12:14" x14ac:dyDescent="0.25">
      <c r="L78">
        <v>28</v>
      </c>
      <c r="M78">
        <v>3.134728030605665E-2</v>
      </c>
      <c r="N78">
        <v>2.8074321536701863E-2</v>
      </c>
    </row>
    <row r="79" spans="12:14" x14ac:dyDescent="0.25">
      <c r="L79">
        <v>28.5</v>
      </c>
      <c r="M79">
        <v>3.134728030605665E-2</v>
      </c>
      <c r="N79">
        <v>2.8131741865988789E-2</v>
      </c>
    </row>
    <row r="80" spans="12:14" x14ac:dyDescent="0.25">
      <c r="L80">
        <v>29</v>
      </c>
      <c r="M80">
        <v>3.134728030605665E-2</v>
      </c>
      <c r="N80">
        <v>2.8187182183920991E-2</v>
      </c>
    </row>
    <row r="81" spans="12:14" x14ac:dyDescent="0.25">
      <c r="L81">
        <v>29.5</v>
      </c>
      <c r="M81">
        <v>3.134728030605665E-2</v>
      </c>
      <c r="N81">
        <v>2.8240743169041939E-2</v>
      </c>
    </row>
    <row r="82" spans="12:14" x14ac:dyDescent="0.25">
      <c r="L82">
        <v>30</v>
      </c>
      <c r="M82">
        <v>3.134728030605665E-2</v>
      </c>
      <c r="N82">
        <v>2.8292518787992181E-2</v>
      </c>
    </row>
  </sheetData>
  <mergeCells count="1">
    <mergeCell ref="D9:E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Settle</vt:lpstr>
      <vt:lpstr>time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</dc:creator>
  <cp:lastModifiedBy>kal</cp:lastModifiedBy>
  <dcterms:created xsi:type="dcterms:W3CDTF">2012-02-03T01:02:38Z</dcterms:created>
  <dcterms:modified xsi:type="dcterms:W3CDTF">2012-06-21T10:48:47Z</dcterms:modified>
</cp:coreProperties>
</file>