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8DB2818-EAE5-4713-B700-25C4F9ED6F7A}" xr6:coauthVersionLast="37" xr6:coauthVersionMax="47" xr10:uidLastSave="{00000000-0000-0000-0000-000000000000}"/>
  <bookViews>
    <workbookView xWindow="0" yWindow="0" windowWidth="23040" windowHeight="9060" activeTab="1" xr2:uid="{00000000-000D-0000-FFFF-FFFF00000000}"/>
  </bookViews>
  <sheets>
    <sheet name="Tesis" sheetId="2" r:id="rId1"/>
    <sheet name="Base" sheetId="3" r:id="rId2"/>
    <sheet name="Ejemplo" sheetId="1" r:id="rId3"/>
  </sheets>
  <definedNames>
    <definedName name="_Hlk108121059" localSheetId="1">Base!$B$53</definedName>
    <definedName name="_xlnm.Print_Area" localSheetId="0">Tesis!$B$1:$I$68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G64" i="3"/>
  <c r="G65" i="3" s="1"/>
  <c r="E64" i="3"/>
  <c r="E65" i="3" s="1"/>
  <c r="F64" i="3"/>
  <c r="F65" i="3" s="1"/>
  <c r="D34" i="3"/>
  <c r="D32" i="3"/>
  <c r="D16" i="3"/>
  <c r="D62" i="3"/>
  <c r="D37" i="3"/>
  <c r="D31" i="3"/>
  <c r="D40" i="3"/>
  <c r="D4" i="3"/>
  <c r="D5" i="3"/>
  <c r="D6" i="3"/>
  <c r="D7" i="3"/>
  <c r="D8" i="3"/>
  <c r="D9" i="3"/>
  <c r="D10" i="3"/>
  <c r="D11" i="3"/>
  <c r="D12" i="3"/>
  <c r="D13" i="3"/>
  <c r="D14" i="3"/>
  <c r="D15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3" i="3"/>
  <c r="D35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3" i="3"/>
  <c r="D64" i="3" l="1"/>
  <c r="D65" i="3" s="1"/>
  <c r="E67" i="3"/>
  <c r="F67" i="3"/>
  <c r="G67" i="3"/>
  <c r="E63" i="2"/>
  <c r="F63" i="2"/>
  <c r="G63" i="2"/>
  <c r="H63" i="2"/>
  <c r="D67" i="3" l="1"/>
  <c r="H65" i="2"/>
  <c r="H67" i="2" s="1"/>
  <c r="F65" i="2"/>
  <c r="F67" i="2" s="1"/>
  <c r="G65" i="2"/>
  <c r="G67" i="2" s="1"/>
  <c r="E67" i="2"/>
  <c r="E6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H16" i="1" l="1"/>
  <c r="H18" i="1" s="1"/>
  <c r="H20" i="1" s="1"/>
  <c r="G16" i="1"/>
  <c r="G18" i="1" s="1"/>
  <c r="G20" i="1" s="1"/>
  <c r="F16" i="1"/>
  <c r="F18" i="1" s="1"/>
  <c r="F20" i="1" s="1"/>
  <c r="E16" i="1"/>
  <c r="E18" i="1" s="1"/>
  <c r="E20" i="1" s="1"/>
</calcChain>
</file>

<file path=xl/sharedStrings.xml><?xml version="1.0" encoding="utf-8"?>
<sst xmlns="http://schemas.openxmlformats.org/spreadsheetml/2006/main" count="507" uniqueCount="152">
  <si>
    <t>Si</t>
  </si>
  <si>
    <t>Referencia</t>
  </si>
  <si>
    <t>Ultimos 7 años</t>
  </si>
  <si>
    <t>Revistas cientificas</t>
  </si>
  <si>
    <t>Libros</t>
  </si>
  <si>
    <t xml:space="preserve"> </t>
  </si>
  <si>
    <t>%</t>
  </si>
  <si>
    <t>Soilicitan</t>
  </si>
  <si>
    <t>Tengo</t>
  </si>
  <si>
    <t>Falta</t>
  </si>
  <si>
    <t>Referencias Bibliograficas</t>
  </si>
  <si>
    <t>Ingles u otro idioma</t>
  </si>
  <si>
    <t xml:space="preserve">Equivale a: </t>
  </si>
  <si>
    <t>año</t>
  </si>
  <si>
    <t>Sobra o Falta</t>
  </si>
  <si>
    <t>Libros 
Tesis</t>
  </si>
  <si>
    <t>Revistas cientificas 
(Articulos)</t>
  </si>
  <si>
    <t>si</t>
  </si>
  <si>
    <t>no</t>
  </si>
  <si>
    <r>
      <t>Aarseth, W., Rolstadas, A. y Andersen, B. (2013). Managing organizational challenges in global projects, I</t>
    </r>
    <r>
      <rPr>
        <i/>
        <sz val="12"/>
        <color theme="1"/>
        <rFont val="Arial"/>
        <family val="2"/>
      </rPr>
      <t>nternational Journal of Managing Projects in Business</t>
    </r>
    <r>
      <rPr>
        <sz val="12"/>
        <color theme="1"/>
        <rFont val="Arial"/>
        <family val="2"/>
      </rPr>
      <t xml:space="preserve">, 7 (1), 103- 132. </t>
    </r>
  </si>
  <si>
    <r>
      <t xml:space="preserve">Aguanche, P. (2017). </t>
    </r>
    <r>
      <rPr>
        <i/>
        <sz val="12"/>
        <color theme="1"/>
        <rFont val="Arial"/>
        <family val="2"/>
      </rPr>
      <t>Propuesta para el mejoramiento continuo de los procesos en la empresa Gate Marketing GROUP S.A.S a través del ciclo planear, hacer, verificar, actuar (PHVA),</t>
    </r>
    <r>
      <rPr>
        <sz val="12"/>
        <color theme="1"/>
        <rFont val="Arial"/>
        <family val="2"/>
      </rPr>
      <t xml:space="preserve"> (Tesis de título) Universidad Agustiniana, Bogotá D.C.</t>
    </r>
  </si>
  <si>
    <r>
      <t xml:space="preserve">Almanza, R., Calderón, P. y Vargas, J. (2018). Teorías clásicas de las organizaciones y el Gung Ho. </t>
    </r>
    <r>
      <rPr>
        <i/>
        <sz val="12"/>
        <color theme="1"/>
        <rFont val="Arial"/>
        <family val="2"/>
      </rPr>
      <t>Revista Visión de Futuro</t>
    </r>
    <r>
      <rPr>
        <sz val="12"/>
        <color theme="1"/>
        <rFont val="Arial"/>
        <family val="2"/>
      </rPr>
      <t xml:space="preserve">, 22 (1). </t>
    </r>
  </si>
  <si>
    <r>
      <t xml:space="preserve">Álvarez, M. y De la Cruz, R. (2015). Procedimiento para la mejora de los procesos del Sistema Integrado de Gestión de la Empresa de Proyectos de Arquitectura e Ingeniería, que permita incrementar la eficiencia y eficacia del producto terminado. </t>
    </r>
    <r>
      <rPr>
        <i/>
        <sz val="12"/>
        <color theme="1"/>
        <rFont val="Arial"/>
        <family val="2"/>
      </rPr>
      <t>Revista de Arquitectura e Ingeniería</t>
    </r>
    <r>
      <rPr>
        <sz val="12"/>
        <color theme="1"/>
        <rFont val="Arial"/>
        <family val="2"/>
      </rPr>
      <t xml:space="preserve">, 9, (2), pp. 1-14. </t>
    </r>
  </si>
  <si>
    <r>
      <t xml:space="preserve">Anex, A. (2008). ¿Por qué fracasan los proyectos?. </t>
    </r>
    <r>
      <rPr>
        <i/>
        <sz val="12"/>
        <rFont val="Arial"/>
        <family val="2"/>
      </rPr>
      <t>Gerencia</t>
    </r>
    <r>
      <rPr>
        <sz val="12"/>
        <rFont val="Arial"/>
        <family val="2"/>
      </rPr>
      <t xml:space="preserve">. </t>
    </r>
  </si>
  <si>
    <r>
      <t xml:space="preserve">Anggraini, W. y Sari, D. (2019). Lowering Oil Losses Level On Crude Palm Oil Production Using The Deming PDCA Cycle, </t>
    </r>
    <r>
      <rPr>
        <i/>
        <sz val="12"/>
        <color theme="1"/>
        <rFont val="Arial"/>
        <family val="2"/>
      </rPr>
      <t>CIEHIS</t>
    </r>
    <r>
      <rPr>
        <sz val="12"/>
        <color theme="1"/>
        <rFont val="Arial"/>
        <family val="2"/>
      </rPr>
      <t xml:space="preserve">, 183–192. </t>
    </r>
  </si>
  <si>
    <r>
      <t xml:space="preserve">Bereskie, T., Rodríguez, M. y Sadiq, R. (2017). Drinking Water Management and Governance in Canada: An Innovative Plan-Do-Check-Act (PDCA) Framework for a Safe Drinking Water Supply. </t>
    </r>
    <r>
      <rPr>
        <i/>
        <sz val="12"/>
        <color theme="1"/>
        <rFont val="Arial"/>
        <family val="2"/>
      </rPr>
      <t>Environ. Manage</t>
    </r>
    <r>
      <rPr>
        <sz val="12"/>
        <color theme="1"/>
        <rFont val="Arial"/>
        <family val="2"/>
      </rPr>
      <t xml:space="preserve">., 60, 2, 243– 262.  </t>
    </r>
  </si>
  <si>
    <r>
      <t xml:space="preserve">Bernal, C. (2010). </t>
    </r>
    <r>
      <rPr>
        <i/>
        <sz val="12"/>
        <color theme="1"/>
        <rFont val="Arial"/>
        <family val="2"/>
      </rPr>
      <t>Metodología de la investigación administración, economía, humanidades y ciencias sociales</t>
    </r>
    <r>
      <rPr>
        <sz val="12"/>
        <color theme="1"/>
        <rFont val="Arial"/>
        <family val="2"/>
      </rPr>
      <t xml:space="preserve">. (3era ed.) Colombia: Pearson  </t>
    </r>
  </si>
  <si>
    <r>
      <t xml:space="preserve">Cáceres, A. (2017). </t>
    </r>
    <r>
      <rPr>
        <i/>
        <sz val="12"/>
        <color theme="1"/>
        <rFont val="Arial"/>
        <family val="2"/>
      </rPr>
      <t>Aplicación de la mejora continua y su efecto en la productividad de los procesos del almacén de una empresa comercializadora de productos electrónicos en Lima Metropolitana</t>
    </r>
    <r>
      <rPr>
        <sz val="12"/>
        <color theme="1"/>
        <rFont val="Arial"/>
        <family val="2"/>
      </rPr>
      <t xml:space="preserve">, (Tesis de maestría) Universidad Ricardo Palma, Lima – Perú.  </t>
    </r>
  </si>
  <si>
    <r>
      <t xml:space="preserve">Chakraborty, A. (2016). </t>
    </r>
    <r>
      <rPr>
        <i/>
        <sz val="12"/>
        <color theme="1"/>
        <rFont val="Arial"/>
        <family val="2"/>
      </rPr>
      <t xml:space="preserve">Importance of PDCA cycle for </t>
    </r>
    <r>
      <rPr>
        <sz val="12"/>
        <color theme="1"/>
        <rFont val="Arial"/>
        <family val="2"/>
      </rPr>
      <t>SMEs. Int. J. Mech.</t>
    </r>
    <r>
      <rPr>
        <i/>
        <sz val="12"/>
        <color theme="1"/>
        <rFont val="Arial"/>
        <family val="2"/>
      </rPr>
      <t xml:space="preserve"> Eng</t>
    </r>
    <r>
      <rPr>
        <sz val="12"/>
        <color theme="1"/>
        <rFont val="Arial"/>
        <family val="2"/>
      </rPr>
      <t xml:space="preserve">., 3, (5), 30–34. </t>
    </r>
  </si>
  <si>
    <r>
      <t xml:space="preserve">Chen, S., Liu, M., y Sun, T. (2019). Quality Control of Waterproof and Drainage Construction for Planting Roof of Underground Garage Based on PDCA – Take A Project in Q City for Example. </t>
    </r>
    <r>
      <rPr>
        <i/>
        <sz val="12"/>
        <color theme="1"/>
        <rFont val="Arial"/>
        <family val="2"/>
      </rPr>
      <t>E3S Web Conf</t>
    </r>
    <r>
      <rPr>
        <sz val="12"/>
        <color theme="1"/>
        <rFont val="Arial"/>
        <family val="2"/>
      </rPr>
      <t>., 79, 02007.</t>
    </r>
  </si>
  <si>
    <r>
      <t xml:space="preserve">Corso, M., Giacobbe, A., Martini, A. y Pellegrini, L. (2007). Tools and Abilities for Continuous Improvement: What Are the Drivers of Performance. </t>
    </r>
    <r>
      <rPr>
        <i/>
        <sz val="12"/>
        <color theme="1"/>
        <rFont val="Arial"/>
        <family val="2"/>
      </rPr>
      <t>International Journal of Technology Management</t>
    </r>
    <r>
      <rPr>
        <sz val="12"/>
        <color theme="1"/>
        <rFont val="Arial"/>
        <family val="2"/>
      </rPr>
      <t xml:space="preserve">, 37(3-4), 348-365. </t>
    </r>
  </si>
  <si>
    <r>
      <t xml:space="preserve">Costas, J. y Puche, J. (2010). Entender el ciclo PDCA de mejora continua. </t>
    </r>
    <r>
      <rPr>
        <i/>
        <sz val="12"/>
        <color theme="1"/>
        <rFont val="Arial"/>
        <family val="2"/>
      </rPr>
      <t xml:space="preserve">Revista Calidad, 4. </t>
    </r>
  </si>
  <si>
    <r>
      <t xml:space="preserve">Darmawan, H.,  Hasibuan, S. y Hardi, H. (2018). Application of Kaizen Concept with 8 Steps PDCA to Reduce in Line Defect at Pasting Process: A Case Study in Automotive Battery, Int. J. Adv. </t>
    </r>
    <r>
      <rPr>
        <i/>
        <sz val="12"/>
        <color theme="1"/>
        <rFont val="Arial"/>
        <family val="2"/>
      </rPr>
      <t>Sci. Res. Eng</t>
    </r>
    <r>
      <rPr>
        <sz val="12"/>
        <color theme="1"/>
        <rFont val="Arial"/>
        <family val="2"/>
      </rPr>
      <t xml:space="preserve">., 4 (8), 97–107. </t>
    </r>
  </si>
  <si>
    <r>
      <t xml:space="preserve">De la Peña, G. y Velázquez, R. (2018). Algunas reflexiones sobre la teoría general de sistemas y el enfoque sistémico en las investigaciones científicas. </t>
    </r>
    <r>
      <rPr>
        <i/>
        <sz val="12"/>
        <color theme="1"/>
        <rFont val="Arial"/>
        <family val="2"/>
      </rPr>
      <t>Revista Cubana Educación Superior</t>
    </r>
    <r>
      <rPr>
        <sz val="12"/>
        <color theme="1"/>
        <rFont val="Arial"/>
        <family val="2"/>
      </rPr>
      <t xml:space="preserve">, 2, 31-44. </t>
    </r>
  </si>
  <si>
    <r>
      <t xml:space="preserve">Del Solar, P. (2015). </t>
    </r>
    <r>
      <rPr>
        <i/>
        <sz val="12"/>
        <color theme="1"/>
        <rFont val="Arial"/>
        <family val="2"/>
      </rPr>
      <t>Sistemas de Gestión de la calidad, metodología para implementar proyectos de mejora continua para la reducción de los efectos de construcción en edificaciones de viviendas</t>
    </r>
    <r>
      <rPr>
        <sz val="12"/>
        <color theme="1"/>
        <rFont val="Arial"/>
        <family val="2"/>
      </rPr>
      <t xml:space="preserve">, (Tesis de doctorado) Universidad Politécnica de Madrid, España. </t>
    </r>
  </si>
  <si>
    <r>
      <t xml:space="preserve">Dudin, M., Frolova, E., Gryzunova, N. y Shuvalova, E. (2014). The Deming Cycle (PDCA) Concept as an Efficient Tool for Continuous Quality Improvement in the Agribusiness, Asian Soc. </t>
    </r>
    <r>
      <rPr>
        <i/>
        <sz val="12"/>
        <color theme="1"/>
        <rFont val="Arial"/>
        <family val="2"/>
      </rPr>
      <t>Sci.</t>
    </r>
    <r>
      <rPr>
        <sz val="12"/>
        <color theme="1"/>
        <rFont val="Arial"/>
        <family val="2"/>
      </rPr>
      <t xml:space="preserve">, 11 (1), 239–246. </t>
    </r>
  </si>
  <si>
    <r>
      <t xml:space="preserve">Fàbregues, S., Meneses, J., Rodríguez, D., y Paré, M. (2016). </t>
    </r>
    <r>
      <rPr>
        <i/>
        <sz val="12"/>
        <color theme="1"/>
        <rFont val="Arial"/>
        <family val="2"/>
      </rPr>
      <t>Técnicas de investigación social y educativa.</t>
    </r>
    <r>
      <rPr>
        <sz val="12"/>
        <color theme="1"/>
        <rFont val="Arial"/>
        <family val="2"/>
      </rPr>
      <t xml:space="preserve"> Barcelona: Editorial UOC. </t>
    </r>
  </si>
  <si>
    <r>
      <t xml:space="preserve">Fernández, M. (2016). </t>
    </r>
    <r>
      <rPr>
        <i/>
        <sz val="12"/>
        <color theme="1"/>
        <rFont val="Arial"/>
        <family val="2"/>
      </rPr>
      <t>Diseño de un sistema de gestión de la calidad bajo la norma ISO 9001:2008 empleando la metodología de la guía del PMBOK para una empresa de construcción de edificios modulares de material prefabricado</t>
    </r>
    <r>
      <rPr>
        <sz val="12"/>
        <color theme="1"/>
        <rFont val="Arial"/>
        <family val="2"/>
      </rPr>
      <t xml:space="preserve">. (Tesis de título) Pontificia Universidad Católica del Perú, Lima – Perú.   </t>
    </r>
  </si>
  <si>
    <r>
      <t xml:space="preserve">Fontalvo, T. y De La Hoz, Efraín. (2018). Diseño e Implementación de un Sistema de Gestión de la Calidad ISO 9001:2015 en una Universidad Colombiana. </t>
    </r>
    <r>
      <rPr>
        <i/>
        <sz val="12"/>
        <color theme="1"/>
        <rFont val="Arial"/>
        <family val="2"/>
      </rPr>
      <t>Formación universitaria</t>
    </r>
    <r>
      <rPr>
        <sz val="12"/>
        <color theme="1"/>
        <rFont val="Arial"/>
        <family val="2"/>
      </rPr>
      <t xml:space="preserve">, 11(1), 35-44. </t>
    </r>
  </si>
  <si>
    <r>
      <t xml:space="preserve">Garza, J., Torres, J., Govindan, K., Cherrafi, A. y Ramanathan, U. (2018). A PDCA-based approach to Environmental Value Stream Mapping (E-VSM). </t>
    </r>
    <r>
      <rPr>
        <i/>
        <sz val="12"/>
        <color theme="1"/>
        <rFont val="Arial"/>
        <family val="2"/>
      </rPr>
      <t>Journal of Cleaner Production</t>
    </r>
    <r>
      <rPr>
        <sz val="12"/>
        <color theme="1"/>
        <rFont val="Arial"/>
        <family val="2"/>
      </rPr>
      <t xml:space="preserve">, 180, 335. </t>
    </r>
  </si>
  <si>
    <r>
      <t xml:space="preserve">Giraldo, G., Castañeda, J., Correa, O. y Sánchez, J. (2018). Diagnóstico de prácticas de iniciación y planeación en gerencia de proyectos en pymes del sector de la construcción. </t>
    </r>
    <r>
      <rPr>
        <i/>
        <sz val="12"/>
        <color theme="1"/>
        <rFont val="Arial"/>
        <family val="2"/>
      </rPr>
      <t>Revista EAN</t>
    </r>
    <r>
      <rPr>
        <sz val="12"/>
        <color theme="1"/>
        <rFont val="Arial"/>
        <family val="2"/>
      </rPr>
      <t xml:space="preserve">, 55-83. </t>
    </r>
  </si>
  <si>
    <t xml:space="preserve">González, J. A., Solís, R. y Alcudia, C. (2010). Diagnóstico sobre la planeación y control de proyectos en las pymes de construcción. Revista de la Construcción, 9(1), </t>
  </si>
  <si>
    <r>
      <t xml:space="preserve">Gutiérrez, H. (2014). </t>
    </r>
    <r>
      <rPr>
        <i/>
        <sz val="12"/>
        <color theme="1"/>
        <rFont val="Arial"/>
        <family val="2"/>
      </rPr>
      <t>Calidad y Productividad</t>
    </r>
    <r>
      <rPr>
        <sz val="12"/>
        <color theme="1"/>
        <rFont val="Arial"/>
        <family val="2"/>
      </rPr>
      <t>. México: Editorial Mc Graw Hill</t>
    </r>
  </si>
  <si>
    <r>
      <t xml:space="preserve">Hernández, R., Fernández C. y Baptista P. (2014). </t>
    </r>
    <r>
      <rPr>
        <i/>
        <sz val="12"/>
        <color theme="1"/>
        <rFont val="Arial"/>
        <family val="2"/>
      </rPr>
      <t xml:space="preserve">Metodología de la </t>
    </r>
    <r>
      <rPr>
        <sz val="12"/>
        <color theme="1"/>
        <rFont val="Arial"/>
        <family val="2"/>
      </rPr>
      <t>investigación. (6</t>
    </r>
    <r>
      <rPr>
        <vertAlign val="super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ª ed). México D.F.: McGraw-Hill/Interamericana. Editores, S.A. DE C.V.  </t>
    </r>
  </si>
  <si>
    <r>
      <t xml:space="preserve">Jagusiak, M. (2017). PDCA cycle as a part of continuous improvement in the production company - a case study. </t>
    </r>
    <r>
      <rPr>
        <i/>
        <sz val="12"/>
        <color theme="1"/>
        <rFont val="Arial"/>
        <family val="2"/>
      </rPr>
      <t>Prod. Eng. Arch</t>
    </r>
    <r>
      <rPr>
        <sz val="12"/>
        <color theme="1"/>
        <rFont val="Arial"/>
        <family val="2"/>
      </rPr>
      <t xml:space="preserve">., 14 (14), 19–22. </t>
    </r>
  </si>
  <si>
    <r>
      <t xml:space="preserve">Kurniawan, C. y Azwir, H. (2019). </t>
    </r>
    <r>
      <rPr>
        <i/>
        <sz val="12"/>
        <color theme="1"/>
        <rFont val="Arial"/>
        <family val="2"/>
      </rPr>
      <t>Penerapan Metode PDCA untuk Menurunkan Tingkat Kerusakan Mesin pada Proses Produksi Penyalutan, JIE Sci. J</t>
    </r>
    <r>
      <rPr>
        <sz val="12"/>
        <color theme="1"/>
        <rFont val="Arial"/>
        <family val="2"/>
      </rPr>
      <t xml:space="preserve">. </t>
    </r>
    <r>
      <rPr>
        <i/>
        <sz val="12"/>
        <color theme="1"/>
        <rFont val="Arial"/>
        <family val="2"/>
      </rPr>
      <t>Res. Appl. Ind. Syst</t>
    </r>
    <r>
      <rPr>
        <sz val="12"/>
        <color theme="1"/>
        <rFont val="Arial"/>
        <family val="2"/>
      </rPr>
      <t xml:space="preserve">., 3 (2), 105–118, </t>
    </r>
  </si>
  <si>
    <r>
      <t xml:space="preserve">Longaray, A., Laurino, F. Tondolo, V. y Munhoz, P. (2017). </t>
    </r>
    <r>
      <rPr>
        <i/>
        <sz val="12"/>
        <color theme="1"/>
        <rFont val="Arial"/>
        <family val="2"/>
      </rPr>
      <t>Applying The PDCA Cycle For Continuous Improvement in a Bovine Confinement System: A Case Study</t>
    </r>
    <r>
      <rPr>
        <sz val="12"/>
        <color theme="1"/>
        <rFont val="Arial"/>
        <family val="2"/>
      </rPr>
      <t xml:space="preserve">. </t>
    </r>
    <r>
      <rPr>
        <i/>
        <sz val="12"/>
        <color theme="1"/>
        <rFont val="Arial"/>
        <family val="2"/>
      </rPr>
      <t>Electron. J. Manag. Syst</t>
    </r>
    <r>
      <rPr>
        <sz val="12"/>
        <color theme="1"/>
        <rFont val="Arial"/>
        <family val="2"/>
      </rPr>
      <t xml:space="preserve">., 12, (3), 353–361, </t>
    </r>
  </si>
  <si>
    <r>
      <t>Lore, K., Bosquez, P., Batista, L., y Santos, L. (2019). Panorama general de la gerencia de proyectos: una mirada en Panamá. </t>
    </r>
    <r>
      <rPr>
        <i/>
        <sz val="12"/>
        <color theme="1"/>
        <rFont val="Arial"/>
        <family val="2"/>
      </rPr>
      <t>Revista De Iniciación Científica,</t>
    </r>
    <r>
      <rPr>
        <sz val="12"/>
        <color theme="1"/>
        <rFont val="Arial"/>
        <family val="2"/>
      </rPr>
      <t xml:space="preserve"> 5(1), 52-56. </t>
    </r>
  </si>
  <si>
    <r>
      <t xml:space="preserve">Mancilla, F. (2008). </t>
    </r>
    <r>
      <rPr>
        <i/>
        <sz val="12"/>
        <rFont val="Arial"/>
        <family val="2"/>
      </rPr>
      <t>Eficiencia con administración de proyectos</t>
    </r>
    <r>
      <rPr>
        <sz val="12"/>
        <rFont val="Arial"/>
        <family val="2"/>
      </rPr>
      <t xml:space="preserve">. Noticias Financieras. </t>
    </r>
  </si>
  <si>
    <r>
      <t xml:space="preserve">Manrique, Y. (2017). </t>
    </r>
    <r>
      <rPr>
        <i/>
        <sz val="12"/>
        <color theme="1"/>
        <rFont val="Arial"/>
        <family val="2"/>
      </rPr>
      <t>Diseño de un modelo de gestión para mejorar la rentabilidad mediante el incremento de la productividad y el control de los costos en proyectos de construcción</t>
    </r>
    <r>
      <rPr>
        <sz val="12"/>
        <color theme="1"/>
        <rFont val="Arial"/>
        <family val="2"/>
      </rPr>
      <t xml:space="preserve">, (Tesis de maestría) Universidad Ricardo Palma, Lima – Perú. </t>
    </r>
  </si>
  <si>
    <r>
      <t xml:space="preserve"> Marcella, M. y Rowley, S. (2014). An exploration of the extent to which project management tools and techniques can be applied across creative industries through a study of their application in the fashion industry in the North East of Scotland. </t>
    </r>
    <r>
      <rPr>
        <i/>
        <sz val="12"/>
        <color theme="1"/>
        <rFont val="Arial"/>
        <family val="2"/>
      </rPr>
      <t>International Journal of Project Management</t>
    </r>
    <r>
      <rPr>
        <sz val="12"/>
        <color theme="1"/>
        <rFont val="Arial"/>
        <family val="2"/>
      </rPr>
      <t xml:space="preserve">, 33(4), 735-746. </t>
    </r>
  </si>
  <si>
    <r>
      <t xml:space="preserve">Meskendahl, S. (2010). The influence of business strategy on project portfolio management and its success: A conceptual framework. </t>
    </r>
    <r>
      <rPr>
        <i/>
        <sz val="12"/>
        <color theme="1"/>
        <rFont val="Arial"/>
        <family val="2"/>
      </rPr>
      <t>International Journal of Project Management</t>
    </r>
    <r>
      <rPr>
        <sz val="12"/>
        <color theme="1"/>
        <rFont val="Arial"/>
        <family val="2"/>
      </rPr>
      <t xml:space="preserve">, 28(8), 807-817. </t>
    </r>
  </si>
  <si>
    <r>
      <t xml:space="preserve">Moreno, G. y Jiménez, J. (2012). Cycle of PDCA T-Learning Model and Its Aplication on Interactive Digital TV. </t>
    </r>
    <r>
      <rPr>
        <i/>
        <sz val="12"/>
        <color theme="1"/>
        <rFont val="Arial"/>
        <family val="2"/>
      </rPr>
      <t>DYNA</t>
    </r>
    <r>
      <rPr>
        <sz val="12"/>
        <color theme="1"/>
        <rFont val="Arial"/>
        <family val="2"/>
      </rPr>
      <t xml:space="preserve">, 79(173), 61-70. </t>
    </r>
  </si>
  <si>
    <r>
      <t xml:space="preserve">Morris, P. (2010). Research and the future of project management. International </t>
    </r>
    <r>
      <rPr>
        <i/>
        <sz val="12"/>
        <color theme="1"/>
        <rFont val="Arial"/>
        <family val="2"/>
      </rPr>
      <t>Journal of Managing Projects in Business</t>
    </r>
    <r>
      <rPr>
        <sz val="12"/>
        <color theme="1"/>
        <rFont val="Arial"/>
        <family val="2"/>
      </rPr>
      <t xml:space="preserve">, 3 (1), 139-146. </t>
    </r>
  </si>
  <si>
    <r>
      <t xml:space="preserve">Nsafon, B., Butu, H., Owolabi, A., Roh, J., Suh, D. y Huh, J. (2020). Integrating multi-criteria analysis with PDCA cycle for sustainable energy planning in Africa: Application to hybrid mini-grid system in Cameroon. </t>
    </r>
    <r>
      <rPr>
        <i/>
        <sz val="12"/>
        <color theme="1"/>
        <rFont val="Arial"/>
        <family val="2"/>
      </rPr>
      <t>Sustain. Energy Technol. Assessments</t>
    </r>
    <r>
      <rPr>
        <sz val="12"/>
        <color theme="1"/>
        <rFont val="Arial"/>
        <family val="2"/>
      </rPr>
      <t xml:space="preserve">, 37 (1), 1–12, </t>
    </r>
  </si>
  <si>
    <t xml:space="preserve">Núñez, A. (2013). ¿Por qué fracasan los proyectos?. Conexión Esan. </t>
  </si>
  <si>
    <r>
      <t xml:space="preserve">Otzen, T. y Manterola, C. (2017). Sampling Techniques on a Population Study. </t>
    </r>
    <r>
      <rPr>
        <i/>
        <sz val="12"/>
        <color theme="1"/>
        <rFont val="Arial"/>
        <family val="2"/>
      </rPr>
      <t>Rev. Morphol</t>
    </r>
    <r>
      <rPr>
        <sz val="12"/>
        <color theme="1"/>
        <rFont val="Arial"/>
        <family val="2"/>
      </rPr>
      <t xml:space="preserve">., 35(1), 227-232. </t>
    </r>
  </si>
  <si>
    <t>Peralta, E. (2016). Teoría general de los sistemas aplicada a modelos de gestión. Aglala. 7 (1), 122-145</t>
  </si>
  <si>
    <r>
      <t xml:space="preserve">Prashar, A. (2017). Adopting PDCA (Plan-DoCheck-Act) cycle for energy optimization in energy-intensive SMEs, J. Clean. </t>
    </r>
    <r>
      <rPr>
        <i/>
        <sz val="12"/>
        <color theme="1"/>
        <rFont val="Arial"/>
        <family val="2"/>
      </rPr>
      <t>Prod.</t>
    </r>
    <r>
      <rPr>
        <sz val="12"/>
        <color theme="1"/>
        <rFont val="Arial"/>
        <family val="2"/>
      </rPr>
      <t xml:space="preserve">, 145, 277–293, </t>
    </r>
  </si>
  <si>
    <r>
      <t xml:space="preserve">Project Management Institute (PMI). (2008). </t>
    </r>
    <r>
      <rPr>
        <i/>
        <sz val="12"/>
        <color theme="1"/>
        <rFont val="Arial"/>
        <family val="2"/>
      </rPr>
      <t>Guía de los Fundamentos parala Dirección de Proyectos Guía PMBOK</t>
    </r>
    <r>
      <rPr>
        <sz val="12"/>
        <color theme="1"/>
        <rFont val="Arial"/>
        <family val="2"/>
      </rPr>
      <t xml:space="preserve"> (4 a Ed.). Pensilvania, EEUU: PMI </t>
    </r>
  </si>
  <si>
    <r>
      <t xml:space="preserve">Project Management Institute, I. (2017). </t>
    </r>
    <r>
      <rPr>
        <i/>
        <sz val="12"/>
        <color theme="1"/>
        <rFont val="Arial"/>
        <family val="2"/>
      </rPr>
      <t xml:space="preserve">La guía de los fundamentos para la dirección de proyectos (Guía del PMBOK). </t>
    </r>
    <r>
      <rPr>
        <sz val="12"/>
        <color theme="1"/>
        <rFont val="Arial"/>
        <family val="2"/>
      </rPr>
      <t xml:space="preserve">EE. UU.: Newtown Square, PA: Project Management Institute. </t>
    </r>
  </si>
  <si>
    <r>
      <t xml:space="preserve">Quero, M. (2010). Confiabilidad y coeficiente Alpha de Cronbach. </t>
    </r>
    <r>
      <rPr>
        <i/>
        <sz val="12"/>
        <color theme="1"/>
        <rFont val="Arial"/>
        <family val="2"/>
      </rPr>
      <t>Revista Telos</t>
    </r>
    <r>
      <rPr>
        <sz val="12"/>
        <color theme="1"/>
        <rFont val="Arial"/>
        <family val="2"/>
      </rPr>
      <t xml:space="preserve">, 12(2). </t>
    </r>
  </si>
  <si>
    <r>
      <t xml:space="preserve">Rojas, M. (2017). </t>
    </r>
    <r>
      <rPr>
        <i/>
        <sz val="12"/>
        <color theme="1"/>
        <rFont val="Arial"/>
        <family val="2"/>
      </rPr>
      <t>El círculo de Deming – PDCA como herramienta para la optimización de los procesos del área de compras y servicios generales</t>
    </r>
    <r>
      <rPr>
        <sz val="12"/>
        <color theme="1"/>
        <rFont val="Arial"/>
        <family val="2"/>
      </rPr>
      <t xml:space="preserve"> (Tesis de título) Universidad Autónoma del Perú, Lima – Perú.  </t>
    </r>
  </si>
  <si>
    <t>nsi</t>
  </si>
  <si>
    <r>
      <t xml:space="preserve">Ruiz, M. (2018). </t>
    </r>
    <r>
      <rPr>
        <i/>
        <sz val="12"/>
        <rFont val="Arial"/>
        <family val="2"/>
      </rPr>
      <t>El futuro del sector construcción tras crisis política</t>
    </r>
    <r>
      <rPr>
        <sz val="12"/>
        <rFont val="Arial"/>
        <family val="2"/>
      </rPr>
      <t xml:space="preserve"> [en línea]. Perú 21.PE. </t>
    </r>
  </si>
  <si>
    <r>
      <t xml:space="preserve">Sánchez, H., Reyes, C. y Mejía, K. (2018). </t>
    </r>
    <r>
      <rPr>
        <i/>
        <sz val="12"/>
        <color theme="1"/>
        <rFont val="Arial"/>
        <family val="2"/>
      </rPr>
      <t>Manual de términos en investigación científica, tecnológica y humanística. Perú</t>
    </r>
    <r>
      <rPr>
        <sz val="12"/>
        <color theme="1"/>
        <rFont val="Arial"/>
        <family val="2"/>
      </rPr>
      <t xml:space="preserve">: Universidad Ricardo Palma. </t>
    </r>
  </si>
  <si>
    <r>
      <t xml:space="preserve">Silva, C.; Dugarte, J. y Mejía, A. (2018). Impacto de los costos de calidad en la ejecución de los proyectos de construcción en Colombia. </t>
    </r>
    <r>
      <rPr>
        <i/>
        <sz val="12"/>
        <color theme="1"/>
        <rFont val="Arial"/>
        <family val="2"/>
      </rPr>
      <t>Revista EAN</t>
    </r>
    <r>
      <rPr>
        <sz val="12"/>
        <color theme="1"/>
        <rFont val="Arial"/>
        <family val="2"/>
      </rPr>
      <t xml:space="preserve">, Edición especial, 33-54. </t>
    </r>
  </si>
  <si>
    <r>
      <t xml:space="preserve">Son, J., &amp; Rojas, E. M. (2010). Impact of optimism bias regarding organizational dynamics on project planning and control. </t>
    </r>
    <r>
      <rPr>
        <i/>
        <sz val="12"/>
        <color theme="1"/>
        <rFont val="Arial"/>
        <family val="2"/>
      </rPr>
      <t>Journal of Construction Engineering and Management</t>
    </r>
    <r>
      <rPr>
        <sz val="12"/>
        <color theme="1"/>
        <rFont val="Arial"/>
        <family val="2"/>
      </rPr>
      <t xml:space="preserve">, 137(2), 147-157. </t>
    </r>
  </si>
  <si>
    <r>
      <t xml:space="preserve">Valderrama, S. (2013). </t>
    </r>
    <r>
      <rPr>
        <i/>
        <sz val="12"/>
        <color theme="1"/>
        <rFont val="Arial"/>
        <family val="2"/>
      </rPr>
      <t>Pasos para elaborar proyectos de investigación científica: cuantitativa, cualitativa y mixta</t>
    </r>
    <r>
      <rPr>
        <sz val="12"/>
        <color theme="1"/>
        <rFont val="Arial"/>
        <family val="2"/>
      </rPr>
      <t xml:space="preserve">. (2ª ed). Lima: Editorial San Marcos.  </t>
    </r>
  </si>
  <si>
    <r>
      <t xml:space="preserve">Vásquez, A., Arredondo, K., Carrillo, T. y Ravelo, G. (2018). </t>
    </r>
    <r>
      <rPr>
        <i/>
        <sz val="12"/>
        <color theme="1"/>
        <rFont val="Arial"/>
        <family val="2"/>
      </rPr>
      <t>Applying the Plan-Do-Check-Act (PDCA) Cycle to Reduce the Defects in the Manufacturing Industry. A Case Study. Ournal Applied sciences, 8, 2181</t>
    </r>
    <r>
      <rPr>
        <sz val="12"/>
        <color theme="1"/>
        <rFont val="Arial"/>
        <family val="2"/>
      </rPr>
      <t xml:space="preserve">. </t>
    </r>
  </si>
  <si>
    <r>
      <t xml:space="preserve">Velarde, J. (2017). Tecnologías de la información y gestión de calidad para fortalecer la educación cívica ciudadana. </t>
    </r>
    <r>
      <rPr>
        <i/>
        <sz val="12"/>
        <color theme="1"/>
        <rFont val="Arial"/>
        <family val="2"/>
      </rPr>
      <t>Quipukamayoc</t>
    </r>
    <r>
      <rPr>
        <sz val="12"/>
        <color theme="1"/>
        <rFont val="Arial"/>
        <family val="2"/>
      </rPr>
      <t xml:space="preserve">, 25(49), 91-98. Disponible en: </t>
    </r>
  </si>
  <si>
    <r>
      <t xml:space="preserve">Villaseca, R. (2017). </t>
    </r>
    <r>
      <rPr>
        <i/>
        <sz val="12"/>
        <color theme="1"/>
        <rFont val="Arial"/>
        <family val="2"/>
      </rPr>
      <t>Implementación de un sistema de planeamiento y control de gestión de proyectos en el área de seguridad industrial</t>
    </r>
    <r>
      <rPr>
        <sz val="12"/>
        <color theme="1"/>
        <rFont val="Arial"/>
        <family val="2"/>
      </rPr>
      <t xml:space="preserve">, (Tesis de maestría) Universidad Ricardo Palma, Lima – Perú.   </t>
    </r>
  </si>
  <si>
    <t>Wallace, W. (2014). Gestión de Proyectos. Gran Bretaña, Reino Unido: Edinburgh Business School.</t>
  </si>
  <si>
    <r>
      <t xml:space="preserve">Wiersmar, E. y Jurs, S. (2005). </t>
    </r>
    <r>
      <rPr>
        <i/>
        <sz val="12"/>
        <color theme="1"/>
        <rFont val="Arial"/>
        <family val="2"/>
      </rPr>
      <t>La ética en la investigación</t>
    </r>
    <r>
      <rPr>
        <sz val="12"/>
        <color theme="1"/>
        <rFont val="Arial"/>
        <family val="2"/>
      </rPr>
      <t xml:space="preserve">. México: McGraw-Hill. </t>
    </r>
  </si>
  <si>
    <r>
      <t xml:space="preserve">Zambrano, O. y Almeida, O. (2018). Mejora continua en productividad organizacional y su impacto en colaboradores. </t>
    </r>
    <r>
      <rPr>
        <i/>
        <sz val="12"/>
        <color theme="1"/>
        <rFont val="Arial"/>
        <family val="2"/>
      </rPr>
      <t>Desarrollo Gerencial</t>
    </r>
    <r>
      <rPr>
        <sz val="12"/>
        <color theme="1"/>
        <rFont val="Arial"/>
        <family val="2"/>
      </rPr>
      <t xml:space="preserve">, 10(2), 82- </t>
    </r>
  </si>
  <si>
    <t>CANT. QUE PIDEN</t>
  </si>
  <si>
    <t>George, D. y Mallery, P. (2003). SPSS for Windows step by step: A simple guide And reference. 11.0 update (4th ed). Boston: Allyn &amp; Bacon.</t>
  </si>
  <si>
    <t xml:space="preserve">Martínez, R., Tuya, L., Martínez, M., Pérez, A. y Cánovas, A. (2009). El coeficiente de correlación de los rangos de spearman caracterización. Revista Habanera de Ciencias Médicas, 8 (2). </t>
  </si>
  <si>
    <r>
      <t>Esteban, L., Rojas, W., &amp; Sánchez, M. (2013). Modelo de investigación en gestión de proyectos para la investigación en ingeniería. </t>
    </r>
    <r>
      <rPr>
        <i/>
        <sz val="12"/>
        <color theme="1"/>
        <rFont val="Arial"/>
        <family val="2"/>
      </rPr>
      <t>Revista Escuela De Administración De Negocios</t>
    </r>
    <r>
      <rPr>
        <sz val="12"/>
        <color theme="1"/>
        <rFont val="Arial"/>
        <family val="2"/>
      </rPr>
      <t xml:space="preserve">, (74), 54-71.  </t>
    </r>
  </si>
  <si>
    <r>
      <t>Martínez, R., Tuya, L., Martínez, M., Pérez, A. y Cánovas, A. (2009). El coeficiente de correlación de los rangos de spearman caracterización.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Arial"/>
        <family val="2"/>
      </rPr>
      <t xml:space="preserve">Revista Habanera de Ciencias Médicas, 8 (2). </t>
    </r>
  </si>
  <si>
    <t>Matriz de control de Referencias Bibliograficas</t>
  </si>
  <si>
    <t>Realidad problemática</t>
  </si>
  <si>
    <t>Antecedentes</t>
  </si>
  <si>
    <t>Teorias</t>
  </si>
  <si>
    <t>Variable 1</t>
  </si>
  <si>
    <t>Dimensiones V1</t>
  </si>
  <si>
    <t>variable 2</t>
  </si>
  <si>
    <t>Dimenciones V2</t>
  </si>
  <si>
    <t>Metodologia</t>
  </si>
  <si>
    <t>Centro UC, &amp; INEE. (2019). Desarrollo de instrumentos de evaluación: pautas de observación. In Cuadernillo tecnico de evaluacion educativa. https://www.inee.edu.mx/wp-content/uploads/2019/08/P2A356.pdf</t>
  </si>
  <si>
    <t>EsSalud. (2020). Manual de Procesos y Procedimientos Gestion de Aseguramiento en Salud. EsSalud - Gerencia Central de Planeamiento y Presupuesto Gerencia de Organización y Procesos Subgerencia de Procesos.</t>
  </si>
  <si>
    <t>Finandhita, A., &amp; Afrianto, I. (2018). Development of E-Diploma System Model with Digital Signature Authentication. IOP Conference Series: Materials Science and Engineering, 407(1). https://doi.org/10.1088/1757-899X/407/1/012109</t>
  </si>
  <si>
    <t>Hossen, S., Tabassum, T., Islam, A., Karim, R., Sultana-Rumi, L., &amp; Akter-Kobita, A. (2021). Digital signature authentication using asymmetric key cryptography with different byte number. Lecture Notes on Data Engineering and Communications Technologies, 53(November 2020), 845–851. https://doi.org/10.1007/978-981-15-5258-8_78</t>
  </si>
  <si>
    <t>Khrykova, A., Bolsunovskaya, M., Shirokova, S., &amp; Novopashenny, A. (2021). Implementation of digital signature technology to improve the interaction in company. E3S Web of Conferences, 244, 1–7. https://doi.org/10.1051/e3sconf/202124412023</t>
  </si>
  <si>
    <t>Rendón-Macías, M. E., Villasís-Keever, M. A., &amp; Miranda-Novales, M. G. (2016). Estadística descriptiva. Revista Alergia Mexico, 63(4), 397–407.</t>
  </si>
  <si>
    <t>Werdi-Mukti, G. W., &amp; Setiawan, H. (2020). Designing and building secure electronic medical record application by applying AES-256 and RSA digital signature. IOP Conference Series: Materials Science and Engineering, 852(1), 1–7. https://doi.org/10.1088/1757-899X/852/1/012148</t>
  </si>
  <si>
    <t>NO</t>
  </si>
  <si>
    <t>Benites, S. (2021). Firma digital longeva en la mejora de la gestión documental en el Despacho Presidencial, Lima 2021 [Escuela de Posgrado, Universidad Cesar Vallejo]. https://repositorio.ucv.edu.pe/handle/20.500.12692/69749</t>
  </si>
  <si>
    <t>Gonzales-Tamayo, E. (2020). La inversión pública y el cierre de brechas en acceso a servicios públicos. Blog Escuela de Posgrado,  Universidad Contiental. https://blogposgrado.ucontinental.edu.pe/la-inversion-publica-y-el-cierre-de-brechas-en-acceso-a-servicios-publicos</t>
  </si>
  <si>
    <t>Rodríguez-Vargas, J. M., Vargas-Valle, E. D., &amp; López-Jaramillo, A. M. (2021). La afiliación al sistema de salud de personas migrantes venezolanas en Colombia La afiliación al sistema de salud de personas migrantes venezolanas en Colombia. Poblacion y Salud En Mesoamerica, 18(2). https://doi.org/10.15517/psm.v18i2.42795</t>
  </si>
  <si>
    <t>Cardinaal, E., Dubas-Jakóbczyk, K., Behmane, D., Bryndová, L., Cascini, F., Duighuisen, H., Davidovitch, N., Waitzberg, R., &amp; Jeurissen, P. (2022). Governance of academic medical centres in changing healthcare systems: An international comparison. Health Policy. https://doi.org/10.1016/J.HEALTHPOL.2022.04.011</t>
  </si>
  <si>
    <t>Tye, M. R., Wilhelmi, O. V., Pierce, A. L., Sharma, S., Nichersu, I., Wróblewski, M., Goszczyński, W., Wendel, J., Laborgne, P., Heyder, M., &amp; Nichersu, I. (2022). The food water energy nexus in an urban context: Connecting theory and practice for nexus governance. Earth System Governance, 12, 100143. https://doi.org/10.1016/J.ESG.2022.100143</t>
  </si>
  <si>
    <t>Quintero, C. (2017). Gobernanza y teoría de las organizaciones. Perfiles Latinoamericanos, 25(50), 39–57. https://doi.org/10.18504/PL2550-003-2017</t>
  </si>
  <si>
    <t>Tudor-Car, L., Myint-Kyaw, B., &amp; Atun, R. (2018). The role of eLearning in health management and leadership capacity building in health system: A systematic review. Human Resources for Health, 16(44), 1–9. https://doi.org/10.1186/s12960-018-0305-9</t>
  </si>
  <si>
    <t>Okoroafor, E., Smith, C., Ochie, K., Nwosu, C., Gudmundsdottir, H., &amp; Aljubran, M. (2022). Machine learning in subsurface geothermal energy: Two decades in review. Geothermics, 102, 102401. https://doi.org/10.1016/J.GEOTHERMICS.2022.102401</t>
  </si>
  <si>
    <t>Alagheband, M., &amp; Mashatan, A. (2022). Advanced digital signatures for preserving privacy and trust management in hierarchical heterogeneous IoT: Taxonomy, capabilities, and objectives. Internet of Things, 18, 100492. https://doi.org/10.1016/J.IOT.2021.100492</t>
  </si>
  <si>
    <t>Gutiérrez-Cruz, F. S. (2017). El impacto del gasto público sobre la inversión privada en México (1980-2015) The impact of public expenditure on private investment in Mexico (1980-2015). EconomíaUNAM, 14(42), 136–149. https://doi.org/10.1016/J.EUNAM.2017.09.006</t>
  </si>
  <si>
    <t>Manrique-Cáceres, J., &amp; Narváez-Soto, J. (2020). Niveles de recaudación tributaria e inversión pública a nivel departamental en el Perú, 2008 - 2017 - Dialnet. Revista Ciencia UNEMI, 13(33), 108–119. https://dialnet.unirioja.es/servlet/articulo?codigo=8375326</t>
  </si>
  <si>
    <t>Ocampo-López, O. L., Mendoza-Correa, V. H., &amp; Serna-López, M. L. (2021). Identificación de brechas en gestión de la innovación en empresas de Alimentos y Bebidas en Caldas - Dialnet. Entramado, 17(2), 110–128. https://dialnet.unirioja.es/servlet/articulo?codigo=8055081</t>
  </si>
  <si>
    <t>No</t>
  </si>
  <si>
    <t>Ardanaz, M., Luz, B. B., &amp; García, A. (2019). Fortaleciendo la gestión de las inversiones en América Latina y el Caribe: lecciones aprendidas del apoyo operativo del BID a los Sistemas Nacionales de Inversión Pública (SNIP). Banco Interamericano de Desarrollo.</t>
  </si>
  <si>
    <t>Becerril-Montekio, V. (2011). Sistema de salud de Chile. Sistema de Salud de Chile. http://www.scielo.org.mx/scielo.php?script=sci_arttext&amp;pid=S0036-36342011000800009</t>
  </si>
  <si>
    <t>Bernasconi, A., &amp; Rodríguez-Ponce, E. (2018). Importancia de la gestión institucional en los procesos de acreditación universitaria en Chile*. Revista de Ciencias Humanas y Sociales, agosto, 20–48. https://produccioncientificaluz.org/index.php/opcion/article/view/23822</t>
  </si>
  <si>
    <t>Cabello, D. (2021). Implicancia de la firma digital en el proceso de reforma y modernización de un poder del Estado – Perú 2021 [Escuela de Posgrado, Universidad Cesar Vallejo]. https://repositorio.ucv.edu.pe/handle/20.500.12692/73944</t>
  </si>
  <si>
    <t>Carrillo, E. (2019). Firma Digital para el Proceso de Trámite Documentario en la Universidad Nacional de San Cristóbal de Huamanga 2016 [Escuela de Posgrado, Universidad Andina Nestor Caceres Velasquez]. http://repositorio.uancv.edu.pe/handle/UANCV/4217</t>
  </si>
  <si>
    <t>Castillo, M. (2016). El Rol de la Inversión Pública en el Desempeño Económico Regional del Perú: 2001 – 2014. Rev. Est. de Políticas Publícas, 4, 1–15. https://repositorio.uchile.cl/handle/2250/137807</t>
  </si>
  <si>
    <t>CEO-FORECAST. (2017, August 11). Estas son algunas trabas que afronta el sistema de salud peruano. https://archivo.gestion.pe/panelg/estas-son-algunas-trabas-que-afronta-sistema-salud-peruano-2197440</t>
  </si>
  <si>
    <t>Chari, R., O’Hanlon, C., Chen, P., Leuschner, K., &amp; Nelson, C. (2018). Governing Academic Medical Center Systems: Evaluating and Choosing among Alternative Governance Approaches. Academic Medicine, 93(2), 192–198. https://doi.org/10.1097/ACM.0000000000001903</t>
  </si>
  <si>
    <t>Cordova-Ramirez, J. F. (2021). Propuesta de sistema de gestión documental de historiales médicos con aplicación de la firma digital . Caso : Hospital Daniel Alcides Carrión. Universidad Nacional Mayor de San Marcos. https://cybertesis.unmsm.edu.pe/handle/20.500.12672/17050</t>
  </si>
  <si>
    <t>Del Carmen Sara, J. C. (2019). Lineamientos y estrategias para mejorar la calidad de la atención en los servicios de salud. Revista Peruana de Medicina Experimental y Salud Publica, 36(2), 288–295. https://doi.org/10.17843/RPMESP.2019.362.4449</t>
  </si>
  <si>
    <t>Espinoza-Céspedes, J. F. (2018). Entre la firma electrónica y la firma digital: aproximaciones sobre su regulación en el Perú. Revista Del Instituto de Ciencias Juridicas de Puebla, 12(41), 241–266.</t>
  </si>
  <si>
    <t>Estaban-Garcia, J., &amp; Coll-Serrano, V. (2003). Competitividad y eficiencia. Estudios de Economia Aplicada, 21(3), 423–450. https://www.redalyc.org/pdf/301/30121302.pdf</t>
  </si>
  <si>
    <t>Gomez, V., &amp; Celis, J. (2009). El sistema de aseguramiento de la calidad de la educacion superior: consideraciones sobre la acreditacion en Colombia. Revista Colombiana de Sociologia, 32(2). https://revistas.unal.edu.co/index.php/recs/article/view/12704</t>
  </si>
  <si>
    <t>Hernández-Sampieri, R., &amp; Mendoza-Torres, C. (2018). Metodología de la investigación: las rutas: cuantitativa ,cualitativa y mixta. Mc Graw Hill educación.</t>
  </si>
  <si>
    <t>Jumpa-Armas, D. (2019). Aseguramiento universal en salud en el Perú: una aproximación a 10 años de su implementación. Revista de La Facultad de Medicina Humana, 19(3), 75–80. https://doi.org/10.25176/RFMH.V19I3.2158</t>
  </si>
  <si>
    <t>Mallar, M. Á. (2010). PROCESS MANAGEMENT: AN EFFECTIVE MANAGEMENT APPROACH. “Visión de Futuro” Año 7, 13(1). https://dialnet.unirioja.es/servlet/articulo?codigo=7408099</t>
  </si>
  <si>
    <t>Mezones-Holguín, E., Amaya, E., Bellido-Boza, L., Mougenot, B., Murillo, J. P., Villegas-Ortega, J., &amp; Del Carmen Sara, J. C. (2019). Cobertura de aseguramiento en salud: el caso peruano desde la Ley de Aseguramiento Universal. Revista Peruana de Medicina Experimental y Salud Publica, 36(2), 196–206. https://doi.org/10.17843/RPMESP.2019.362.3998</t>
  </si>
  <si>
    <t>Redondo-Cadenas, M., &amp; Viñuela-Martínez, J. (2021). Gestión mediante Sistema Experto del autocontrol basado en los principios del Análisis de Peligros y Puntos de Control Crítico en establecimientos de restauración colectiva. Sanidad Militar, 77(3), 129–136. https://doi.org/10.4321/S1887-85712021000300003</t>
  </si>
  <si>
    <t>Rojas-Tenjo, J. O., Cruz-Roa, J. P., Ramirez-Sanabria, L., &amp; Bravo-Gonzalez, M. (2020). Titulacion en la Universidad EAN, a travez de certificacion digital en plataformas tecnologicas. UNIVERSIDAD EAN. https://repository.universidadean.edu.co/handle/10882/10281</t>
  </si>
  <si>
    <t>Sanchez-Ysurraga, F. M. (2018). Analisis y propuesta de financiamiento para el seguro integral de salud. Tesis de postgrado, Universidad del Pacifico.   https://repositorio.up.edu.pe/handle/11354/2275</t>
  </si>
  <si>
    <t>Serna de-la-Garza, J. M. (2010). El concepto de gobernanza. In Globalización y gobernanza: Las transformaciones del estado y sus implicaciones para el derecho público (pp. 21–51). https://archivos.juridicas.unam.mx/www/bjv/libros/6/2818/5.pdf</t>
  </si>
  <si>
    <t>Tarrillo-Espil, Y. (2018). Gestión del sistema de aseguramiento y la satisfacción de los usuarios en la Unidad Desconcentrada Regional del Seguro. Escuela de Posgrado, Universidad Cesar Vallejo. https://hdl.handle.net/20.500.12692/31583</t>
  </si>
  <si>
    <t>Ugarte-Ubilluz, O. (2019). Gobernanza y rectoría de la calidad en los servicios de salud en el Perú. Revista Peruana de Medicina Experimental y Salud Pública, 36(2), 296–303. https://doi.org/10.17843/RPMESP.2019.362.4495</t>
  </si>
  <si>
    <t>Resolucion de Consejo Universitario N° 0340-2021/ucv, Resolucion de Consejo Universitario (2021). https://www.ucv.edu.pe/wp-content/uploads/2020/09/RCUN%C2%B00340-2021-UCV-Aprueba-Modificacion-Codigo-Etica-en-Investigacion.pdf</t>
  </si>
  <si>
    <t>Wilson, L., Velásquez, A., &amp; Ponce, C. (2009). La ley marco de aseguramiento universal en salud en el Perú: análisis de beneficios y sistematización del proceso desde su concepción hasta su promulgación. Revista Peruana de Medicina Experimental y Salud Publica, 26(2).</t>
  </si>
  <si>
    <t>World Health Organization. (2018). Health Systems Governance. World Health Organization. https://www.who.int/health-topics/health-systems-governance#tab=tab_1</t>
  </si>
  <si>
    <t>De Luca, J. (2015). La implementación de la firma digital en el sector público: mejoras en la gestión y en los procesos para lograr óptimos resultados. Buenos Aires: Universidad de Buenos Aires. Facultad de Ciencias Económicas. Escuela de Estudios de Posgrado. http://bibliotecadigital.econ.uba.ar/download/tpos/1502-0390_DeLucaJC.pdf</t>
  </si>
  <si>
    <t>Hernández-Ardieta, J.L. (2011). Enhancing the reliability of digital signatures as non-repudiation evidence under a holistic threat model. [Doctoral Thesis, University Carlos III Of Madrid]. https://core.ac.uk/download/pdf/30044339.pdf</t>
  </si>
  <si>
    <t>Saputra, J. (2021) penerapan elliptic curve digital signaturealgorithm (ecdsa) pada digital signature untuk pengamanan dokumen. Skripsi thesis, Universitas Islam Negeri Sultan Syarif Kasim Riau. https://repository.uin-suska.ac.id/47002/</t>
  </si>
  <si>
    <t>Masiero, S. &amp; Bailur, S. (2021) Digital identity for development: The quest for justice and a research agenda, Information Technology for Development, 27:1, 1-12, DOI: 10.1080/02681102.2021.1859669</t>
  </si>
  <si>
    <t>Saleh-Albakhiti, M. (2018), Complementarities between governance and human capital: A comprehensive model of public employees’ innovativeness based on evidence from Saudi Arabia. [ Doctoral dissertation, Brunel University London]. https://bura.brunel.ac.uk/bitstream/2438/17499/1/FulltextThesis.pdf</t>
  </si>
  <si>
    <t>Hetherington, S. (2019). What is Epistemology?. (1ra Edicion). Polity. https://www.goodreads.com/book/show/46138897-what-is-epistemology</t>
  </si>
  <si>
    <t>Savedoff, William D (May 1, 2011). Governance in the Health Sector: A Strategy for Measuring Determinants and Performance. World Bank Policy Research Working Paper No. 5655, Available at SSRN: https://ssrn.com/abstract=1837205</t>
  </si>
  <si>
    <t>Marotti de Mello, A. and Wood Jr, T. (2019), "What is applied research anyway?", Revista de Gestão, Vol. 26 No. 4, pp. 338-339. https://doi.org/10.1108/REGE-10-2019-128</t>
  </si>
  <si>
    <t>Hulu, V. T., &amp; Sinaga, T. R. (2019). Analisis Data Statistik Parametrik Aplikasi SPSS dan Statcal. Yayasan Kita Menulis.</t>
  </si>
  <si>
    <t>Krukowski, K., Raczyńska, M., &amp; Escher, I. (2021). Change Management Success Factors in Polish Public Administration. European Research Studies Journal. V. XXIV, Special N° 3. https://search.proquest.com/openview/df0de570faab60ae985378254be1a21e/1?pq-origsite=gscholar&amp;cbl=60370</t>
  </si>
  <si>
    <t>Woolson, R.F. (2008). Wilcoxon Signed-Rank Test. In Wiley Encyclopedia of Clinical Trials (eds R.B. D'Agostino, L. Sullivan and J. Massaro). https://doi.org/10.1002/9780471462422.eoct979</t>
  </si>
  <si>
    <r>
      <t xml:space="preserve">Chunga-Montero, C. E. (2022). </t>
    </r>
    <r>
      <rPr>
        <i/>
        <sz val="12"/>
        <color theme="1"/>
        <rFont val="Arial"/>
        <family val="2"/>
      </rPr>
      <t>Aplicación de la Tecnología de Firma Digital para Mejorar la Gestión de Trámite Documental del Gobierno Regional La Libertad</t>
    </r>
    <r>
      <rPr>
        <sz val="12"/>
        <color theme="1"/>
        <rFont val="Arial"/>
        <family val="2"/>
      </rPr>
      <t>. [Tesis de posgrado, Universidad Cesar Vallejo].</t>
    </r>
  </si>
  <si>
    <r>
      <t xml:space="preserve">Inquilla-Quispe, R. C. (2021). </t>
    </r>
    <r>
      <rPr>
        <i/>
        <sz val="12"/>
        <color theme="1"/>
        <rFont val="Arial"/>
        <family val="2"/>
      </rPr>
      <t>Estrategia de Firma Digital y Gestión de Trámite Documentario en una Universidad Pública</t>
    </r>
    <r>
      <rPr>
        <sz val="12"/>
        <color theme="1"/>
        <rFont val="Arial"/>
        <family val="2"/>
      </rPr>
      <t>. [Tesis de posgrado, Universidad Cesar Vallejo].</t>
    </r>
  </si>
  <si>
    <t>So</t>
  </si>
  <si>
    <t>Kaliyadan F, Kulkarni V. Types of Variables, Descriptive Statistics, and Sample Size. Indian Dermatol Online J. 2019 Jan-Feb;10(1):82-86. doi: 10.4103/idoj.IDOJ_468_18. PMID: 30775310; PMCID: PMC6362742.</t>
  </si>
  <si>
    <t>Kim, Sora &amp; Ji, Yingru. (2018). Gap Analysis. 1-6. 10.1002/9781119010722.iesc0079. The International Encyclopedia of Strategic Communication. DOI: 10.1002/9781119010722.iesc0079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</si>
</sst>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121"/>
      <name val="Roboto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5" borderId="0" xfId="0" applyFill="1"/>
    <xf numFmtId="0" fontId="1" fillId="5" borderId="0" xfId="0" applyFont="1" applyFill="1"/>
    <xf numFmtId="0" fontId="0" fillId="3" borderId="1" xfId="0" applyFill="1" applyBorder="1" applyAlignment="1">
      <alignment horizontal="center" wrapText="1"/>
    </xf>
    <xf numFmtId="1" fontId="0" fillId="4" borderId="0" xfId="0" applyNumberFormat="1" applyFill="1" applyAlignment="1">
      <alignment horizontal="center"/>
    </xf>
    <xf numFmtId="0" fontId="1" fillId="6" borderId="0" xfId="0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justify" vertical="top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/>
    <xf numFmtId="9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8" fillId="0" borderId="3" xfId="0" applyFont="1" applyFill="1" applyBorder="1" applyAlignment="1">
      <alignment horizontal="center" vertical="center"/>
    </xf>
    <xf numFmtId="1" fontId="0" fillId="0" borderId="0" xfId="0" applyNumberFormat="1"/>
    <xf numFmtId="0" fontId="2" fillId="0" borderId="0" xfId="0" applyFont="1" applyAlignment="1">
      <alignment horizontal="left" vertical="center" wrapText="1" indent="3"/>
    </xf>
    <xf numFmtId="0" fontId="2" fillId="0" borderId="0" xfId="0" applyFont="1" applyAlignment="1">
      <alignment vertical="top" wrapText="1"/>
    </xf>
    <xf numFmtId="0" fontId="14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22519/22157360.9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78"/>
  <sheetViews>
    <sheetView showGridLines="0" zoomScaleNormal="100" workbookViewId="0">
      <pane xSplit="2" ySplit="3" topLeftCell="C64" activePane="bottomRight" state="frozen"/>
      <selection pane="topRight" activeCell="C1" sqref="C1"/>
      <selection pane="bottomLeft" activeCell="A4" sqref="A4"/>
      <selection pane="bottomRight" activeCell="C71" sqref="C71"/>
    </sheetView>
  </sheetViews>
  <sheetFormatPr baseColWidth="10" defaultRowHeight="14.4"/>
  <cols>
    <col min="2" max="2" width="6.88671875" customWidth="1"/>
    <col min="3" max="3" width="81.109375" customWidth="1"/>
    <col min="4" max="4" width="15" customWidth="1"/>
    <col min="5" max="6" width="13.109375" customWidth="1"/>
    <col min="7" max="7" width="6.33203125" bestFit="1" customWidth="1"/>
    <col min="8" max="8" width="13.6640625" customWidth="1"/>
    <col min="9" max="9" width="2.5546875" bestFit="1" customWidth="1"/>
  </cols>
  <sheetData>
    <row r="1" spans="2:8">
      <c r="B1" s="45" t="s">
        <v>80</v>
      </c>
      <c r="C1" s="45"/>
      <c r="D1" s="45"/>
      <c r="E1" s="45"/>
      <c r="F1" s="45"/>
      <c r="G1" s="45"/>
      <c r="H1" s="45"/>
    </row>
    <row r="3" spans="2:8" ht="43.2">
      <c r="B3" s="4"/>
      <c r="C3" s="4" t="s">
        <v>1</v>
      </c>
      <c r="D3" s="4" t="s">
        <v>13</v>
      </c>
      <c r="E3" s="4" t="s">
        <v>2</v>
      </c>
      <c r="F3" s="8" t="s">
        <v>16</v>
      </c>
      <c r="G3" s="8" t="s">
        <v>15</v>
      </c>
      <c r="H3" s="8" t="s">
        <v>11</v>
      </c>
    </row>
    <row r="4" spans="2:8" ht="46.2">
      <c r="B4" s="18">
        <v>1</v>
      </c>
      <c r="C4" s="16" t="s">
        <v>19</v>
      </c>
      <c r="D4" s="18">
        <v>2013</v>
      </c>
      <c r="E4" s="18" t="s">
        <v>18</v>
      </c>
      <c r="F4" s="18" t="s">
        <v>17</v>
      </c>
      <c r="G4" s="18"/>
      <c r="H4" s="18" t="s">
        <v>17</v>
      </c>
    </row>
    <row r="5" spans="2:8" ht="61.8">
      <c r="B5" s="18">
        <f>+B4+1</f>
        <v>2</v>
      </c>
      <c r="C5" s="16" t="s">
        <v>20</v>
      </c>
      <c r="D5" s="18">
        <v>2017</v>
      </c>
      <c r="E5" s="18" t="s">
        <v>17</v>
      </c>
      <c r="F5" s="18"/>
      <c r="G5" s="18" t="s">
        <v>17</v>
      </c>
      <c r="H5" s="18"/>
    </row>
    <row r="6" spans="2:8" ht="30.6">
      <c r="B6" s="18">
        <f t="shared" ref="B6:B62" si="0">+B5+1</f>
        <v>3</v>
      </c>
      <c r="C6" s="16" t="s">
        <v>21</v>
      </c>
      <c r="D6" s="18">
        <v>2018</v>
      </c>
      <c r="E6" s="18" t="s">
        <v>17</v>
      </c>
      <c r="F6" s="18" t="s">
        <v>17</v>
      </c>
      <c r="G6" s="18"/>
      <c r="H6" s="18"/>
    </row>
    <row r="7" spans="2:8" ht="60.6">
      <c r="B7" s="18">
        <f t="shared" si="0"/>
        <v>4</v>
      </c>
      <c r="C7" s="16" t="s">
        <v>22</v>
      </c>
      <c r="D7" s="18">
        <v>2015</v>
      </c>
      <c r="E7" s="18" t="s">
        <v>17</v>
      </c>
      <c r="F7" s="18" t="s">
        <v>17</v>
      </c>
      <c r="G7" s="18"/>
      <c r="H7" s="18"/>
    </row>
    <row r="8" spans="2:8" ht="15.6">
      <c r="B8" s="18">
        <f t="shared" si="0"/>
        <v>5</v>
      </c>
      <c r="C8" s="17" t="s">
        <v>23</v>
      </c>
      <c r="D8" s="18">
        <v>2008</v>
      </c>
      <c r="E8" s="18" t="s">
        <v>18</v>
      </c>
      <c r="F8" s="18"/>
      <c r="G8" s="18"/>
      <c r="H8" s="18"/>
    </row>
    <row r="9" spans="2:8" ht="30.6">
      <c r="B9" s="18">
        <f t="shared" si="0"/>
        <v>6</v>
      </c>
      <c r="C9" s="16" t="s">
        <v>24</v>
      </c>
      <c r="D9" s="18">
        <v>2019</v>
      </c>
      <c r="E9" s="18" t="s">
        <v>17</v>
      </c>
      <c r="F9" s="18" t="s">
        <v>17</v>
      </c>
      <c r="G9" s="18"/>
      <c r="H9" s="18" t="s">
        <v>17</v>
      </c>
    </row>
    <row r="10" spans="2:8" ht="60.6">
      <c r="B10" s="18">
        <f t="shared" si="0"/>
        <v>7</v>
      </c>
      <c r="C10" s="16" t="s">
        <v>25</v>
      </c>
      <c r="D10" s="18">
        <v>2017</v>
      </c>
      <c r="E10" s="18" t="s">
        <v>17</v>
      </c>
      <c r="F10" s="18" t="s">
        <v>17</v>
      </c>
      <c r="G10" s="18"/>
      <c r="H10" s="18" t="s">
        <v>17</v>
      </c>
    </row>
    <row r="11" spans="2:8" ht="31.2">
      <c r="B11" s="18">
        <f t="shared" si="0"/>
        <v>8</v>
      </c>
      <c r="C11" s="16" t="s">
        <v>26</v>
      </c>
      <c r="D11" s="18">
        <v>2010</v>
      </c>
      <c r="E11" s="18" t="s">
        <v>18</v>
      </c>
      <c r="F11" s="18"/>
      <c r="G11" s="18" t="s">
        <v>17</v>
      </c>
      <c r="H11" s="18"/>
    </row>
    <row r="12" spans="2:8" ht="61.8">
      <c r="B12" s="18">
        <f t="shared" si="0"/>
        <v>9</v>
      </c>
      <c r="C12" s="16" t="s">
        <v>27</v>
      </c>
      <c r="D12" s="18">
        <v>2017</v>
      </c>
      <c r="E12" s="18" t="s">
        <v>17</v>
      </c>
      <c r="F12" s="18"/>
      <c r="G12" s="18" t="s">
        <v>17</v>
      </c>
      <c r="H12" s="18"/>
    </row>
    <row r="13" spans="2:8" ht="31.2">
      <c r="B13" s="18">
        <f t="shared" si="0"/>
        <v>10</v>
      </c>
      <c r="C13" s="16" t="s">
        <v>28</v>
      </c>
      <c r="D13" s="18">
        <v>2016</v>
      </c>
      <c r="E13" s="18" t="s">
        <v>17</v>
      </c>
      <c r="F13" s="18" t="s">
        <v>17</v>
      </c>
      <c r="G13" s="18"/>
      <c r="H13" s="18" t="s">
        <v>17</v>
      </c>
    </row>
    <row r="14" spans="2:8" ht="45.6">
      <c r="B14" s="18">
        <f t="shared" si="0"/>
        <v>11</v>
      </c>
      <c r="C14" s="16" t="s">
        <v>29</v>
      </c>
      <c r="D14" s="21">
        <v>2019</v>
      </c>
      <c r="E14" s="21" t="s">
        <v>17</v>
      </c>
      <c r="F14" s="18" t="s">
        <v>17</v>
      </c>
      <c r="G14" s="22"/>
      <c r="H14" s="18" t="s">
        <v>17</v>
      </c>
    </row>
    <row r="15" spans="2:8" ht="46.2">
      <c r="B15" s="18">
        <f t="shared" si="0"/>
        <v>12</v>
      </c>
      <c r="C15" s="16" t="s">
        <v>30</v>
      </c>
      <c r="D15" s="18">
        <v>2007</v>
      </c>
      <c r="E15" s="18" t="s">
        <v>18</v>
      </c>
      <c r="F15" s="18" t="s">
        <v>17</v>
      </c>
      <c r="G15" s="18"/>
      <c r="H15" s="18" t="s">
        <v>17</v>
      </c>
    </row>
    <row r="16" spans="2:8" ht="30.6">
      <c r="B16" s="18">
        <f t="shared" si="0"/>
        <v>13</v>
      </c>
      <c r="C16" s="16" t="s">
        <v>31</v>
      </c>
      <c r="D16" s="18">
        <v>2010</v>
      </c>
      <c r="E16" s="18" t="s">
        <v>18</v>
      </c>
      <c r="F16" s="18" t="s">
        <v>17</v>
      </c>
      <c r="G16" s="18"/>
      <c r="H16" s="18"/>
    </row>
    <row r="17" spans="2:8" ht="45.6">
      <c r="B17" s="18">
        <f t="shared" si="0"/>
        <v>14</v>
      </c>
      <c r="C17" s="16" t="s">
        <v>32</v>
      </c>
      <c r="D17" s="18">
        <v>2018</v>
      </c>
      <c r="E17" s="18" t="s">
        <v>17</v>
      </c>
      <c r="F17" s="18" t="s">
        <v>17</v>
      </c>
      <c r="G17" s="18"/>
      <c r="H17" s="18" t="s">
        <v>17</v>
      </c>
    </row>
    <row r="18" spans="2:8" ht="45.6">
      <c r="B18" s="18">
        <f t="shared" si="0"/>
        <v>15</v>
      </c>
      <c r="C18" s="16" t="s">
        <v>33</v>
      </c>
      <c r="D18" s="18">
        <v>2018</v>
      </c>
      <c r="E18" s="18" t="s">
        <v>17</v>
      </c>
      <c r="F18" s="18" t="s">
        <v>17</v>
      </c>
      <c r="G18" s="18"/>
      <c r="H18" s="18"/>
    </row>
    <row r="19" spans="2:8" ht="61.8">
      <c r="B19" s="18">
        <f t="shared" si="0"/>
        <v>16</v>
      </c>
      <c r="C19" s="16" t="s">
        <v>34</v>
      </c>
      <c r="D19" s="18">
        <v>2015</v>
      </c>
      <c r="E19" s="18" t="s">
        <v>17</v>
      </c>
      <c r="F19" s="18"/>
      <c r="G19" s="18" t="s">
        <v>17</v>
      </c>
      <c r="H19" s="18"/>
    </row>
    <row r="20" spans="2:8" ht="45.6">
      <c r="B20" s="18">
        <f t="shared" si="0"/>
        <v>17</v>
      </c>
      <c r="C20" s="16" t="s">
        <v>35</v>
      </c>
      <c r="D20" s="21">
        <v>2014</v>
      </c>
      <c r="E20" s="21" t="s">
        <v>17</v>
      </c>
      <c r="F20" s="18" t="s">
        <v>17</v>
      </c>
      <c r="G20" s="18"/>
      <c r="H20" s="18" t="s">
        <v>17</v>
      </c>
    </row>
    <row r="21" spans="2:8" ht="46.2">
      <c r="B21" s="18">
        <f t="shared" si="0"/>
        <v>18</v>
      </c>
      <c r="C21" s="16" t="s">
        <v>78</v>
      </c>
      <c r="D21" s="18">
        <v>2013</v>
      </c>
      <c r="E21" s="18" t="s">
        <v>18</v>
      </c>
      <c r="F21" s="18" t="s">
        <v>17</v>
      </c>
      <c r="G21" s="18"/>
      <c r="H21" s="18"/>
    </row>
    <row r="22" spans="2:8" ht="31.2">
      <c r="B22" s="18">
        <f t="shared" si="0"/>
        <v>19</v>
      </c>
      <c r="C22" s="16" t="s">
        <v>36</v>
      </c>
      <c r="D22" s="18">
        <v>2016</v>
      </c>
      <c r="E22" s="18" t="s">
        <v>17</v>
      </c>
      <c r="F22" s="18"/>
      <c r="G22" s="18" t="s">
        <v>17</v>
      </c>
      <c r="H22" s="18"/>
    </row>
    <row r="23" spans="2:8" ht="61.8">
      <c r="B23" s="18">
        <f t="shared" si="0"/>
        <v>20</v>
      </c>
      <c r="C23" s="16" t="s">
        <v>37</v>
      </c>
      <c r="D23" s="18">
        <v>2016</v>
      </c>
      <c r="E23" s="18" t="s">
        <v>17</v>
      </c>
      <c r="F23" s="18"/>
      <c r="G23" s="18" t="s">
        <v>17</v>
      </c>
      <c r="H23" s="18"/>
    </row>
    <row r="24" spans="2:8" ht="45.6">
      <c r="B24" s="18">
        <f t="shared" si="0"/>
        <v>21</v>
      </c>
      <c r="C24" s="16" t="s">
        <v>38</v>
      </c>
      <c r="D24" s="18">
        <v>2018</v>
      </c>
      <c r="E24" s="18" t="s">
        <v>17</v>
      </c>
      <c r="F24" s="18" t="s">
        <v>17</v>
      </c>
      <c r="G24" s="18"/>
      <c r="H24" s="18"/>
    </row>
    <row r="25" spans="2:8" ht="45.6">
      <c r="B25" s="18">
        <f t="shared" si="0"/>
        <v>22</v>
      </c>
      <c r="C25" s="16" t="s">
        <v>39</v>
      </c>
      <c r="D25" s="21">
        <v>2018</v>
      </c>
      <c r="E25" s="21" t="s">
        <v>17</v>
      </c>
      <c r="F25" s="21" t="s">
        <v>17</v>
      </c>
      <c r="G25" s="21"/>
      <c r="H25" s="21" t="s">
        <v>17</v>
      </c>
    </row>
    <row r="26" spans="2:8" ht="45.6">
      <c r="B26" s="18">
        <f t="shared" si="0"/>
        <v>23</v>
      </c>
      <c r="C26" s="16" t="s">
        <v>40</v>
      </c>
      <c r="D26" s="18">
        <v>2018</v>
      </c>
      <c r="E26" s="18" t="s">
        <v>17</v>
      </c>
      <c r="F26" s="18" t="s">
        <v>17</v>
      </c>
      <c r="G26" s="18"/>
      <c r="H26" s="18"/>
    </row>
    <row r="27" spans="2:8" ht="45">
      <c r="B27" s="18">
        <f t="shared" si="0"/>
        <v>24</v>
      </c>
      <c r="C27" s="16" t="s">
        <v>41</v>
      </c>
      <c r="D27" s="18">
        <v>2010</v>
      </c>
      <c r="E27" s="18" t="s">
        <v>18</v>
      </c>
      <c r="F27" s="18" t="s">
        <v>17</v>
      </c>
      <c r="G27" s="18"/>
      <c r="H27" s="18"/>
    </row>
    <row r="28" spans="2:8" ht="15.6">
      <c r="B28" s="18">
        <f t="shared" si="0"/>
        <v>25</v>
      </c>
      <c r="C28" s="16" t="s">
        <v>42</v>
      </c>
      <c r="D28" s="18">
        <v>2014</v>
      </c>
      <c r="E28" s="18" t="s">
        <v>17</v>
      </c>
      <c r="F28" s="18"/>
      <c r="G28" s="18" t="s">
        <v>17</v>
      </c>
      <c r="H28" s="18"/>
    </row>
    <row r="29" spans="2:8" ht="48">
      <c r="B29" s="18">
        <f t="shared" si="0"/>
        <v>26</v>
      </c>
      <c r="C29" s="16" t="s">
        <v>43</v>
      </c>
      <c r="D29" s="18">
        <v>2014</v>
      </c>
      <c r="E29" s="18" t="s">
        <v>17</v>
      </c>
      <c r="F29" s="18"/>
      <c r="G29" s="18" t="s">
        <v>17</v>
      </c>
      <c r="H29" s="18"/>
    </row>
    <row r="30" spans="2:8" ht="30.6">
      <c r="B30" s="18">
        <f t="shared" si="0"/>
        <v>27</v>
      </c>
      <c r="C30" s="16" t="s">
        <v>44</v>
      </c>
      <c r="D30" s="18">
        <v>2017</v>
      </c>
      <c r="E30" s="22" t="s">
        <v>17</v>
      </c>
      <c r="F30" s="18" t="s">
        <v>17</v>
      </c>
      <c r="G30" s="22"/>
      <c r="H30" s="22" t="s">
        <v>17</v>
      </c>
    </row>
    <row r="31" spans="2:8" ht="46.8">
      <c r="B31" s="18">
        <f t="shared" si="0"/>
        <v>28</v>
      </c>
      <c r="C31" s="16" t="s">
        <v>45</v>
      </c>
      <c r="D31" s="18">
        <v>2019</v>
      </c>
      <c r="E31" s="18" t="s">
        <v>17</v>
      </c>
      <c r="F31" s="18" t="s">
        <v>17</v>
      </c>
      <c r="G31" s="18"/>
      <c r="H31" s="18" t="s">
        <v>17</v>
      </c>
    </row>
    <row r="32" spans="2:8" ht="46.8">
      <c r="B32" s="18">
        <f t="shared" si="0"/>
        <v>29</v>
      </c>
      <c r="C32" s="16" t="s">
        <v>46</v>
      </c>
      <c r="D32" s="21">
        <v>2017</v>
      </c>
      <c r="E32" s="21" t="s">
        <v>17</v>
      </c>
      <c r="F32" s="21" t="s">
        <v>17</v>
      </c>
      <c r="G32" s="22"/>
      <c r="H32" s="21" t="s">
        <v>17</v>
      </c>
    </row>
    <row r="33" spans="2:8" ht="46.2">
      <c r="B33" s="18">
        <f t="shared" si="0"/>
        <v>30</v>
      </c>
      <c r="C33" s="16" t="s">
        <v>47</v>
      </c>
      <c r="D33" s="21">
        <v>2019</v>
      </c>
      <c r="E33" s="21" t="s">
        <v>17</v>
      </c>
      <c r="F33" s="21" t="s">
        <v>17</v>
      </c>
      <c r="G33" s="21"/>
      <c r="H33" s="21"/>
    </row>
    <row r="34" spans="2:8" ht="30.6">
      <c r="B34" s="18">
        <f t="shared" si="0"/>
        <v>31</v>
      </c>
      <c r="C34" s="17" t="s">
        <v>48</v>
      </c>
      <c r="D34" s="23">
        <v>2008</v>
      </c>
      <c r="E34" s="18" t="s">
        <v>18</v>
      </c>
      <c r="F34" s="18"/>
      <c r="G34" s="18" t="s">
        <v>17</v>
      </c>
      <c r="H34" s="18"/>
    </row>
    <row r="35" spans="2:8" ht="61.8">
      <c r="B35" s="18">
        <f t="shared" si="0"/>
        <v>32</v>
      </c>
      <c r="C35" s="16" t="s">
        <v>49</v>
      </c>
      <c r="D35" s="18">
        <v>2017</v>
      </c>
      <c r="E35" s="18" t="s">
        <v>17</v>
      </c>
      <c r="F35" s="18"/>
      <c r="G35" s="18" t="s">
        <v>17</v>
      </c>
      <c r="H35" s="18"/>
    </row>
    <row r="36" spans="2:8" ht="60.6">
      <c r="B36" s="18">
        <f t="shared" si="0"/>
        <v>33</v>
      </c>
      <c r="C36" s="16" t="s">
        <v>50</v>
      </c>
      <c r="D36" s="18">
        <v>2014</v>
      </c>
      <c r="E36" s="18" t="s">
        <v>17</v>
      </c>
      <c r="F36" s="18" t="s">
        <v>17</v>
      </c>
      <c r="G36" s="18"/>
      <c r="H36" s="18" t="s">
        <v>17</v>
      </c>
    </row>
    <row r="37" spans="2:8" ht="46.2">
      <c r="B37" s="18">
        <f t="shared" si="0"/>
        <v>34</v>
      </c>
      <c r="C37" s="16" t="s">
        <v>51</v>
      </c>
      <c r="D37" s="18">
        <v>2010</v>
      </c>
      <c r="E37" s="18" t="s">
        <v>18</v>
      </c>
      <c r="F37" s="18" t="s">
        <v>17</v>
      </c>
      <c r="G37" s="18"/>
      <c r="H37" s="18" t="s">
        <v>17</v>
      </c>
    </row>
    <row r="38" spans="2:8" ht="30.6">
      <c r="B38" s="18">
        <f t="shared" si="0"/>
        <v>35</v>
      </c>
      <c r="C38" s="16" t="s">
        <v>52</v>
      </c>
      <c r="D38" s="18">
        <v>2012</v>
      </c>
      <c r="E38" s="18" t="s">
        <v>18</v>
      </c>
      <c r="F38" s="18" t="s">
        <v>17</v>
      </c>
      <c r="G38" s="18"/>
      <c r="H38" s="18" t="s">
        <v>17</v>
      </c>
    </row>
    <row r="39" spans="2:8" ht="30.6">
      <c r="B39" s="18">
        <f t="shared" si="0"/>
        <v>36</v>
      </c>
      <c r="C39" s="16" t="s">
        <v>53</v>
      </c>
      <c r="D39" s="18">
        <v>2010</v>
      </c>
      <c r="E39" s="18" t="s">
        <v>18</v>
      </c>
      <c r="F39" s="18" t="s">
        <v>17</v>
      </c>
      <c r="G39" s="18"/>
      <c r="H39" s="18" t="s">
        <v>17</v>
      </c>
    </row>
    <row r="40" spans="2:8" ht="61.2">
      <c r="B40" s="18">
        <f t="shared" si="0"/>
        <v>37</v>
      </c>
      <c r="C40" s="16" t="s">
        <v>54</v>
      </c>
      <c r="D40" s="18">
        <v>2020</v>
      </c>
      <c r="E40" s="18" t="s">
        <v>17</v>
      </c>
      <c r="F40" s="18" t="s">
        <v>17</v>
      </c>
      <c r="G40" s="18"/>
      <c r="H40" s="18" t="s">
        <v>17</v>
      </c>
    </row>
    <row r="41" spans="2:8" ht="15.6">
      <c r="B41" s="18">
        <f t="shared" si="0"/>
        <v>38</v>
      </c>
      <c r="C41" s="16" t="s">
        <v>55</v>
      </c>
      <c r="D41" s="21">
        <v>2013</v>
      </c>
      <c r="E41" s="22"/>
      <c r="F41" s="22"/>
      <c r="G41" s="22" t="s">
        <v>17</v>
      </c>
      <c r="H41" s="22"/>
    </row>
    <row r="42" spans="2:8" ht="30.6">
      <c r="B42" s="18">
        <f t="shared" si="0"/>
        <v>39</v>
      </c>
      <c r="C42" s="16" t="s">
        <v>56</v>
      </c>
      <c r="D42" s="18">
        <v>2017</v>
      </c>
      <c r="E42" s="18" t="s">
        <v>17</v>
      </c>
      <c r="F42" s="18" t="s">
        <v>17</v>
      </c>
      <c r="G42" s="18"/>
      <c r="H42" s="18" t="s">
        <v>17</v>
      </c>
    </row>
    <row r="43" spans="2:8" ht="30">
      <c r="B43" s="18">
        <f t="shared" si="0"/>
        <v>40</v>
      </c>
      <c r="C43" s="16" t="s">
        <v>57</v>
      </c>
      <c r="D43" s="18">
        <v>2016</v>
      </c>
      <c r="E43" s="18" t="s">
        <v>17</v>
      </c>
      <c r="F43" s="18" t="s">
        <v>17</v>
      </c>
      <c r="G43" s="18"/>
      <c r="H43" s="18"/>
    </row>
    <row r="44" spans="2:8" ht="30.6">
      <c r="B44" s="18">
        <f t="shared" si="0"/>
        <v>41</v>
      </c>
      <c r="C44" s="16" t="s">
        <v>58</v>
      </c>
      <c r="D44" s="18">
        <v>2017</v>
      </c>
      <c r="E44" s="18" t="s">
        <v>17</v>
      </c>
      <c r="F44" s="18" t="s">
        <v>17</v>
      </c>
      <c r="G44" s="18"/>
      <c r="H44" s="18" t="s">
        <v>17</v>
      </c>
    </row>
    <row r="45" spans="2:8" ht="31.2">
      <c r="B45" s="18">
        <f t="shared" si="0"/>
        <v>42</v>
      </c>
      <c r="C45" s="16" t="s">
        <v>59</v>
      </c>
      <c r="D45" s="18">
        <v>2008</v>
      </c>
      <c r="E45" s="18" t="s">
        <v>18</v>
      </c>
      <c r="F45" s="18"/>
      <c r="G45" s="18" t="s">
        <v>17</v>
      </c>
      <c r="H45" s="18"/>
    </row>
    <row r="46" spans="2:8" ht="46.2">
      <c r="B46" s="18">
        <f t="shared" si="0"/>
        <v>43</v>
      </c>
      <c r="C46" s="16" t="s">
        <v>60</v>
      </c>
      <c r="D46" s="18">
        <v>2017</v>
      </c>
      <c r="E46" s="18" t="s">
        <v>17</v>
      </c>
      <c r="F46" s="18"/>
      <c r="G46" s="18" t="s">
        <v>17</v>
      </c>
      <c r="H46" s="18"/>
    </row>
    <row r="47" spans="2:8" ht="31.2">
      <c r="B47" s="18">
        <f t="shared" si="0"/>
        <v>44</v>
      </c>
      <c r="C47" s="16" t="s">
        <v>61</v>
      </c>
      <c r="D47" s="18">
        <v>2010</v>
      </c>
      <c r="E47" s="18" t="s">
        <v>18</v>
      </c>
      <c r="F47" s="18" t="s">
        <v>17</v>
      </c>
      <c r="G47" s="18"/>
      <c r="H47" s="18"/>
    </row>
    <row r="48" spans="2:8" ht="46.2">
      <c r="B48" s="18">
        <f t="shared" si="0"/>
        <v>45</v>
      </c>
      <c r="C48" s="16" t="s">
        <v>62</v>
      </c>
      <c r="D48" s="18">
        <v>2017</v>
      </c>
      <c r="E48" s="18" t="s">
        <v>63</v>
      </c>
      <c r="F48" s="18"/>
      <c r="G48" s="18" t="s">
        <v>17</v>
      </c>
      <c r="H48" s="18"/>
    </row>
    <row r="49" spans="2:9" ht="30.6">
      <c r="B49" s="18">
        <f t="shared" si="0"/>
        <v>46</v>
      </c>
      <c r="C49" s="17" t="s">
        <v>64</v>
      </c>
      <c r="D49" s="23">
        <v>2018</v>
      </c>
      <c r="E49" s="23" t="s">
        <v>17</v>
      </c>
      <c r="F49" s="23"/>
      <c r="G49" s="23" t="s">
        <v>17</v>
      </c>
      <c r="H49" s="18"/>
    </row>
    <row r="50" spans="2:9" ht="46.2">
      <c r="B50" s="18">
        <f t="shared" si="0"/>
        <v>47</v>
      </c>
      <c r="C50" s="16" t="s">
        <v>65</v>
      </c>
      <c r="D50" s="18">
        <v>2018</v>
      </c>
      <c r="E50" s="18" t="s">
        <v>17</v>
      </c>
      <c r="F50" s="18"/>
      <c r="G50" s="18" t="s">
        <v>17</v>
      </c>
      <c r="H50" s="18"/>
    </row>
    <row r="51" spans="2:9" ht="45.6">
      <c r="B51" s="18">
        <f t="shared" si="0"/>
        <v>48</v>
      </c>
      <c r="C51" s="16" t="s">
        <v>66</v>
      </c>
      <c r="D51" s="18">
        <v>2018</v>
      </c>
      <c r="E51" s="18" t="s">
        <v>17</v>
      </c>
      <c r="F51" s="18" t="s">
        <v>17</v>
      </c>
      <c r="G51" s="18"/>
      <c r="H51" s="18"/>
    </row>
    <row r="52" spans="2:9" ht="46.2">
      <c r="B52" s="18">
        <f t="shared" si="0"/>
        <v>49</v>
      </c>
      <c r="C52" s="16" t="s">
        <v>67</v>
      </c>
      <c r="D52" s="18">
        <v>2010</v>
      </c>
      <c r="E52" s="18" t="s">
        <v>18</v>
      </c>
      <c r="F52" s="18" t="s">
        <v>17</v>
      </c>
      <c r="G52" s="18"/>
      <c r="H52" s="18" t="s">
        <v>17</v>
      </c>
    </row>
    <row r="53" spans="2:9" ht="31.2">
      <c r="B53" s="18">
        <f t="shared" si="0"/>
        <v>50</v>
      </c>
      <c r="C53" s="16" t="s">
        <v>68</v>
      </c>
      <c r="D53" s="18">
        <v>2013</v>
      </c>
      <c r="E53" s="18" t="s">
        <v>18</v>
      </c>
      <c r="F53" s="18"/>
      <c r="G53" s="18" t="s">
        <v>17</v>
      </c>
      <c r="H53" s="18"/>
    </row>
    <row r="54" spans="2:9" ht="46.8">
      <c r="B54" s="18">
        <f t="shared" si="0"/>
        <v>51</v>
      </c>
      <c r="C54" s="16" t="s">
        <v>69</v>
      </c>
      <c r="D54" s="21">
        <v>2018</v>
      </c>
      <c r="E54" s="21" t="s">
        <v>17</v>
      </c>
      <c r="F54" s="21" t="s">
        <v>17</v>
      </c>
      <c r="G54" s="21"/>
      <c r="H54" s="21" t="s">
        <v>17</v>
      </c>
    </row>
    <row r="55" spans="2:9" ht="45.6">
      <c r="B55" s="18">
        <f t="shared" si="0"/>
        <v>52</v>
      </c>
      <c r="C55" s="16" t="s">
        <v>70</v>
      </c>
      <c r="D55" s="21">
        <v>2017</v>
      </c>
      <c r="E55" s="21" t="s">
        <v>17</v>
      </c>
      <c r="F55" s="21" t="s">
        <v>17</v>
      </c>
      <c r="G55" s="22"/>
      <c r="H55" s="22"/>
    </row>
    <row r="56" spans="2:9" ht="46.2">
      <c r="B56" s="18">
        <f t="shared" si="0"/>
        <v>53</v>
      </c>
      <c r="C56" s="16" t="s">
        <v>71</v>
      </c>
      <c r="D56" s="18">
        <v>2017</v>
      </c>
      <c r="E56" s="18" t="s">
        <v>17</v>
      </c>
      <c r="F56" s="18"/>
      <c r="G56" s="18" t="s">
        <v>17</v>
      </c>
      <c r="H56" s="18"/>
    </row>
    <row r="57" spans="2:9" ht="30">
      <c r="B57" s="18">
        <f t="shared" si="0"/>
        <v>54</v>
      </c>
      <c r="C57" s="16" t="s">
        <v>72</v>
      </c>
      <c r="D57" s="21">
        <v>2014</v>
      </c>
      <c r="E57" s="21" t="s">
        <v>17</v>
      </c>
      <c r="F57" s="22"/>
      <c r="G57" s="22" t="s">
        <v>17</v>
      </c>
      <c r="H57" s="22"/>
    </row>
    <row r="58" spans="2:9" ht="45.6">
      <c r="B58" s="18">
        <f t="shared" si="0"/>
        <v>55</v>
      </c>
      <c r="C58" s="16" t="s">
        <v>79</v>
      </c>
      <c r="D58" s="21">
        <v>2009</v>
      </c>
      <c r="E58" s="21" t="s">
        <v>18</v>
      </c>
      <c r="F58" s="22"/>
      <c r="G58" s="22" t="s">
        <v>17</v>
      </c>
      <c r="H58" s="22"/>
    </row>
    <row r="59" spans="2:9" ht="30">
      <c r="B59" s="18">
        <f t="shared" si="0"/>
        <v>56</v>
      </c>
      <c r="C59" s="16" t="s">
        <v>76</v>
      </c>
      <c r="D59" s="21">
        <v>2003</v>
      </c>
      <c r="E59" s="21"/>
      <c r="F59" s="22"/>
      <c r="G59" s="22" t="s">
        <v>17</v>
      </c>
      <c r="H59" s="22"/>
    </row>
    <row r="60" spans="2:9" ht="30.6">
      <c r="B60" s="18">
        <f t="shared" si="0"/>
        <v>57</v>
      </c>
      <c r="C60" s="16" t="s">
        <v>73</v>
      </c>
      <c r="D60" s="18">
        <v>2005</v>
      </c>
      <c r="E60" s="18" t="s">
        <v>18</v>
      </c>
      <c r="F60" s="18"/>
      <c r="G60" s="18" t="s">
        <v>17</v>
      </c>
      <c r="H60" s="18"/>
    </row>
    <row r="61" spans="2:9" ht="45">
      <c r="B61" s="18">
        <f t="shared" si="0"/>
        <v>58</v>
      </c>
      <c r="C61" s="16" t="s">
        <v>77</v>
      </c>
      <c r="D61" s="18">
        <v>2009</v>
      </c>
      <c r="E61" s="18" t="s">
        <v>18</v>
      </c>
      <c r="F61" s="18"/>
      <c r="G61" s="18" t="s">
        <v>17</v>
      </c>
      <c r="H61" s="18"/>
    </row>
    <row r="62" spans="2:9" ht="30.6">
      <c r="B62" s="18">
        <f t="shared" si="0"/>
        <v>59</v>
      </c>
      <c r="C62" s="16" t="s">
        <v>74</v>
      </c>
      <c r="D62" s="18">
        <v>2018</v>
      </c>
      <c r="E62" s="18" t="s">
        <v>17</v>
      </c>
      <c r="F62" s="18" t="s">
        <v>17</v>
      </c>
      <c r="G62" s="18"/>
      <c r="H62" s="18"/>
    </row>
    <row r="63" spans="2:9" ht="15.6">
      <c r="B63" s="19"/>
      <c r="C63" s="20"/>
      <c r="D63" s="20"/>
      <c r="E63" s="20">
        <f>+COUNTIF(E4:E62,"Si")</f>
        <v>38</v>
      </c>
      <c r="F63" s="20">
        <f>+COUNTIF(F4:F62,"Si")</f>
        <v>35</v>
      </c>
      <c r="G63" s="20">
        <f>+COUNTIF(G4:G62,"Si")</f>
        <v>23</v>
      </c>
      <c r="H63" s="20">
        <f>+COUNTIF(H4:H62,"Si")</f>
        <v>21</v>
      </c>
    </row>
    <row r="64" spans="2:9" ht="21.75" customHeight="1">
      <c r="C64" s="5" t="s">
        <v>12</v>
      </c>
      <c r="D64" s="15" t="s">
        <v>75</v>
      </c>
      <c r="E64" s="14"/>
      <c r="F64" s="14"/>
      <c r="G64" s="14"/>
      <c r="H64" s="14"/>
      <c r="I64" s="6"/>
    </row>
    <row r="65" spans="2:9">
      <c r="B65" t="s">
        <v>5</v>
      </c>
      <c r="C65" s="2" t="s">
        <v>8</v>
      </c>
      <c r="D65" s="2"/>
      <c r="E65" s="9">
        <f>+E63/59*100</f>
        <v>64.406779661016941</v>
      </c>
      <c r="F65" s="9">
        <f>+F63/59*100</f>
        <v>59.322033898305079</v>
      </c>
      <c r="G65" s="9">
        <f>+G63/59*100</f>
        <v>38.983050847457626</v>
      </c>
      <c r="H65" s="9">
        <f>+H63/59*100</f>
        <v>35.593220338983052</v>
      </c>
      <c r="I65" s="6"/>
    </row>
    <row r="66" spans="2:9">
      <c r="C66" t="s">
        <v>7</v>
      </c>
      <c r="E66" s="10">
        <v>70</v>
      </c>
      <c r="F66" s="10">
        <v>70</v>
      </c>
      <c r="G66" s="10">
        <v>30</v>
      </c>
      <c r="H66" s="10">
        <v>40</v>
      </c>
      <c r="I66" s="7" t="s">
        <v>6</v>
      </c>
    </row>
    <row r="67" spans="2:9">
      <c r="C67" t="s">
        <v>14</v>
      </c>
      <c r="E67" s="12">
        <f>+E65-E66</f>
        <v>-5.593220338983059</v>
      </c>
      <c r="F67" s="12">
        <f>+F65-F66</f>
        <v>-10.677966101694921</v>
      </c>
      <c r="G67" s="12">
        <f>+G65-G66</f>
        <v>8.9830508474576263</v>
      </c>
      <c r="H67" s="12">
        <f>+H65-H66</f>
        <v>-4.4067796610169481</v>
      </c>
      <c r="I67" s="6" t="s">
        <v>6</v>
      </c>
    </row>
    <row r="68" spans="2:9">
      <c r="E68" s="13"/>
      <c r="I68" s="6"/>
    </row>
    <row r="69" spans="2:9">
      <c r="I69" s="6"/>
    </row>
    <row r="70" spans="2:9">
      <c r="C70" t="s">
        <v>81</v>
      </c>
      <c r="D70">
        <v>2</v>
      </c>
      <c r="I70" s="6"/>
    </row>
    <row r="71" spans="2:9">
      <c r="C71" t="s">
        <v>82</v>
      </c>
      <c r="D71">
        <v>10</v>
      </c>
      <c r="I71" s="6"/>
    </row>
    <row r="72" spans="2:9">
      <c r="C72" t="s">
        <v>83</v>
      </c>
      <c r="D72">
        <v>8</v>
      </c>
      <c r="I72" s="6"/>
    </row>
    <row r="73" spans="2:9">
      <c r="C73" t="s">
        <v>84</v>
      </c>
      <c r="D73">
        <v>5</v>
      </c>
      <c r="I73" s="6"/>
    </row>
    <row r="74" spans="2:9">
      <c r="C74" t="s">
        <v>85</v>
      </c>
      <c r="D74">
        <v>12</v>
      </c>
      <c r="I74" s="6"/>
    </row>
    <row r="75" spans="2:9">
      <c r="C75" t="s">
        <v>86</v>
      </c>
      <c r="D75">
        <v>5</v>
      </c>
      <c r="I75" s="6"/>
    </row>
    <row r="76" spans="2:9">
      <c r="C76" t="s">
        <v>87</v>
      </c>
      <c r="D76">
        <v>12</v>
      </c>
      <c r="I76" s="6"/>
    </row>
    <row r="77" spans="2:9">
      <c r="C77" t="s">
        <v>88</v>
      </c>
      <c r="D77">
        <v>1</v>
      </c>
    </row>
    <row r="78" spans="2:9">
      <c r="D78">
        <v>55</v>
      </c>
    </row>
  </sheetData>
  <sortState ref="C4:H44">
    <sortCondition ref="D4:D44"/>
  </sortState>
  <mergeCells count="1">
    <mergeCell ref="B1:H1"/>
  </mergeCells>
  <hyperlinks>
    <hyperlink ref="C43" r:id="rId1" display="https://doi.org/10.22519/22157360.901" xr:uid="{00000000-0004-0000-0000-000000000000}"/>
  </hyperlinks>
  <pageMargins left="0.7" right="0.7" top="0.75" bottom="0.75" header="0.3" footer="0.3"/>
  <pageSetup paperSize="9" scale="58" fitToHeight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0"/>
  <sheetViews>
    <sheetView tabSelected="1" topLeftCell="A49" zoomScale="70" zoomScaleNormal="70" workbookViewId="0">
      <selection activeCell="E49" sqref="E49"/>
    </sheetView>
  </sheetViews>
  <sheetFormatPr baseColWidth="10" defaultRowHeight="14.4"/>
  <cols>
    <col min="1" max="1" width="11.5546875" style="26"/>
    <col min="2" max="2" width="136.88671875" style="26" customWidth="1"/>
    <col min="3" max="3" width="11.5546875" style="26"/>
    <col min="4" max="4" width="13.88671875" style="26" customWidth="1"/>
    <col min="5" max="5" width="15.6640625" style="26" customWidth="1"/>
    <col min="6" max="7" width="11.5546875" style="26"/>
  </cols>
  <sheetData>
    <row r="1" spans="1:7">
      <c r="A1" s="46" t="s">
        <v>80</v>
      </c>
      <c r="B1" s="46"/>
      <c r="C1" s="46"/>
      <c r="D1" s="46"/>
      <c r="E1" s="46"/>
      <c r="F1" s="46"/>
      <c r="G1" s="46"/>
    </row>
    <row r="3" spans="1:7" ht="46.8">
      <c r="A3" s="34"/>
      <c r="B3" s="32" t="s">
        <v>1</v>
      </c>
      <c r="C3" s="32" t="s">
        <v>13</v>
      </c>
      <c r="D3" s="32" t="s">
        <v>2</v>
      </c>
      <c r="E3" s="33" t="s">
        <v>16</v>
      </c>
      <c r="F3" s="33" t="s">
        <v>15</v>
      </c>
      <c r="G3" s="33" t="s">
        <v>11</v>
      </c>
    </row>
    <row r="4" spans="1:7" ht="30">
      <c r="A4" s="34">
        <v>1</v>
      </c>
      <c r="B4" s="31" t="s">
        <v>105</v>
      </c>
      <c r="C4" s="34">
        <v>2022</v>
      </c>
      <c r="D4" s="34" t="str">
        <f>IF((2022-C4)&lt;=7,"SI","NO")</f>
        <v>SI</v>
      </c>
      <c r="E4" s="34" t="s">
        <v>0</v>
      </c>
      <c r="F4" s="34" t="s">
        <v>109</v>
      </c>
      <c r="G4" s="34" t="s">
        <v>0</v>
      </c>
    </row>
    <row r="5" spans="1:7" ht="30">
      <c r="A5" s="34">
        <v>2</v>
      </c>
      <c r="B5" s="31" t="s">
        <v>110</v>
      </c>
      <c r="C5" s="34">
        <v>2019</v>
      </c>
      <c r="D5" s="34" t="str">
        <f t="shared" ref="D5:D63" si="0">IF((2022-C5)&lt;=7,"SI","NO")</f>
        <v>SI</v>
      </c>
      <c r="E5" s="34" t="s">
        <v>0</v>
      </c>
      <c r="F5" s="34" t="s">
        <v>109</v>
      </c>
      <c r="G5" s="34" t="s">
        <v>109</v>
      </c>
    </row>
    <row r="6" spans="1:7" ht="30">
      <c r="A6" s="34">
        <v>3</v>
      </c>
      <c r="B6" s="31" t="s">
        <v>111</v>
      </c>
      <c r="C6" s="34">
        <v>2011</v>
      </c>
      <c r="D6" s="34" t="str">
        <f t="shared" si="0"/>
        <v>NO</v>
      </c>
      <c r="E6" s="34" t="s">
        <v>0</v>
      </c>
      <c r="F6" s="34" t="s">
        <v>109</v>
      </c>
      <c r="G6" s="34" t="s">
        <v>109</v>
      </c>
    </row>
    <row r="7" spans="1:7" ht="30">
      <c r="A7" s="34">
        <v>4</v>
      </c>
      <c r="B7" s="35" t="s">
        <v>97</v>
      </c>
      <c r="C7" s="34">
        <v>2021</v>
      </c>
      <c r="D7" s="34" t="str">
        <f t="shared" si="0"/>
        <v>SI</v>
      </c>
      <c r="E7" s="34" t="s">
        <v>96</v>
      </c>
      <c r="F7" s="34" t="s">
        <v>0</v>
      </c>
      <c r="G7" s="34" t="s">
        <v>109</v>
      </c>
    </row>
    <row r="8" spans="1:7" ht="30">
      <c r="A8" s="34">
        <v>5</v>
      </c>
      <c r="B8" s="31" t="s">
        <v>112</v>
      </c>
      <c r="C8" s="34">
        <v>2018</v>
      </c>
      <c r="D8" s="34" t="str">
        <f t="shared" si="0"/>
        <v>SI</v>
      </c>
      <c r="E8" s="34" t="s">
        <v>0</v>
      </c>
      <c r="F8" s="34" t="s">
        <v>109</v>
      </c>
      <c r="G8" s="34" t="s">
        <v>109</v>
      </c>
    </row>
    <row r="9" spans="1:7" ht="30">
      <c r="A9" s="34">
        <v>6</v>
      </c>
      <c r="B9" s="31" t="s">
        <v>113</v>
      </c>
      <c r="C9" s="34">
        <v>2021</v>
      </c>
      <c r="D9" s="34" t="str">
        <f t="shared" si="0"/>
        <v>SI</v>
      </c>
      <c r="E9" s="34" t="s">
        <v>96</v>
      </c>
      <c r="F9" s="34" t="s">
        <v>0</v>
      </c>
      <c r="G9" s="34" t="s">
        <v>109</v>
      </c>
    </row>
    <row r="10" spans="1:7" ht="45">
      <c r="A10" s="34">
        <v>7</v>
      </c>
      <c r="B10" s="31" t="s">
        <v>100</v>
      </c>
      <c r="C10" s="34">
        <v>2022</v>
      </c>
      <c r="D10" s="34" t="str">
        <f t="shared" si="0"/>
        <v>SI</v>
      </c>
      <c r="E10" s="34" t="s">
        <v>0</v>
      </c>
      <c r="F10" s="34" t="s">
        <v>109</v>
      </c>
      <c r="G10" s="34" t="s">
        <v>0</v>
      </c>
    </row>
    <row r="11" spans="1:7" ht="30">
      <c r="A11" s="34">
        <v>8</v>
      </c>
      <c r="B11" s="31" t="s">
        <v>114</v>
      </c>
      <c r="C11" s="34">
        <v>2019</v>
      </c>
      <c r="D11" s="34" t="str">
        <f t="shared" si="0"/>
        <v>SI</v>
      </c>
      <c r="E11" s="34" t="s">
        <v>109</v>
      </c>
      <c r="F11" s="34" t="s">
        <v>0</v>
      </c>
      <c r="G11" s="34" t="s">
        <v>109</v>
      </c>
    </row>
    <row r="12" spans="1:7" ht="30">
      <c r="A12" s="34">
        <v>9</v>
      </c>
      <c r="B12" s="31" t="s">
        <v>115</v>
      </c>
      <c r="C12" s="34">
        <v>2016</v>
      </c>
      <c r="D12" s="34" t="str">
        <f t="shared" si="0"/>
        <v>SI</v>
      </c>
      <c r="E12" s="34" t="s">
        <v>0</v>
      </c>
      <c r="F12" s="34" t="s">
        <v>109</v>
      </c>
      <c r="G12" s="34" t="s">
        <v>109</v>
      </c>
    </row>
    <row r="13" spans="1:7" ht="30">
      <c r="A13" s="34">
        <v>10</v>
      </c>
      <c r="B13" s="31" t="s">
        <v>89</v>
      </c>
      <c r="C13" s="34">
        <v>2019</v>
      </c>
      <c r="D13" s="34" t="str">
        <f t="shared" si="0"/>
        <v>SI</v>
      </c>
      <c r="E13" s="34" t="s">
        <v>109</v>
      </c>
      <c r="F13" s="34" t="s">
        <v>0</v>
      </c>
      <c r="G13" s="34" t="s">
        <v>109</v>
      </c>
    </row>
    <row r="14" spans="1:7" ht="30">
      <c r="A14" s="34">
        <v>11</v>
      </c>
      <c r="B14" s="31" t="s">
        <v>116</v>
      </c>
      <c r="C14" s="34">
        <v>2017</v>
      </c>
      <c r="D14" s="34" t="str">
        <f t="shared" si="0"/>
        <v>SI</v>
      </c>
      <c r="E14" s="34" t="s">
        <v>109</v>
      </c>
      <c r="F14" s="34" t="s">
        <v>109</v>
      </c>
      <c r="G14" s="34" t="s">
        <v>109</v>
      </c>
    </row>
    <row r="15" spans="1:7" ht="45">
      <c r="A15" s="34">
        <v>12</v>
      </c>
      <c r="B15" s="31" t="s">
        <v>117</v>
      </c>
      <c r="C15" s="34">
        <v>2018</v>
      </c>
      <c r="D15" s="34" t="str">
        <f t="shared" si="0"/>
        <v>SI</v>
      </c>
      <c r="E15" s="34" t="s">
        <v>0</v>
      </c>
      <c r="F15" s="34" t="s">
        <v>109</v>
      </c>
      <c r="G15" s="34" t="s">
        <v>0</v>
      </c>
    </row>
    <row r="16" spans="1:7" ht="31.2">
      <c r="A16" s="34">
        <v>13</v>
      </c>
      <c r="B16" s="41" t="s">
        <v>147</v>
      </c>
      <c r="C16" s="34">
        <v>2022</v>
      </c>
      <c r="D16" s="34" t="str">
        <f t="shared" si="0"/>
        <v>SI</v>
      </c>
      <c r="E16" s="34" t="s">
        <v>109</v>
      </c>
      <c r="F16" s="34" t="s">
        <v>0</v>
      </c>
      <c r="G16" s="34" t="s">
        <v>109</v>
      </c>
    </row>
    <row r="17" spans="1:8" ht="45">
      <c r="A17" s="34">
        <v>14</v>
      </c>
      <c r="B17" s="31" t="s">
        <v>118</v>
      </c>
      <c r="C17" s="34">
        <v>2021</v>
      </c>
      <c r="D17" s="34" t="str">
        <f t="shared" si="0"/>
        <v>SI</v>
      </c>
      <c r="E17" s="34" t="s">
        <v>0</v>
      </c>
      <c r="F17" s="34" t="s">
        <v>109</v>
      </c>
      <c r="G17" s="34" t="s">
        <v>109</v>
      </c>
    </row>
    <row r="18" spans="1:8" ht="43.2">
      <c r="A18" s="34">
        <v>15</v>
      </c>
      <c r="B18" s="36" t="s">
        <v>136</v>
      </c>
      <c r="C18" s="34">
        <v>2015</v>
      </c>
      <c r="D18" s="34" t="str">
        <f t="shared" si="0"/>
        <v>SI</v>
      </c>
      <c r="E18" s="34" t="s">
        <v>109</v>
      </c>
      <c r="F18" s="34" t="s">
        <v>0</v>
      </c>
      <c r="G18" s="34" t="s">
        <v>109</v>
      </c>
    </row>
    <row r="19" spans="1:8" ht="30">
      <c r="A19" s="34">
        <v>16</v>
      </c>
      <c r="B19" s="31" t="s">
        <v>119</v>
      </c>
      <c r="C19" s="34">
        <v>2019</v>
      </c>
      <c r="D19" s="34" t="str">
        <f t="shared" si="0"/>
        <v>SI</v>
      </c>
      <c r="E19" s="34" t="s">
        <v>0</v>
      </c>
      <c r="F19" s="34" t="s">
        <v>109</v>
      </c>
      <c r="G19" s="34" t="s">
        <v>109</v>
      </c>
    </row>
    <row r="20" spans="1:8" ht="30">
      <c r="A20" s="34">
        <v>17</v>
      </c>
      <c r="B20" s="31" t="s">
        <v>120</v>
      </c>
      <c r="C20" s="34">
        <v>2018</v>
      </c>
      <c r="D20" s="34" t="str">
        <f t="shared" si="0"/>
        <v>SI</v>
      </c>
      <c r="E20" s="34" t="s">
        <v>0</v>
      </c>
      <c r="F20" s="34" t="s">
        <v>109</v>
      </c>
      <c r="G20" s="34" t="s">
        <v>109</v>
      </c>
    </row>
    <row r="21" spans="1:8" ht="30">
      <c r="A21" s="34">
        <v>18</v>
      </c>
      <c r="B21" s="31" t="s">
        <v>90</v>
      </c>
      <c r="C21" s="34">
        <v>2020</v>
      </c>
      <c r="D21" s="34" t="str">
        <f t="shared" si="0"/>
        <v>SI</v>
      </c>
      <c r="E21" s="34" t="s">
        <v>109</v>
      </c>
      <c r="F21" s="34" t="s">
        <v>0</v>
      </c>
      <c r="G21" s="34" t="s">
        <v>109</v>
      </c>
    </row>
    <row r="22" spans="1:8" ht="30">
      <c r="A22" s="34">
        <v>19</v>
      </c>
      <c r="B22" s="31" t="s">
        <v>121</v>
      </c>
      <c r="C22" s="34">
        <v>2003</v>
      </c>
      <c r="D22" s="34" t="str">
        <f t="shared" si="0"/>
        <v>NO</v>
      </c>
      <c r="E22" s="34" t="s">
        <v>0</v>
      </c>
      <c r="F22" s="34" t="s">
        <v>109</v>
      </c>
      <c r="G22" s="34" t="s">
        <v>109</v>
      </c>
    </row>
    <row r="23" spans="1:8" ht="30">
      <c r="A23" s="34">
        <v>20</v>
      </c>
      <c r="B23" s="31" t="s">
        <v>91</v>
      </c>
      <c r="C23" s="34">
        <v>2018</v>
      </c>
      <c r="D23" s="34" t="str">
        <f t="shared" si="0"/>
        <v>SI</v>
      </c>
      <c r="E23" s="34" t="s">
        <v>0</v>
      </c>
      <c r="F23" s="34" t="s">
        <v>109</v>
      </c>
      <c r="G23" s="34" t="s">
        <v>0</v>
      </c>
    </row>
    <row r="24" spans="1:8" ht="30">
      <c r="A24" s="34">
        <v>21</v>
      </c>
      <c r="B24" s="31" t="s">
        <v>122</v>
      </c>
      <c r="C24" s="34">
        <v>2009</v>
      </c>
      <c r="D24" s="34" t="str">
        <f t="shared" si="0"/>
        <v>NO</v>
      </c>
      <c r="E24" s="34" t="s">
        <v>0</v>
      </c>
      <c r="F24" s="34" t="s">
        <v>109</v>
      </c>
      <c r="G24" s="34" t="s">
        <v>109</v>
      </c>
    </row>
    <row r="25" spans="1:8" ht="45">
      <c r="A25" s="34">
        <v>22</v>
      </c>
      <c r="B25" s="31" t="s">
        <v>98</v>
      </c>
      <c r="C25" s="34">
        <v>2020</v>
      </c>
      <c r="D25" s="34" t="str">
        <f t="shared" si="0"/>
        <v>SI</v>
      </c>
      <c r="E25" s="34" t="s">
        <v>109</v>
      </c>
      <c r="F25" s="34" t="s">
        <v>0</v>
      </c>
      <c r="G25" s="34" t="s">
        <v>109</v>
      </c>
    </row>
    <row r="26" spans="1:8" ht="45">
      <c r="A26" s="34">
        <v>23</v>
      </c>
      <c r="B26" s="31" t="s">
        <v>106</v>
      </c>
      <c r="C26" s="34">
        <v>2017</v>
      </c>
      <c r="D26" s="34" t="str">
        <f t="shared" si="0"/>
        <v>SI</v>
      </c>
      <c r="E26" s="34" t="s">
        <v>0</v>
      </c>
      <c r="F26" s="34" t="s">
        <v>109</v>
      </c>
      <c r="G26" s="34" t="s">
        <v>109</v>
      </c>
    </row>
    <row r="27" spans="1:8" ht="36">
      <c r="A27" s="34">
        <v>24</v>
      </c>
      <c r="B27" s="37" t="s">
        <v>141</v>
      </c>
      <c r="C27" s="34">
        <v>2019</v>
      </c>
      <c r="D27" s="34" t="str">
        <f t="shared" si="0"/>
        <v>SI</v>
      </c>
      <c r="E27" s="34" t="s">
        <v>109</v>
      </c>
      <c r="F27" s="34" t="s">
        <v>0</v>
      </c>
      <c r="G27" s="34" t="s">
        <v>0</v>
      </c>
    </row>
    <row r="28" spans="1:8" ht="30">
      <c r="A28" s="34">
        <v>25</v>
      </c>
      <c r="B28" s="31" t="s">
        <v>137</v>
      </c>
      <c r="C28" s="34">
        <v>2011</v>
      </c>
      <c r="D28" s="34" t="str">
        <f t="shared" si="0"/>
        <v>NO</v>
      </c>
      <c r="E28" s="34" t="s">
        <v>109</v>
      </c>
      <c r="F28" s="34" t="s">
        <v>0</v>
      </c>
      <c r="G28" s="34" t="s">
        <v>0</v>
      </c>
    </row>
    <row r="29" spans="1:8" ht="30">
      <c r="A29" s="34">
        <v>26</v>
      </c>
      <c r="B29" s="31" t="s">
        <v>123</v>
      </c>
      <c r="C29" s="34">
        <v>2018</v>
      </c>
      <c r="D29" s="34" t="str">
        <f t="shared" si="0"/>
        <v>SI</v>
      </c>
      <c r="E29" s="34" t="s">
        <v>109</v>
      </c>
      <c r="F29" s="34" t="s">
        <v>0</v>
      </c>
      <c r="G29" s="34" t="s">
        <v>109</v>
      </c>
      <c r="H29" s="6"/>
    </row>
    <row r="30" spans="1:8" ht="45">
      <c r="A30" s="34">
        <v>27</v>
      </c>
      <c r="B30" s="31" t="s">
        <v>92</v>
      </c>
      <c r="C30" s="34">
        <v>2021</v>
      </c>
      <c r="D30" s="34" t="str">
        <f t="shared" si="0"/>
        <v>SI</v>
      </c>
      <c r="E30" s="34" t="s">
        <v>0</v>
      </c>
      <c r="F30" s="34" t="s">
        <v>109</v>
      </c>
      <c r="G30" s="34" t="s">
        <v>0</v>
      </c>
    </row>
    <row r="31" spans="1:8" ht="18">
      <c r="A31" s="34">
        <v>28</v>
      </c>
      <c r="B31" s="37" t="s">
        <v>144</v>
      </c>
      <c r="C31" s="34">
        <v>2019</v>
      </c>
      <c r="D31" s="34" t="str">
        <f t="shared" si="0"/>
        <v>SI</v>
      </c>
      <c r="E31" s="34" t="s">
        <v>109</v>
      </c>
      <c r="F31" s="34" t="s">
        <v>0</v>
      </c>
      <c r="G31" s="34" t="s">
        <v>0</v>
      </c>
    </row>
    <row r="32" spans="1:8" ht="30.6">
      <c r="A32" s="34">
        <v>29</v>
      </c>
      <c r="B32" s="42" t="s">
        <v>148</v>
      </c>
      <c r="C32" s="34">
        <v>2021</v>
      </c>
      <c r="D32" s="34" t="str">
        <f t="shared" si="0"/>
        <v>SI</v>
      </c>
      <c r="E32" s="34" t="s">
        <v>109</v>
      </c>
      <c r="F32" s="34" t="s">
        <v>149</v>
      </c>
      <c r="G32" s="34" t="s">
        <v>109</v>
      </c>
    </row>
    <row r="33" spans="1:7" ht="30">
      <c r="A33" s="34">
        <v>30</v>
      </c>
      <c r="B33" s="31" t="s">
        <v>124</v>
      </c>
      <c r="C33" s="34">
        <v>2019</v>
      </c>
      <c r="D33" s="34" t="str">
        <f t="shared" si="0"/>
        <v>SI</v>
      </c>
      <c r="E33" s="34" t="s">
        <v>0</v>
      </c>
      <c r="F33" s="34" t="s">
        <v>109</v>
      </c>
      <c r="G33" s="34" t="s">
        <v>109</v>
      </c>
    </row>
    <row r="34" spans="1:7" ht="31.2">
      <c r="A34" s="34">
        <v>31</v>
      </c>
      <c r="B34" s="43" t="s">
        <v>150</v>
      </c>
      <c r="C34" s="34">
        <v>2019</v>
      </c>
      <c r="D34" s="34" t="str">
        <f t="shared" si="0"/>
        <v>SI</v>
      </c>
      <c r="E34" s="34" t="s">
        <v>0</v>
      </c>
      <c r="F34" s="34" t="s">
        <v>109</v>
      </c>
      <c r="G34" s="34" t="s">
        <v>0</v>
      </c>
    </row>
    <row r="35" spans="1:7" ht="30">
      <c r="A35" s="34">
        <v>32</v>
      </c>
      <c r="B35" s="31" t="s">
        <v>93</v>
      </c>
      <c r="C35" s="34">
        <v>2021</v>
      </c>
      <c r="D35" s="34" t="str">
        <f t="shared" si="0"/>
        <v>SI</v>
      </c>
      <c r="E35" s="34" t="s">
        <v>0</v>
      </c>
      <c r="F35" s="34" t="s">
        <v>109</v>
      </c>
      <c r="G35" s="34" t="s">
        <v>0</v>
      </c>
    </row>
    <row r="36" spans="1:7" ht="36">
      <c r="A36" s="34">
        <v>33</v>
      </c>
      <c r="B36" s="44" t="s">
        <v>151</v>
      </c>
      <c r="C36" s="34">
        <v>2018</v>
      </c>
      <c r="D36" s="34" t="str">
        <f t="shared" si="0"/>
        <v>SI</v>
      </c>
      <c r="E36" s="34" t="s">
        <v>0</v>
      </c>
      <c r="F36" s="34" t="s">
        <v>109</v>
      </c>
      <c r="G36" s="34" t="s">
        <v>0</v>
      </c>
    </row>
    <row r="37" spans="1:7" ht="45">
      <c r="A37" s="34">
        <v>34</v>
      </c>
      <c r="B37" s="31" t="s">
        <v>145</v>
      </c>
      <c r="C37" s="34">
        <v>2021</v>
      </c>
      <c r="D37" s="34" t="str">
        <f t="shared" si="0"/>
        <v>SI</v>
      </c>
      <c r="E37" s="34" t="s">
        <v>0</v>
      </c>
      <c r="F37" s="34" t="s">
        <v>109</v>
      </c>
      <c r="G37" s="34" t="s">
        <v>0</v>
      </c>
    </row>
    <row r="38" spans="1:7" ht="30">
      <c r="A38" s="34">
        <v>35</v>
      </c>
      <c r="B38" s="31" t="s">
        <v>125</v>
      </c>
      <c r="C38" s="34">
        <v>2010</v>
      </c>
      <c r="D38" s="34" t="str">
        <f t="shared" si="0"/>
        <v>NO</v>
      </c>
      <c r="E38" s="34" t="s">
        <v>0</v>
      </c>
      <c r="F38" s="34" t="s">
        <v>109</v>
      </c>
      <c r="G38" s="34" t="s">
        <v>0</v>
      </c>
    </row>
    <row r="39" spans="1:7" ht="30">
      <c r="A39" s="34">
        <v>36</v>
      </c>
      <c r="B39" s="31" t="s">
        <v>107</v>
      </c>
      <c r="C39" s="34">
        <v>2020</v>
      </c>
      <c r="D39" s="34" t="str">
        <f t="shared" si="0"/>
        <v>SI</v>
      </c>
      <c r="E39" s="34" t="s">
        <v>0</v>
      </c>
      <c r="F39" s="34" t="s">
        <v>109</v>
      </c>
      <c r="G39" s="34" t="s">
        <v>109</v>
      </c>
    </row>
    <row r="40" spans="1:7" ht="28.8">
      <c r="A40" s="34">
        <v>37</v>
      </c>
      <c r="B40" s="36" t="s">
        <v>143</v>
      </c>
      <c r="C40" s="34">
        <v>2019</v>
      </c>
      <c r="D40" s="34" t="str">
        <f t="shared" si="0"/>
        <v>SI</v>
      </c>
      <c r="E40" s="34" t="s">
        <v>0</v>
      </c>
      <c r="F40" s="34" t="s">
        <v>109</v>
      </c>
      <c r="G40" s="34" t="s">
        <v>0</v>
      </c>
    </row>
    <row r="41" spans="1:7" ht="42">
      <c r="A41" s="34">
        <v>38</v>
      </c>
      <c r="B41" s="38" t="s">
        <v>139</v>
      </c>
      <c r="C41" s="34">
        <v>2021</v>
      </c>
      <c r="D41" s="34" t="str">
        <f t="shared" si="0"/>
        <v>SI</v>
      </c>
      <c r="E41" s="34" t="s">
        <v>17</v>
      </c>
      <c r="F41" s="34" t="s">
        <v>109</v>
      </c>
      <c r="G41" s="34" t="s">
        <v>0</v>
      </c>
    </row>
    <row r="42" spans="1:7" ht="45">
      <c r="A42" s="34">
        <v>39</v>
      </c>
      <c r="B42" s="31" t="s">
        <v>126</v>
      </c>
      <c r="C42" s="34">
        <v>2019</v>
      </c>
      <c r="D42" s="34" t="str">
        <f t="shared" si="0"/>
        <v>SI</v>
      </c>
      <c r="E42" s="34" t="s">
        <v>0</v>
      </c>
      <c r="F42" s="34" t="s">
        <v>109</v>
      </c>
      <c r="G42" s="34" t="s">
        <v>109</v>
      </c>
    </row>
    <row r="43" spans="1:7" ht="45">
      <c r="A43" s="34">
        <v>40</v>
      </c>
      <c r="B43" s="31" t="s">
        <v>108</v>
      </c>
      <c r="C43" s="34">
        <v>2021</v>
      </c>
      <c r="D43" s="34" t="str">
        <f t="shared" si="0"/>
        <v>SI</v>
      </c>
      <c r="E43" s="34" t="s">
        <v>0</v>
      </c>
      <c r="F43" s="34" t="s">
        <v>109</v>
      </c>
      <c r="G43" s="34" t="s">
        <v>109</v>
      </c>
    </row>
    <row r="44" spans="1:7" ht="30">
      <c r="A44" s="34">
        <v>41</v>
      </c>
      <c r="B44" s="31" t="s">
        <v>104</v>
      </c>
      <c r="C44" s="34">
        <v>2022</v>
      </c>
      <c r="D44" s="34" t="str">
        <f t="shared" si="0"/>
        <v>SI</v>
      </c>
      <c r="E44" s="34" t="s">
        <v>0</v>
      </c>
      <c r="F44" s="34" t="s">
        <v>109</v>
      </c>
      <c r="G44" s="34" t="s">
        <v>0</v>
      </c>
    </row>
    <row r="45" spans="1:7" ht="30">
      <c r="A45" s="34">
        <v>42</v>
      </c>
      <c r="B45" s="31" t="s">
        <v>102</v>
      </c>
      <c r="C45" s="34">
        <v>2017</v>
      </c>
      <c r="D45" s="34" t="str">
        <f t="shared" si="0"/>
        <v>SI</v>
      </c>
      <c r="E45" s="34" t="s">
        <v>0</v>
      </c>
      <c r="F45" s="34" t="s">
        <v>109</v>
      </c>
      <c r="G45" s="34" t="s">
        <v>109</v>
      </c>
    </row>
    <row r="46" spans="1:7" ht="45">
      <c r="A46" s="34">
        <v>43</v>
      </c>
      <c r="B46" s="31" t="s">
        <v>127</v>
      </c>
      <c r="C46" s="34">
        <v>2021</v>
      </c>
      <c r="D46" s="34" t="str">
        <f t="shared" si="0"/>
        <v>SI</v>
      </c>
      <c r="E46" s="34" t="s">
        <v>0</v>
      </c>
      <c r="F46" s="34" t="s">
        <v>109</v>
      </c>
      <c r="G46" s="34" t="s">
        <v>109</v>
      </c>
    </row>
    <row r="47" spans="1:7" ht="30">
      <c r="A47" s="34">
        <v>44</v>
      </c>
      <c r="B47" s="31" t="s">
        <v>94</v>
      </c>
      <c r="C47" s="34">
        <v>2016</v>
      </c>
      <c r="D47" s="34" t="str">
        <f t="shared" si="0"/>
        <v>SI</v>
      </c>
      <c r="E47" s="34" t="s">
        <v>0</v>
      </c>
      <c r="F47" s="34" t="s">
        <v>109</v>
      </c>
      <c r="G47" s="34" t="s">
        <v>109</v>
      </c>
    </row>
    <row r="48" spans="1:7" ht="45">
      <c r="A48" s="34">
        <v>45</v>
      </c>
      <c r="B48" s="31" t="s">
        <v>99</v>
      </c>
      <c r="C48" s="34">
        <v>2021</v>
      </c>
      <c r="D48" s="34" t="str">
        <f t="shared" si="0"/>
        <v>SI</v>
      </c>
      <c r="E48" s="34" t="s">
        <v>0</v>
      </c>
      <c r="F48" s="34" t="s">
        <v>109</v>
      </c>
      <c r="G48" s="34" t="s">
        <v>109</v>
      </c>
    </row>
    <row r="49" spans="1:12" ht="30">
      <c r="A49" s="34">
        <v>46</v>
      </c>
      <c r="B49" s="31" t="s">
        <v>128</v>
      </c>
      <c r="C49" s="34">
        <v>2020</v>
      </c>
      <c r="D49" s="34" t="str">
        <f t="shared" si="0"/>
        <v>SI</v>
      </c>
      <c r="E49" s="34" t="s">
        <v>109</v>
      </c>
      <c r="F49" s="34" t="s">
        <v>0</v>
      </c>
      <c r="G49" s="34" t="s">
        <v>109</v>
      </c>
    </row>
    <row r="50" spans="1:12" ht="54">
      <c r="A50" s="34">
        <v>47</v>
      </c>
      <c r="B50" s="37" t="s">
        <v>140</v>
      </c>
      <c r="C50" s="34">
        <v>2018</v>
      </c>
      <c r="D50" s="34" t="str">
        <f t="shared" si="0"/>
        <v>SI</v>
      </c>
      <c r="E50" s="34" t="s">
        <v>109</v>
      </c>
      <c r="F50" s="34" t="s">
        <v>0</v>
      </c>
      <c r="G50" s="34" t="s">
        <v>0</v>
      </c>
    </row>
    <row r="51" spans="1:12" ht="30">
      <c r="A51" s="34">
        <v>48</v>
      </c>
      <c r="B51" s="31" t="s">
        <v>129</v>
      </c>
      <c r="C51" s="34">
        <v>2018</v>
      </c>
      <c r="D51" s="34" t="str">
        <f t="shared" si="0"/>
        <v>SI</v>
      </c>
      <c r="E51" s="34" t="s">
        <v>109</v>
      </c>
      <c r="F51" s="34" t="s">
        <v>0</v>
      </c>
      <c r="G51" s="34" t="s">
        <v>109</v>
      </c>
    </row>
    <row r="52" spans="1:12" ht="36">
      <c r="A52" s="34">
        <v>49</v>
      </c>
      <c r="B52" s="37" t="s">
        <v>138</v>
      </c>
      <c r="C52" s="34">
        <v>2021</v>
      </c>
      <c r="D52" s="34" t="str">
        <f t="shared" si="0"/>
        <v>SI</v>
      </c>
      <c r="E52" s="34" t="s">
        <v>109</v>
      </c>
      <c r="F52" s="34" t="s">
        <v>0</v>
      </c>
      <c r="G52" s="34" t="s">
        <v>0</v>
      </c>
    </row>
    <row r="53" spans="1:12" ht="36">
      <c r="A53" s="34">
        <v>50</v>
      </c>
      <c r="B53" s="37" t="s">
        <v>142</v>
      </c>
      <c r="C53" s="34">
        <v>2011</v>
      </c>
      <c r="D53" s="34" t="str">
        <f t="shared" si="0"/>
        <v>NO</v>
      </c>
      <c r="E53" s="34" t="s">
        <v>0</v>
      </c>
      <c r="F53" s="34" t="s">
        <v>109</v>
      </c>
      <c r="G53" s="34" t="s">
        <v>0</v>
      </c>
    </row>
    <row r="54" spans="1:12" ht="30">
      <c r="A54" s="34">
        <v>51</v>
      </c>
      <c r="B54" s="31" t="s">
        <v>130</v>
      </c>
      <c r="C54" s="34">
        <v>2010</v>
      </c>
      <c r="D54" s="34" t="str">
        <f t="shared" si="0"/>
        <v>NO</v>
      </c>
      <c r="E54" s="34" t="s">
        <v>0</v>
      </c>
      <c r="F54" s="34" t="s">
        <v>109</v>
      </c>
      <c r="G54" s="34" t="s">
        <v>109</v>
      </c>
    </row>
    <row r="55" spans="1:12" ht="30">
      <c r="A55" s="34">
        <v>52</v>
      </c>
      <c r="B55" s="31" t="s">
        <v>131</v>
      </c>
      <c r="C55" s="34">
        <v>2018</v>
      </c>
      <c r="D55" s="34" t="str">
        <f t="shared" si="0"/>
        <v>SI</v>
      </c>
      <c r="E55" s="34" t="s">
        <v>109</v>
      </c>
      <c r="F55" s="34" t="s">
        <v>0</v>
      </c>
      <c r="G55" s="34" t="s">
        <v>109</v>
      </c>
    </row>
    <row r="56" spans="1:12" ht="30">
      <c r="A56" s="34">
        <v>53</v>
      </c>
      <c r="B56" s="31" t="s">
        <v>103</v>
      </c>
      <c r="C56" s="34">
        <v>2018</v>
      </c>
      <c r="D56" s="34" t="str">
        <f t="shared" si="0"/>
        <v>SI</v>
      </c>
      <c r="E56" s="34" t="s">
        <v>0</v>
      </c>
      <c r="F56" s="34" t="s">
        <v>109</v>
      </c>
      <c r="G56" s="34" t="s">
        <v>0</v>
      </c>
    </row>
    <row r="57" spans="1:12" ht="45">
      <c r="A57" s="34">
        <v>54</v>
      </c>
      <c r="B57" s="31" t="s">
        <v>101</v>
      </c>
      <c r="C57" s="34">
        <v>2022</v>
      </c>
      <c r="D57" s="34" t="str">
        <f t="shared" si="0"/>
        <v>SI</v>
      </c>
      <c r="E57" s="34" t="s">
        <v>0</v>
      </c>
      <c r="F57" s="34" t="s">
        <v>109</v>
      </c>
      <c r="G57" s="34" t="s">
        <v>0</v>
      </c>
      <c r="K57" s="40"/>
      <c r="L57" s="40"/>
    </row>
    <row r="58" spans="1:12" ht="30">
      <c r="A58" s="34">
        <v>55</v>
      </c>
      <c r="B58" s="31" t="s">
        <v>132</v>
      </c>
      <c r="C58" s="34">
        <v>2019</v>
      </c>
      <c r="D58" s="34" t="str">
        <f t="shared" si="0"/>
        <v>SI</v>
      </c>
      <c r="E58" s="34" t="s">
        <v>0</v>
      </c>
      <c r="F58" s="34" t="s">
        <v>109</v>
      </c>
      <c r="G58" s="34" t="s">
        <v>109</v>
      </c>
      <c r="K58" s="40"/>
      <c r="L58" s="40"/>
    </row>
    <row r="59" spans="1:12" ht="30">
      <c r="A59" s="34">
        <v>56</v>
      </c>
      <c r="B59" s="31" t="s">
        <v>133</v>
      </c>
      <c r="C59" s="34">
        <v>2021</v>
      </c>
      <c r="D59" s="34" t="str">
        <f t="shared" si="0"/>
        <v>SI</v>
      </c>
      <c r="E59" s="34" t="s">
        <v>109</v>
      </c>
      <c r="F59" s="34" t="s">
        <v>0</v>
      </c>
      <c r="G59" s="34" t="s">
        <v>109</v>
      </c>
      <c r="K59" s="40"/>
      <c r="L59" s="40"/>
    </row>
    <row r="60" spans="1:12" ht="45">
      <c r="A60" s="34">
        <v>57</v>
      </c>
      <c r="B60" s="31" t="s">
        <v>95</v>
      </c>
      <c r="C60" s="34">
        <v>2020</v>
      </c>
      <c r="D60" s="34" t="str">
        <f t="shared" si="0"/>
        <v>SI</v>
      </c>
      <c r="E60" s="34" t="s">
        <v>0</v>
      </c>
      <c r="F60" s="34" t="s">
        <v>109</v>
      </c>
      <c r="G60" s="34" t="s">
        <v>0</v>
      </c>
      <c r="K60" s="40"/>
      <c r="L60" s="40"/>
    </row>
    <row r="61" spans="1:12" ht="45">
      <c r="A61" s="34">
        <v>58</v>
      </c>
      <c r="B61" s="31" t="s">
        <v>134</v>
      </c>
      <c r="C61" s="34">
        <v>2009</v>
      </c>
      <c r="D61" s="34" t="str">
        <f t="shared" si="0"/>
        <v>NO</v>
      </c>
      <c r="E61" s="34" t="s">
        <v>0</v>
      </c>
      <c r="F61" s="34" t="s">
        <v>109</v>
      </c>
      <c r="G61" s="34" t="s">
        <v>109</v>
      </c>
      <c r="H61" s="7"/>
      <c r="K61" s="40"/>
      <c r="L61" s="40"/>
    </row>
    <row r="62" spans="1:12" ht="30">
      <c r="A62" s="34">
        <v>59</v>
      </c>
      <c r="B62" s="31" t="s">
        <v>146</v>
      </c>
      <c r="C62" s="34">
        <v>2008</v>
      </c>
      <c r="D62" s="34" t="str">
        <f t="shared" si="0"/>
        <v>NO</v>
      </c>
      <c r="E62" s="34" t="s">
        <v>0</v>
      </c>
      <c r="F62" s="34" t="s">
        <v>109</v>
      </c>
      <c r="G62" s="34" t="s">
        <v>0</v>
      </c>
      <c r="H62" s="7"/>
      <c r="K62" s="40"/>
      <c r="L62" s="40"/>
    </row>
    <row r="63" spans="1:12" ht="30">
      <c r="A63" s="34">
        <v>60</v>
      </c>
      <c r="B63" s="31" t="s">
        <v>135</v>
      </c>
      <c r="C63" s="34">
        <v>2018</v>
      </c>
      <c r="D63" s="34" t="str">
        <f t="shared" si="0"/>
        <v>SI</v>
      </c>
      <c r="E63" s="34" t="s">
        <v>109</v>
      </c>
      <c r="F63" s="34" t="s">
        <v>109</v>
      </c>
      <c r="G63" s="34" t="s">
        <v>0</v>
      </c>
      <c r="H63" s="6"/>
      <c r="K63" s="40"/>
      <c r="L63" s="40"/>
    </row>
    <row r="64" spans="1:12" ht="15.6">
      <c r="D64" s="24">
        <f>COUNTIF(D4:D63,"SI")</f>
        <v>51</v>
      </c>
      <c r="E64" s="24">
        <f>COUNTIF(E4:E63,"SI")</f>
        <v>39</v>
      </c>
      <c r="F64" s="24">
        <f>COUNTIF(F4:F63,"SI")</f>
        <v>18</v>
      </c>
      <c r="G64" s="24">
        <f>COUNTIF(G4:G63,"SI")</f>
        <v>24</v>
      </c>
      <c r="H64" s="39"/>
      <c r="K64" s="40"/>
      <c r="L64" s="40"/>
    </row>
    <row r="65" spans="1:12">
      <c r="B65" s="27" t="s">
        <v>8</v>
      </c>
      <c r="C65" s="27"/>
      <c r="D65" s="28">
        <f>D64/$A$63*100</f>
        <v>85</v>
      </c>
      <c r="E65" s="28">
        <f t="shared" ref="E65:G65" si="1">E64/$A$63*100</f>
        <v>65</v>
      </c>
      <c r="F65" s="28">
        <f t="shared" si="1"/>
        <v>30</v>
      </c>
      <c r="G65" s="28">
        <f t="shared" si="1"/>
        <v>40</v>
      </c>
      <c r="K65" s="40"/>
      <c r="L65" s="40"/>
    </row>
    <row r="66" spans="1:12">
      <c r="B66" s="26" t="s">
        <v>7</v>
      </c>
      <c r="D66" s="29">
        <v>70</v>
      </c>
      <c r="E66" s="29">
        <v>70</v>
      </c>
      <c r="F66" s="29">
        <v>30</v>
      </c>
      <c r="G66" s="29">
        <v>40</v>
      </c>
      <c r="K66" s="40"/>
      <c r="L66" s="40"/>
    </row>
    <row r="67" spans="1:12" ht="15.6">
      <c r="A67" s="25"/>
      <c r="B67" s="26" t="s">
        <v>14</v>
      </c>
      <c r="D67" s="30">
        <f>+D65-D66</f>
        <v>15</v>
      </c>
      <c r="E67" s="30">
        <f>+E65-E66</f>
        <v>-5</v>
      </c>
      <c r="F67" s="30">
        <f>+F65-F66</f>
        <v>0</v>
      </c>
      <c r="G67" s="30">
        <f>+G65-G66</f>
        <v>0</v>
      </c>
      <c r="K67" s="40"/>
      <c r="L67" s="40"/>
    </row>
    <row r="68" spans="1:12" ht="15.6">
      <c r="A68" s="25"/>
    </row>
    <row r="69" spans="1:12" ht="15.6">
      <c r="A69" s="25"/>
    </row>
    <row r="70" spans="1:12" ht="15.6">
      <c r="A70" s="25"/>
    </row>
  </sheetData>
  <mergeCells count="1">
    <mergeCell ref="A1:G1"/>
  </mergeCells>
  <phoneticPr fontId="13" type="noConversion"/>
  <conditionalFormatting sqref="D67:G67">
    <cfRule type="cellIs" dxfId="2" priority="10" operator="lessThan">
      <formula>0</formula>
    </cfRule>
  </conditionalFormatting>
  <conditionalFormatting sqref="D4:F63">
    <cfRule type="containsText" dxfId="1" priority="3" operator="containsText" text="No">
      <formula>NOT(ISERROR(SEARCH("No",D4)))</formula>
    </cfRule>
  </conditionalFormatting>
  <conditionalFormatting sqref="G4:G63">
    <cfRule type="containsText" dxfId="0" priority="2" operator="containsText" text="si">
      <formula>NOT(ISERROR(SEARCH("si",G4)))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9"/>
  <sheetViews>
    <sheetView workbookViewId="0">
      <selection activeCell="G18" sqref="G18"/>
    </sheetView>
  </sheetViews>
  <sheetFormatPr baseColWidth="10" defaultRowHeight="14.4"/>
  <cols>
    <col min="2" max="2" width="3" bestFit="1" customWidth="1"/>
    <col min="3" max="3" width="10.5546875" bestFit="1" customWidth="1"/>
    <col min="4" max="4" width="10.5546875" customWidth="1"/>
    <col min="5" max="5" width="13.88671875" bestFit="1" customWidth="1"/>
    <col min="6" max="6" width="17.88671875" bestFit="1" customWidth="1"/>
    <col min="7" max="7" width="6.33203125" bestFit="1" customWidth="1"/>
    <col min="8" max="8" width="13.6640625" customWidth="1"/>
  </cols>
  <sheetData>
    <row r="1" spans="2:8">
      <c r="B1" s="45" t="s">
        <v>10</v>
      </c>
      <c r="C1" s="45"/>
      <c r="D1" s="45"/>
      <c r="E1" s="45"/>
      <c r="F1" s="45"/>
      <c r="G1" s="45"/>
      <c r="H1" s="45"/>
    </row>
    <row r="3" spans="2:8" ht="28.8">
      <c r="B3" s="4"/>
      <c r="C3" s="4" t="s">
        <v>1</v>
      </c>
      <c r="D3" s="4" t="s">
        <v>13</v>
      </c>
      <c r="E3" s="4" t="s">
        <v>2</v>
      </c>
      <c r="F3" s="4" t="s">
        <v>3</v>
      </c>
      <c r="G3" s="4" t="s">
        <v>4</v>
      </c>
      <c r="H3" s="8" t="s">
        <v>11</v>
      </c>
    </row>
    <row r="4" spans="2:8">
      <c r="B4" s="1">
        <v>1</v>
      </c>
      <c r="C4" s="1"/>
      <c r="D4" s="1">
        <v>2020</v>
      </c>
      <c r="E4" s="1" t="s">
        <v>0</v>
      </c>
      <c r="F4" s="1" t="s">
        <v>0</v>
      </c>
      <c r="G4" s="1"/>
      <c r="H4" s="1"/>
    </row>
    <row r="5" spans="2:8">
      <c r="B5" s="1">
        <v>2</v>
      </c>
      <c r="C5" s="1"/>
      <c r="D5" s="1">
        <v>2017</v>
      </c>
      <c r="E5" s="1" t="s">
        <v>0</v>
      </c>
      <c r="F5" s="1"/>
      <c r="G5" s="1" t="s">
        <v>0</v>
      </c>
      <c r="H5" s="1" t="s">
        <v>0</v>
      </c>
    </row>
    <row r="6" spans="2:8">
      <c r="B6" s="1">
        <v>3</v>
      </c>
      <c r="C6" s="1"/>
      <c r="D6" s="1">
        <v>2016</v>
      </c>
      <c r="E6" s="1" t="s">
        <v>0</v>
      </c>
      <c r="F6" s="1" t="s">
        <v>0</v>
      </c>
      <c r="G6" s="1"/>
      <c r="H6" s="1" t="s">
        <v>0</v>
      </c>
    </row>
    <row r="7" spans="2:8">
      <c r="B7" s="1">
        <v>4</v>
      </c>
      <c r="C7" s="1"/>
      <c r="D7" s="1">
        <v>2015</v>
      </c>
      <c r="E7" s="1" t="s">
        <v>0</v>
      </c>
      <c r="F7" s="1"/>
      <c r="G7" s="1" t="s">
        <v>0</v>
      </c>
      <c r="H7" s="1" t="s">
        <v>0</v>
      </c>
    </row>
    <row r="8" spans="2:8">
      <c r="B8" s="1">
        <v>5</v>
      </c>
      <c r="C8" s="1"/>
      <c r="D8" s="1">
        <v>2015</v>
      </c>
      <c r="E8" s="1" t="s">
        <v>0</v>
      </c>
      <c r="F8" s="1" t="s">
        <v>0</v>
      </c>
      <c r="G8" s="1"/>
      <c r="H8" s="1"/>
    </row>
    <row r="9" spans="2:8">
      <c r="B9" s="1">
        <v>6</v>
      </c>
      <c r="C9" s="1"/>
      <c r="D9" s="1">
        <v>2000</v>
      </c>
      <c r="E9" s="1"/>
      <c r="F9" s="1"/>
      <c r="G9" s="1" t="s">
        <v>0</v>
      </c>
      <c r="H9" s="1" t="s">
        <v>0</v>
      </c>
    </row>
    <row r="10" spans="2:8">
      <c r="B10" s="1">
        <v>7</v>
      </c>
      <c r="C10" s="1"/>
      <c r="D10" s="1">
        <v>1995</v>
      </c>
      <c r="E10" s="1"/>
      <c r="F10" s="1" t="s">
        <v>0</v>
      </c>
      <c r="G10" s="1"/>
      <c r="H10" s="1"/>
    </row>
    <row r="11" spans="2:8">
      <c r="B11" s="1">
        <v>8</v>
      </c>
      <c r="C11" s="1"/>
      <c r="D11" s="1">
        <v>2017</v>
      </c>
      <c r="E11" s="1" t="s">
        <v>0</v>
      </c>
      <c r="F11" s="1"/>
      <c r="G11" s="1" t="s">
        <v>0</v>
      </c>
      <c r="H11" s="1" t="s">
        <v>0</v>
      </c>
    </row>
    <row r="12" spans="2:8">
      <c r="B12" s="1">
        <v>9</v>
      </c>
      <c r="C12" s="1"/>
      <c r="D12" s="1">
        <v>1994</v>
      </c>
      <c r="E12" s="1"/>
      <c r="F12" s="1" t="s">
        <v>0</v>
      </c>
      <c r="G12" s="1"/>
      <c r="H12" s="1"/>
    </row>
    <row r="13" spans="2:8">
      <c r="B13" s="1">
        <v>10</v>
      </c>
      <c r="C13" s="1"/>
      <c r="D13" s="1">
        <v>2013</v>
      </c>
      <c r="E13" s="1"/>
      <c r="F13" s="1"/>
      <c r="G13" s="1"/>
      <c r="H13" s="1"/>
    </row>
    <row r="14" spans="2:8">
      <c r="B14" s="1">
        <v>11</v>
      </c>
      <c r="C14" s="1"/>
      <c r="D14" s="1">
        <v>2015</v>
      </c>
      <c r="E14" s="1" t="s">
        <v>0</v>
      </c>
      <c r="F14" s="1" t="s">
        <v>0</v>
      </c>
      <c r="G14" s="1"/>
      <c r="H14" s="1" t="s">
        <v>0</v>
      </c>
    </row>
    <row r="15" spans="2:8">
      <c r="B15" s="1">
        <v>12</v>
      </c>
      <c r="C15" s="1"/>
      <c r="D15" s="1">
        <v>2018</v>
      </c>
      <c r="E15" s="1" t="s">
        <v>0</v>
      </c>
      <c r="F15" s="1" t="s">
        <v>0</v>
      </c>
      <c r="G15" s="1"/>
      <c r="H15" s="1"/>
    </row>
    <row r="16" spans="2:8">
      <c r="B16" s="1"/>
      <c r="C16" s="3"/>
      <c r="D16" s="3"/>
      <c r="E16" s="3">
        <f>+COUNTIF(E4:E15,"Si")</f>
        <v>8</v>
      </c>
      <c r="F16" s="3">
        <f>+COUNTIF(F4:F15,"Si")</f>
        <v>7</v>
      </c>
      <c r="G16" s="3">
        <f>+COUNTIF(G4:G15,"Si")</f>
        <v>4</v>
      </c>
      <c r="H16" s="3">
        <f>+COUNTIF(H4:H15,"Si")</f>
        <v>6</v>
      </c>
    </row>
    <row r="17" spans="2:9">
      <c r="C17" s="5" t="s">
        <v>12</v>
      </c>
      <c r="D17" s="5"/>
      <c r="I17" s="6"/>
    </row>
    <row r="18" spans="2:9">
      <c r="B18" t="s">
        <v>5</v>
      </c>
      <c r="C18" s="2" t="s">
        <v>8</v>
      </c>
      <c r="D18" s="2"/>
      <c r="E18" s="9">
        <f>+E16/12*100</f>
        <v>66.666666666666657</v>
      </c>
      <c r="F18" s="9">
        <f>+F16/12*100</f>
        <v>58.333333333333336</v>
      </c>
      <c r="G18" s="9">
        <f>+G16/12*100</f>
        <v>33.333333333333329</v>
      </c>
      <c r="H18" s="9">
        <f>+H16/12*100</f>
        <v>50</v>
      </c>
      <c r="I18" s="6"/>
    </row>
    <row r="19" spans="2:9">
      <c r="C19" t="s">
        <v>7</v>
      </c>
      <c r="E19" s="10">
        <v>70</v>
      </c>
      <c r="F19" s="10">
        <v>70</v>
      </c>
      <c r="G19" s="10">
        <v>30</v>
      </c>
      <c r="H19" s="10">
        <v>40</v>
      </c>
      <c r="I19" s="7" t="s">
        <v>6</v>
      </c>
    </row>
    <row r="20" spans="2:9">
      <c r="C20" t="s">
        <v>9</v>
      </c>
      <c r="E20" s="11">
        <f>+E18-E19</f>
        <v>-3.3333333333333428</v>
      </c>
      <c r="F20" s="11">
        <f>+F18-F19</f>
        <v>-11.666666666666664</v>
      </c>
      <c r="G20" s="11">
        <f>+G18-G19</f>
        <v>3.3333333333333286</v>
      </c>
      <c r="H20" s="11">
        <f>+H18-H19</f>
        <v>10</v>
      </c>
      <c r="I20" s="6" t="s">
        <v>6</v>
      </c>
    </row>
    <row r="21" spans="2:9">
      <c r="I21" s="6"/>
    </row>
    <row r="22" spans="2:9">
      <c r="I22" s="6"/>
    </row>
    <row r="23" spans="2:9">
      <c r="I23" s="6"/>
    </row>
    <row r="24" spans="2:9">
      <c r="I24" s="6"/>
    </row>
    <row r="25" spans="2:9">
      <c r="I25" s="6"/>
    </row>
    <row r="26" spans="2:9">
      <c r="I26" s="6"/>
    </row>
    <row r="27" spans="2:9">
      <c r="I27" s="6"/>
    </row>
    <row r="28" spans="2:9">
      <c r="I28" s="6"/>
    </row>
    <row r="29" spans="2:9">
      <c r="I29" s="6"/>
    </row>
  </sheetData>
  <mergeCells count="1">
    <mergeCell ref="B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Tesis</vt:lpstr>
      <vt:lpstr>Base</vt:lpstr>
      <vt:lpstr>Ejemplo</vt:lpstr>
      <vt:lpstr>Base!_Hlk108121059</vt:lpstr>
      <vt:lpstr>Tesis!Área_de_impresión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USER</cp:lastModifiedBy>
  <cp:lastPrinted>2021-09-02T18:52:44Z</cp:lastPrinted>
  <dcterms:created xsi:type="dcterms:W3CDTF">2020-10-17T20:37:22Z</dcterms:created>
  <dcterms:modified xsi:type="dcterms:W3CDTF">2022-07-09T21:20:03Z</dcterms:modified>
</cp:coreProperties>
</file>