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7795" windowHeight="12585"/>
  </bookViews>
  <sheets>
    <sheet name="comp_is_top_50_percent" sheetId="1" r:id="rId1"/>
    <sheet name="overall" sheetId="2" r:id="rId2"/>
  </sheets>
  <calcPr calcId="145621"/>
</workbook>
</file>

<file path=xl/calcChain.xml><?xml version="1.0" encoding="utf-8"?>
<calcChain xmlns="http://schemas.openxmlformats.org/spreadsheetml/2006/main">
  <c r="B96" i="1" l="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11" i="1"/>
  <c r="B3" i="1"/>
  <c r="B4" i="1"/>
  <c r="B5" i="1"/>
  <c r="B6" i="1"/>
  <c r="B7" i="1"/>
  <c r="B8" i="1"/>
  <c r="B9" i="1"/>
  <c r="B10" i="1"/>
  <c r="B2" i="1"/>
  <c r="P2" i="1" l="1"/>
  <c r="L3" i="1"/>
  <c r="L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O3" i="1"/>
  <c r="P23" i="1" s="1"/>
  <c r="O4" i="1"/>
  <c r="P17" i="1" s="1"/>
  <c r="O5" i="1"/>
  <c r="P34" i="1" s="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2" i="1"/>
  <c r="K3" i="1"/>
  <c r="K4" i="1"/>
  <c r="L25" i="1" s="1"/>
  <c r="K5" i="1"/>
  <c r="L74" i="1" s="1"/>
  <c r="K6" i="1"/>
  <c r="L11" i="1" s="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2" i="1"/>
  <c r="L5" i="1" s="1"/>
  <c r="L51" i="1" l="1"/>
  <c r="P66" i="1"/>
  <c r="P26" i="1"/>
  <c r="P33" i="1"/>
  <c r="L65" i="1"/>
  <c r="L33" i="1"/>
  <c r="P96" i="1"/>
  <c r="P64" i="1"/>
  <c r="P40" i="1"/>
  <c r="P32" i="1"/>
  <c r="B3" i="2"/>
  <c r="P31" i="1"/>
  <c r="B4" i="2"/>
  <c r="L95" i="1"/>
  <c r="L87" i="1"/>
  <c r="L79" i="1"/>
  <c r="L71" i="1"/>
  <c r="L63" i="1"/>
  <c r="L55" i="1"/>
  <c r="L47" i="1"/>
  <c r="L39" i="1"/>
  <c r="L31" i="1"/>
  <c r="L23" i="1"/>
  <c r="L15" i="1"/>
  <c r="L7" i="1"/>
  <c r="P94" i="1"/>
  <c r="P86" i="1"/>
  <c r="P78" i="1"/>
  <c r="P70" i="1"/>
  <c r="P62" i="1"/>
  <c r="P54" i="1"/>
  <c r="P46" i="1"/>
  <c r="P38" i="1"/>
  <c r="P30" i="1"/>
  <c r="P22" i="1"/>
  <c r="P14" i="1"/>
  <c r="P6" i="1"/>
  <c r="L91" i="1"/>
  <c r="L67" i="1"/>
  <c r="L35" i="1"/>
  <c r="L19" i="1"/>
  <c r="P90" i="1"/>
  <c r="P58" i="1"/>
  <c r="P50" i="1"/>
  <c r="P42" i="1"/>
  <c r="P10" i="1"/>
  <c r="L90" i="1"/>
  <c r="L82" i="1"/>
  <c r="L58" i="1"/>
  <c r="L50" i="1"/>
  <c r="L34" i="1"/>
  <c r="L18" i="1"/>
  <c r="P89" i="1"/>
  <c r="P57" i="1"/>
  <c r="P9" i="1"/>
  <c r="L81" i="1"/>
  <c r="L49" i="1"/>
  <c r="L17" i="1"/>
  <c r="P80" i="1"/>
  <c r="P48" i="1"/>
  <c r="P24" i="1"/>
  <c r="L96" i="1"/>
  <c r="L72" i="1"/>
  <c r="L48" i="1"/>
  <c r="L32" i="1"/>
  <c r="L16" i="1"/>
  <c r="P95" i="1"/>
  <c r="P79" i="1"/>
  <c r="P63" i="1"/>
  <c r="P55" i="1"/>
  <c r="P39" i="1"/>
  <c r="P7" i="1"/>
  <c r="L94" i="1"/>
  <c r="L86" i="1"/>
  <c r="L78" i="1"/>
  <c r="L70" i="1"/>
  <c r="L62" i="1"/>
  <c r="L54" i="1"/>
  <c r="L46" i="1"/>
  <c r="L38" i="1"/>
  <c r="L30" i="1"/>
  <c r="L22" i="1"/>
  <c r="L14" i="1"/>
  <c r="L6" i="1"/>
  <c r="P93" i="1"/>
  <c r="P85" i="1"/>
  <c r="P77" i="1"/>
  <c r="P69" i="1"/>
  <c r="P61" i="1"/>
  <c r="P53" i="1"/>
  <c r="P45" i="1"/>
  <c r="P37" i="1"/>
  <c r="P29" i="1"/>
  <c r="P21" i="1"/>
  <c r="P13" i="1"/>
  <c r="P5" i="1"/>
  <c r="L83" i="1"/>
  <c r="L59" i="1"/>
  <c r="L27" i="1"/>
  <c r="P82" i="1"/>
  <c r="P18" i="1"/>
  <c r="L66" i="1"/>
  <c r="L42" i="1"/>
  <c r="L26" i="1"/>
  <c r="L10" i="1"/>
  <c r="P81" i="1"/>
  <c r="P65" i="1"/>
  <c r="P49" i="1"/>
  <c r="P25" i="1"/>
  <c r="L73" i="1"/>
  <c r="L41" i="1"/>
  <c r="L9" i="1"/>
  <c r="P72" i="1"/>
  <c r="P8" i="1"/>
  <c r="H3" i="1"/>
  <c r="L88" i="1"/>
  <c r="L64" i="1"/>
  <c r="L56" i="1"/>
  <c r="L40" i="1"/>
  <c r="L24" i="1"/>
  <c r="L8" i="1"/>
  <c r="P87" i="1"/>
  <c r="P71" i="1"/>
  <c r="P47" i="1"/>
  <c r="P15" i="1"/>
  <c r="L93" i="1"/>
  <c r="L85" i="1"/>
  <c r="L77" i="1"/>
  <c r="L69" i="1"/>
  <c r="L61" i="1"/>
  <c r="L53" i="1"/>
  <c r="L45" i="1"/>
  <c r="L37" i="1"/>
  <c r="L29" i="1"/>
  <c r="L21" i="1"/>
  <c r="L13" i="1"/>
  <c r="P92" i="1"/>
  <c r="P84" i="1"/>
  <c r="P76" i="1"/>
  <c r="P68" i="1"/>
  <c r="P60" i="1"/>
  <c r="P52" i="1"/>
  <c r="P44" i="1"/>
  <c r="P36" i="1"/>
  <c r="P28" i="1"/>
  <c r="P20" i="1"/>
  <c r="P12" i="1"/>
  <c r="P4" i="1"/>
  <c r="L75" i="1"/>
  <c r="L43" i="1"/>
  <c r="P74" i="1"/>
  <c r="P73" i="1"/>
  <c r="P41" i="1"/>
  <c r="L89" i="1"/>
  <c r="L57" i="1"/>
  <c r="P88" i="1"/>
  <c r="P56" i="1"/>
  <c r="P16" i="1"/>
  <c r="L80" i="1"/>
  <c r="C3" i="2"/>
  <c r="D3" i="2" s="1"/>
  <c r="L92" i="1"/>
  <c r="L84" i="1"/>
  <c r="L76" i="1"/>
  <c r="L68" i="1"/>
  <c r="L60" i="1"/>
  <c r="L52" i="1"/>
  <c r="L44" i="1"/>
  <c r="L36" i="1"/>
  <c r="L28" i="1"/>
  <c r="L20" i="1"/>
  <c r="L12" i="1"/>
  <c r="L4" i="1"/>
  <c r="P91" i="1"/>
  <c r="P83" i="1"/>
  <c r="P75" i="1"/>
  <c r="P67" i="1"/>
  <c r="P59" i="1"/>
  <c r="P51" i="1"/>
  <c r="P43" i="1"/>
  <c r="P35" i="1"/>
  <c r="P27" i="1"/>
  <c r="P19" i="1"/>
  <c r="P11" i="1"/>
  <c r="P3" i="1"/>
  <c r="H94" i="1"/>
  <c r="H70" i="1"/>
  <c r="H46" i="1"/>
  <c r="H22" i="1"/>
  <c r="H93" i="1"/>
  <c r="H69" i="1"/>
  <c r="H45" i="1"/>
  <c r="H13" i="1"/>
  <c r="H92" i="1"/>
  <c r="H76" i="1"/>
  <c r="H60" i="1"/>
  <c r="H36" i="1"/>
  <c r="H20" i="1"/>
  <c r="H12" i="1"/>
  <c r="C4" i="2"/>
  <c r="D4" i="2" s="1"/>
  <c r="H90" i="1"/>
  <c r="H82" i="1"/>
  <c r="H74" i="1"/>
  <c r="H66" i="1"/>
  <c r="H58" i="1"/>
  <c r="H50" i="1"/>
  <c r="H42" i="1"/>
  <c r="H34" i="1"/>
  <c r="H26" i="1"/>
  <c r="H18" i="1"/>
  <c r="H10" i="1"/>
  <c r="H86" i="1"/>
  <c r="H54" i="1"/>
  <c r="H38" i="1"/>
  <c r="H30" i="1"/>
  <c r="H85" i="1"/>
  <c r="H53" i="1"/>
  <c r="H29" i="1"/>
  <c r="H2" i="1"/>
  <c r="H89" i="1"/>
  <c r="H81" i="1"/>
  <c r="H65" i="1"/>
  <c r="H57" i="1"/>
  <c r="H49" i="1"/>
  <c r="H41" i="1"/>
  <c r="H33" i="1"/>
  <c r="H25" i="1"/>
  <c r="H17" i="1"/>
  <c r="H9" i="1"/>
  <c r="H96" i="1"/>
  <c r="H88" i="1"/>
  <c r="H80" i="1"/>
  <c r="H72" i="1"/>
  <c r="H64" i="1"/>
  <c r="H56" i="1"/>
  <c r="H48" i="1"/>
  <c r="H40" i="1"/>
  <c r="H32" i="1"/>
  <c r="H24" i="1"/>
  <c r="H16" i="1"/>
  <c r="H8" i="1"/>
  <c r="H14" i="1"/>
  <c r="H21" i="1"/>
  <c r="H73" i="1"/>
  <c r="B2" i="2"/>
  <c r="H95" i="1"/>
  <c r="H87" i="1"/>
  <c r="H79" i="1"/>
  <c r="H71" i="1"/>
  <c r="H63" i="1"/>
  <c r="H55" i="1"/>
  <c r="H47" i="1"/>
  <c r="H39" i="1"/>
  <c r="H31" i="1"/>
  <c r="H23" i="1"/>
  <c r="H15" i="1"/>
  <c r="H7" i="1"/>
  <c r="H78" i="1"/>
  <c r="H62" i="1"/>
  <c r="H6" i="1"/>
  <c r="H77" i="1"/>
  <c r="H61" i="1"/>
  <c r="H37" i="1"/>
  <c r="H5" i="1"/>
  <c r="C2" i="2"/>
  <c r="D2" i="2" s="1"/>
  <c r="H84" i="1"/>
  <c r="H68" i="1"/>
  <c r="H52" i="1"/>
  <c r="H44" i="1"/>
  <c r="H28" i="1"/>
  <c r="H4" i="1"/>
  <c r="H91" i="1"/>
  <c r="H83" i="1"/>
  <c r="H75" i="1"/>
  <c r="H67" i="1"/>
  <c r="H59" i="1"/>
  <c r="H51" i="1"/>
  <c r="H43" i="1"/>
  <c r="H35" i="1"/>
  <c r="H27" i="1"/>
  <c r="H19" i="1"/>
  <c r="H11" i="1"/>
</calcChain>
</file>

<file path=xl/sharedStrings.xml><?xml version="1.0" encoding="utf-8"?>
<sst xmlns="http://schemas.openxmlformats.org/spreadsheetml/2006/main" count="403" uniqueCount="295">
  <si>
    <t>song_key</t>
  </si>
  <si>
    <t>noun_vector</t>
  </si>
  <si>
    <t>prediction_noun_vector</t>
  </si>
  <si>
    <t>noun_syn_vector</t>
  </si>
  <si>
    <t>prediction_noun_syn_vector</t>
  </si>
  <si>
    <t>noun_syn_hype_vector</t>
  </si>
  <si>
    <t>2014-1</t>
  </si>
  <si>
    <t>bout air balloon space news love</t>
  </si>
  <si>
    <t>air balloon love news space turn</t>
  </si>
  <si>
    <t>2014-2</t>
  </si>
  <si>
    <t>boy horse storm love pie heart freezer tale bedroom mama dope</t>
  </si>
  <si>
    <t>bedroom deep-freeze heart horse love ma male_child narrative pie pot storm</t>
  </si>
  <si>
    <t>2014-3</t>
  </si>
  <si>
    <t>mouth mind mystery ride head imperfection distraction rhythm blue</t>
  </si>
  <si>
    <t>blue distraction drive head imperfection mind mouth mystery rhythm</t>
  </si>
  <si>
    <t>2014-4</t>
  </si>
  <si>
    <t>thing bitch drop lane taste gold hater truth flow swagger department star girl hand</t>
  </si>
  <si>
    <t>bitch department drop flow girl gold hand hater lane star swagman taste thing truth</t>
  </si>
  <si>
    <t>2014-5</t>
  </si>
  <si>
    <t>dollar thing word</t>
  </si>
  <si>
    <t>2014-6</t>
  </si>
  <si>
    <t>flight class seat lap girl talk conversation lipstick stamp passport arena penis damn sex pussy pet phone booty</t>
  </si>
  <si>
    <t>cast class conversation cunt damn flight girl lap lipstick loot pass penis pet seat sexual_activity sphere talk telephone</t>
  </si>
  <si>
    <t>2014-7</t>
  </si>
  <si>
    <t>suit man luck friend answer</t>
  </si>
  <si>
    <t>answer fortune friend man suit</t>
  </si>
  <si>
    <t>2014-8</t>
  </si>
  <si>
    <t>bass bout size boom boy junk place shit inch booty night figure silicone doll bitch playing</t>
  </si>
  <si>
    <t>bass bitch boom crap debris doll figure inch loot male_child night playing silicone size topographic_point turn</t>
  </si>
  <si>
    <t>2014-9</t>
  </si>
  <si>
    <t>bit money bettin time life thing sayin baby boy</t>
  </si>
  <si>
    <t>baby life male_child money spot thing time</t>
  </si>
  <si>
    <t>baby life male_child money thing time topographic_point</t>
  </si>
  <si>
    <t>2014-10</t>
  </si>
  <si>
    <t>stand look self control</t>
  </si>
  <si>
    <t>base control expression self</t>
  </si>
  <si>
    <t>2014-11</t>
  </si>
  <si>
    <t>dance timber thing hotel swing plane</t>
  </si>
  <si>
    <t>airplane dance hotel lumber swing thing</t>
  </si>
  <si>
    <t>2014-13</t>
  </si>
  <si>
    <t>heartbreaker break faker foot liar world beat ex-man girlfriend hella hair</t>
  </si>
  <si>
    <t>beat foot girlfriend hair heartbreaker imposter interruption liar universe</t>
  </si>
  <si>
    <t>2014-14</t>
  </si>
  <si>
    <t>box way</t>
  </si>
  <si>
    <t>box manner</t>
  </si>
  <si>
    <t>2014-16</t>
  </si>
  <si>
    <t>leaf lottery cause cuckoo friend monster bed vision day civilian track child kid struggle nut</t>
  </si>
  <si>
    <t>bed cause child civilian day fathead friend leaf lottery monster nut path struggle vision</t>
  </si>
  <si>
    <t>2014-18</t>
  </si>
  <si>
    <t>eye</t>
  </si>
  <si>
    <t>2014-19</t>
  </si>
  <si>
    <t>ceiling feeling heart love</t>
  </si>
  <si>
    <t>2014-20</t>
  </si>
  <si>
    <t>address town postcode envy stain ball gown hotel room kind buzz care</t>
  </si>
  <si>
    <t>address ball buzz care envy gown hotel kind room stain town zip_code</t>
  </si>
  <si>
    <t>2014-21</t>
  </si>
  <si>
    <t>girl distance limit right rule soul fractal thought blast past</t>
  </si>
  <si>
    <t>blast distance fractal girl idea limit past right rule soul</t>
  </si>
  <si>
    <t>2014-22</t>
  </si>
  <si>
    <t>2014-23</t>
  </si>
  <si>
    <t>day card fold blood inside eye light</t>
  </si>
  <si>
    <t>blood card day eye fold inside light</t>
  </si>
  <si>
    <t>2014-24</t>
  </si>
  <si>
    <t>heart day ground foot night time story cage love inside</t>
  </si>
  <si>
    <t>cage day foot heart inside land love narrative night time</t>
  </si>
  <si>
    <t>2014-25</t>
  </si>
  <si>
    <t>time life</t>
  </si>
  <si>
    <t>life time</t>
  </si>
  <si>
    <t>2014-26</t>
  </si>
  <si>
    <t>ya widow baby cat mouse game liking world time mirror attraction shh</t>
  </si>
  <si>
    <t>attraction baby cat game liking mirror mouse time universe widow</t>
  </si>
  <si>
    <t>2014-27</t>
  </si>
  <si>
    <t>anybody girl mind moscato bottle pot kitten wood night cause</t>
  </si>
  <si>
    <t>bottle cause girl kitten mind night pot wood</t>
  </si>
  <si>
    <t>2014-28</t>
  </si>
  <si>
    <t>clutch n-no</t>
  </si>
  <si>
    <t>clasp</t>
  </si>
  <si>
    <t>2014-29</t>
  </si>
  <si>
    <t>taste life map place time night</t>
  </si>
  <si>
    <t>life map night taste time topographic_point</t>
  </si>
  <si>
    <t>2014-30</t>
  </si>
  <si>
    <t>nigga ya ho bitch girl titty drug weed baby booty change chain karat bone dick</t>
  </si>
  <si>
    <t>baby bitch bone breast chain change dick drug girl holmium karat loot nigger weed</t>
  </si>
  <si>
    <t>2014-31</t>
  </si>
  <si>
    <t>dream cloud day life window star control</t>
  </si>
  <si>
    <t>cloud control day dream life star window</t>
  </si>
  <si>
    <t>2014-32</t>
  </si>
  <si>
    <t>person money time mind high life daddy playground make way play pretend fun end home pain</t>
  </si>
  <si>
    <t>brand dad end fun high home life make-believe manner mind money pain person play resort_area time</t>
  </si>
  <si>
    <t>2014-33</t>
  </si>
  <si>
    <t>leaf sky</t>
  </si>
  <si>
    <t>2014-34</t>
  </si>
  <si>
    <t>picture blue moon clap silver gold</t>
  </si>
  <si>
    <t>bang blue gold moon picture silver</t>
  </si>
  <si>
    <t>blue gold knock moon picture silver</t>
  </si>
  <si>
    <t>2014-35</t>
  </si>
  <si>
    <t>liquor eye love night body club complaint light sheet wash rag boy voice surfing car bout bitch height daddy ya</t>
  </si>
  <si>
    <t>ailment baseball_club bitch body car dad eye height light liquor love male_child night rag sheet surfing turn voice wash</t>
  </si>
  <si>
    <t>2014-36</t>
  </si>
  <si>
    <t>dope dealer money bitch hell shit tower country-ass nigga little ass club</t>
  </si>
  <si>
    <t>baseball_club bitch buttocks crap hell little money nigger pot tower trader</t>
  </si>
  <si>
    <t>2014-37</t>
  </si>
  <si>
    <t>hand heart fever babe highway hell body</t>
  </si>
  <si>
    <t>baby body fever hand heart hell highway</t>
  </si>
  <si>
    <t>2014-38</t>
  </si>
  <si>
    <t>tequila contigo dimensin en tu olor</t>
  </si>
  <si>
    <t>en tequila</t>
  </si>
  <si>
    <t>2014-39</t>
  </si>
  <si>
    <t>space star race match light sleeping</t>
  </si>
  <si>
    <t>light match race sleeping space star</t>
  </si>
  <si>
    <t>2014-40</t>
  </si>
  <si>
    <t>butt bit cake damn working dip bath baby future</t>
  </si>
  <si>
    <t>baby bath butt cake damn dip future spot working</t>
  </si>
  <si>
    <t>baby bath butt cake damn dip future topographic_point working</t>
  </si>
  <si>
    <t>2014-41</t>
  </si>
  <si>
    <t>scene shot mission peace make simplicity heart shame</t>
  </si>
  <si>
    <t>brand heart mission peace scene shame shooting simplicity</t>
  </si>
  <si>
    <t>2014-42</t>
  </si>
  <si>
    <t>body summer fool friend plottin minute dick girl shower cause number nigga think game</t>
  </si>
  <si>
    <t>body cause dick fool friend game girl minute nigger number shower summer think</t>
  </si>
  <si>
    <t>2014-43</t>
  </si>
  <si>
    <t>set man type ex try land minute ass detention tomorrow night</t>
  </si>
  <si>
    <t>attempt buttocks detention ex-husband land man minute night set tomorrow type</t>
  </si>
  <si>
    <t>2014-44</t>
  </si>
  <si>
    <t>heart</t>
  </si>
  <si>
    <t>2014-45</t>
  </si>
  <si>
    <t>day heart knife beating stop thing love dream time money place feel mind broken waste worry shoulder pair wing sky star world</t>
  </si>
  <si>
    <t>beating concern day dream feel heart knife love mind money pair shoulder sky star stop thing time topographic_point universe waste wing</t>
  </si>
  <si>
    <t>2014-46</t>
  </si>
  <si>
    <t>point cause lion bee stripe</t>
  </si>
  <si>
    <t>band bee cause lion point</t>
  </si>
  <si>
    <t>2014-47</t>
  </si>
  <si>
    <t>time fish pond fun world trouble</t>
  </si>
  <si>
    <t>fish fun pond time trouble universe</t>
  </si>
  <si>
    <t>2014-48</t>
  </si>
  <si>
    <t>cause mold rest relief world</t>
  </si>
  <si>
    <t>cast cause relief remainder universe</t>
  </si>
  <si>
    <t>2014-49</t>
  </si>
  <si>
    <t>mixtape thump wheel ride mix drink truck window baby shotgun seat kiss world turn</t>
  </si>
  <si>
    <t>baby bend drink drive kiss mix seat shotgun thump truck universe wheel window</t>
  </si>
  <si>
    <t>2014-50</t>
  </si>
  <si>
    <t>girl ya diamond oooh baby world time living plastic way school class</t>
  </si>
  <si>
    <t>baby class diamond girl life manner plastic school time universe</t>
  </si>
  <si>
    <t>2014-51</t>
  </si>
  <si>
    <t>view</t>
  </si>
  <si>
    <t>position</t>
  </si>
  <si>
    <t>2014-52</t>
  </si>
  <si>
    <t>friend trouble sheet heart hotel floor fun bit</t>
  </si>
  <si>
    <t>floor friend fun heart hotel sheet spot trouble</t>
  </si>
  <si>
    <t>floor friend fun heart hotel sheet topographic_point trouble</t>
  </si>
  <si>
    <t>2014-53</t>
  </si>
  <si>
    <t>hand air tonight waitress check</t>
  </si>
  <si>
    <t>air check hand tonight waitress</t>
  </si>
  <si>
    <t>2014-54</t>
  </si>
  <si>
    <t>nigga twirl drop milli block niggas glock shot check neck cash trap house crack grade difference shit jaja money thing way ball talkingg dog pussy cat doghouse daddy pound cop thot gon hot shooter gs9 gs gun squad bitch problem brawl ar daylight bark body week everybody bullet hole bully run man mode motherfucker ayo</t>
  </si>
  <si>
    <t>argon asshole ball bark bash bitch block body bull bullet bully cash cat check class crack crap cunt dad day difference dog drop gun hole house kennel kink man manner money neck nigger pound problem run shooting squad taw thing trap week</t>
  </si>
  <si>
    <t>2014-55</t>
  </si>
  <si>
    <t>love emotion girl thing</t>
  </si>
  <si>
    <t>emotion girl love thing</t>
  </si>
  <si>
    <t>2014-56</t>
  </si>
  <si>
    <t>evening time lady love ya act kindness anybody couch</t>
  </si>
  <si>
    <t>act evening kindness lady love sofa time</t>
  </si>
  <si>
    <t>2014-57</t>
  </si>
  <si>
    <t>age right</t>
  </si>
  <si>
    <t>2014-58</t>
  </si>
  <si>
    <t>ride motherfucking hitta finger trigger day thing rap shit crack smoke drink got block glock bucket act snitch trippin bitch case pas word love loyalty half bean wall ass nigga gravy biscuit way yola figure kick weight reason house lake plate talkingg room business suit tie</t>
  </si>
  <si>
    <t>act bean biscuit bitch blame block bucket business buttocks case crack crap day drink drive figure finger fink gravy gun_trigger home_plate house kick lake love loyalty manner necktie nigger one-half pas reason room smoke suit thing wall weight word</t>
  </si>
  <si>
    <t>2014-59</t>
  </si>
  <si>
    <t>line kid smile life car lane</t>
  </si>
  <si>
    <t>car child lane life line smile</t>
  </si>
  <si>
    <t>2014-60</t>
  </si>
  <si>
    <t>brother road sister water blood</t>
  </si>
  <si>
    <t>blood brother road sister water</t>
  </si>
  <si>
    <t>2014-61</t>
  </si>
  <si>
    <t>drum ass bra eye</t>
  </si>
  <si>
    <t>brassiere buttocks drum eye</t>
  </si>
  <si>
    <t>2014-63</t>
  </si>
  <si>
    <t>mind girl writing line baby bed chance crawl</t>
  </si>
  <si>
    <t>baby bed crawl girl line mind opportunity writing</t>
  </si>
  <si>
    <t>2014-64</t>
  </si>
  <si>
    <t>sugar cup song boy dance groove</t>
  </si>
  <si>
    <t>cup dance groove male_child song sugar</t>
  </si>
  <si>
    <t>2014-65</t>
  </si>
  <si>
    <t>make bang gun nigga noise boy fast choice drink tree way bitch pussy holla mouth ring baby backseat</t>
  </si>
  <si>
    <t>baby backseat bellow bitch brand choice cunt drink fast gun knock male_child manner mouth nigger noise ring tree</t>
  </si>
  <si>
    <t>2014-66</t>
  </si>
  <si>
    <t>road clay luck time smile day return elm shade</t>
  </si>
  <si>
    <t>clay day elm fortune road shade smile tax_return time</t>
  </si>
  <si>
    <t>2014-67</t>
  </si>
  <si>
    <t>soul cause</t>
  </si>
  <si>
    <t>cause soul</t>
  </si>
  <si>
    <t>2014-68</t>
  </si>
  <si>
    <t>burning sh ridin gun thing country town mama ya girl south toast time drink</t>
  </si>
  <si>
    <t>burning drink girl gun ma south state thing time toast town</t>
  </si>
  <si>
    <t>2014-69</t>
  </si>
  <si>
    <t>ya oven time</t>
  </si>
  <si>
    <t>oven time</t>
  </si>
  <si>
    <t>2014-70</t>
  </si>
  <si>
    <t>love life start heart tonight</t>
  </si>
  <si>
    <t>heart life love start tonight</t>
  </si>
  <si>
    <t>2014-71</t>
  </si>
  <si>
    <t>animal</t>
  </si>
  <si>
    <t>2014-72</t>
  </si>
  <si>
    <t>homie nigga servin white shark somethin pussy wayx2 time doctor bitch league coffin baby mommy toppy red devil college night gas cause day</t>
  </si>
  <si>
    <t>baby bitch cause coffin college cunt day doctor gas league ma nigger night red satan shark time white</t>
  </si>
  <si>
    <t>2014-73</t>
  </si>
  <si>
    <t>midnight dog school bus kickin dust wire fence jean baby park truck stop map dot dreamin seat leanin uptown home kid house room couch base sayin way bug zapper light</t>
  </si>
  <si>
    <t>baby base bug bus child dog dust fence home house jean light manner map midnight park point room school seat sofa stop truck uptown wire zapper</t>
  </si>
  <si>
    <t>2014-74</t>
  </si>
  <si>
    <t>brave</t>
  </si>
  <si>
    <t>2014-75</t>
  </si>
  <si>
    <t>short minute hand waist place</t>
  </si>
  <si>
    <t>hand minute short topographic_point waist</t>
  </si>
  <si>
    <t>2014-76</t>
  </si>
  <si>
    <t>nothin layin right streetlight baby road lane sky train window wind light gold</t>
  </si>
  <si>
    <t>baby gold lane light right road sky streetlight train wind window</t>
  </si>
  <si>
    <t>2014-77</t>
  </si>
  <si>
    <t>baby thing flame cause world series nigga panamera diamond watch</t>
  </si>
  <si>
    <t>baby cause diamond fire nigger series thing universe watch</t>
  </si>
  <si>
    <t>2014-78</t>
  </si>
  <si>
    <t>baby life tonight</t>
  </si>
  <si>
    <t>2014-79</t>
  </si>
  <si>
    <t>couple ticket fella aisle thought stewardess somethin flight attention limo airport ride champagne glass plane</t>
  </si>
  <si>
    <t>airplane airport aisle attention champagne chap couple drive flight glass idea limousine stewardess ticket</t>
  </si>
  <si>
    <t>2014-80</t>
  </si>
  <si>
    <t>appetite birthday time balloon</t>
  </si>
  <si>
    <t>appetite balloon birthday time</t>
  </si>
  <si>
    <t>2014-81</t>
  </si>
  <si>
    <t>dress sky leather boot goodbye shot bartender pour tonight rock</t>
  </si>
  <si>
    <t>adieu bartender boot dress leather rock shooting sky tonight</t>
  </si>
  <si>
    <t>2014-82</t>
  </si>
  <si>
    <t>messiah theory word</t>
  </si>
  <si>
    <t>2014-83</t>
  </si>
  <si>
    <t>girl bitch place ass guy</t>
  </si>
  <si>
    <t>bitch buttocks girl guy topographic_point</t>
  </si>
  <si>
    <t>2014-84</t>
  </si>
  <si>
    <t>trip morning night flight schedule life blunt shit club shot invitation party</t>
  </si>
  <si>
    <t>agenda baseball_club crap flight invitation life morning night party shooting trip</t>
  </si>
  <si>
    <t>2014-85</t>
  </si>
  <si>
    <t>memory</t>
  </si>
  <si>
    <t>2014-86</t>
  </si>
  <si>
    <t>wish thing youre dream id</t>
  </si>
  <si>
    <t>dream idaho thing wish</t>
  </si>
  <si>
    <t>2014-87</t>
  </si>
  <si>
    <t>bitch hoe stunt dick bush dime ass key drop boy think life stop tennis shoe asshole face</t>
  </si>
  <si>
    <t>asshole bitch buttocks dick dime drop face hoe key life male_child shoe shrub stop stunt tennis think</t>
  </si>
  <si>
    <t>2014-88</t>
  </si>
  <si>
    <t>control bite</t>
  </si>
  <si>
    <t>bite control</t>
  </si>
  <si>
    <t>2014-89</t>
  </si>
  <si>
    <t>nigga damn road number miss snappin track time team drop bitch queen somethin man cheque right award press day icicle sweat mean king</t>
  </si>
  <si>
    <t>award bitch check damn day drop girl icicle imperativeness king man mean nigger number path perspiration queen right road team time</t>
  </si>
  <si>
    <t>2014-90</t>
  </si>
  <si>
    <t>club purp shade mini skirt foot standing couch house bottle respect model check cause shame touch night nature hooray hand sky wave floor lot flavor game kick player tongue thing right chopper athlete wannabe showin beast pair hype paramedic cup grape bitch head blow dryer</t>
  </si>
  <si>
    <t>animal aspirant athlete ballyhoo baseball_club batch bitch blow bottle cause check chop cup dryer floor foot game grape hand head house hurrah kick miniskirt model nature night pair paramedic player respect right shade shame skirt sky sofa spirit standing thing tongue touch wave</t>
  </si>
  <si>
    <t>2014-91</t>
  </si>
  <si>
    <t>hair sun burn cap sunshine eye line tide rollin bar reggae band dread head sittin corner margarita hand bout breezin sippin singin</t>
  </si>
  <si>
    <t>apprehension barroom burn cap corner eye hair hand head line margarita reggae set sun sunlight tide turn</t>
  </si>
  <si>
    <t>2014-93</t>
  </si>
  <si>
    <t>standing underwear town diamond ring jean floor</t>
  </si>
  <si>
    <t>diamond floor jean ring standing town underwear</t>
  </si>
  <si>
    <t>2014-94</t>
  </si>
  <si>
    <t>sparkle eye</t>
  </si>
  <si>
    <t>eye sparkle</t>
  </si>
  <si>
    <t>2014-95</t>
  </si>
  <si>
    <t>club girl brim eye boy mid beat mascara lipstick partition handprint footprint glass grip ass music wine drip filth talk trash</t>
  </si>
  <si>
    <t>baseball_club beat brim buttocks clasp drip eye filth footprint girl glass lipstick male_child mascara music partition rubbish talk wine</t>
  </si>
  <si>
    <t>2014-96</t>
  </si>
  <si>
    <t>song dope girl nigga shorty verse quality ass attitude swag tongue place game</t>
  </si>
  <si>
    <t>attitude buttocks game girl nigger poetry pot quality song swag tongue topographic_point</t>
  </si>
  <si>
    <t>2014-97</t>
  </si>
  <si>
    <t>nigga shit bit tv season work studio night watch lesson man squad perspective movin problem person feedback provin shoe matter foot boy eavesdroppin droppin</t>
  </si>
  <si>
    <t>crap feedback foot lesson male_child man matter nigger night person position problem season shoe spot squad studio television watch work</t>
  </si>
  <si>
    <t>crap feedback foot lesson male_child man matter nigger night person position problem season shoe squad studio television topographic_point watch work</t>
  </si>
  <si>
    <t>2014-98</t>
  </si>
  <si>
    <t>foot</t>
  </si>
  <si>
    <t>2014-99</t>
  </si>
  <si>
    <t>somethin church girl dress life</t>
  </si>
  <si>
    <t>church dress girl life</t>
  </si>
  <si>
    <t>2014-100</t>
  </si>
  <si>
    <t>matrimony</t>
  </si>
  <si>
    <t>marriage</t>
  </si>
  <si>
    <t>results</t>
  </si>
  <si>
    <t>calc_success_noun_vector</t>
  </si>
  <si>
    <t>calc_success_noun_syn_vector</t>
  </si>
  <si>
    <t>prediction_noun_syn_hype_vector</t>
  </si>
  <si>
    <t>calc_success_noun_syn__hype_vector</t>
  </si>
  <si>
    <t>vocabulary</t>
  </si>
  <si>
    <t>hits</t>
  </si>
  <si>
    <t>misses</t>
  </si>
  <si>
    <t>calc_success_percentage</t>
  </si>
  <si>
    <t>bayes_success_noun_vector</t>
  </si>
  <si>
    <t>bayes_success_noun_syn_vector</t>
  </si>
  <si>
    <t>bayes_success_noun_syn_hype_vector</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</si>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</sst>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16" fillId="33" borderId="10" xfId="0" applyFont="1" applyFill="1" applyBorder="1" applyAlignment="1">
      <alignment wrapText="1"/>
    </xf>
    <xf numFmtId="0" fontId="16" fillId="33" borderId="11" xfId="0" applyFont="1" applyFill="1" applyBorder="1" applyAlignment="1">
      <alignment wrapText="1"/>
    </xf>
    <xf numFmtId="0" fontId="16" fillId="33" borderId="12" xfId="0" applyFont="1" applyFill="1" applyBorder="1" applyAlignment="1">
      <alignment wrapText="1"/>
    </xf>
    <xf numFmtId="0" fontId="16" fillId="0" borderId="0" xfId="0" applyFont="1"/>
    <xf numFmtId="0" fontId="16" fillId="33" borderId="10" xfId="0" applyFont="1" applyFill="1" applyBorder="1"/>
    <xf numFmtId="0" fontId="16" fillId="33" borderId="11" xfId="0" applyFont="1" applyFill="1" applyBorder="1"/>
    <xf numFmtId="0" fontId="16" fillId="33" borderId="12" xfId="0" applyFont="1"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33" borderId="19" xfId="0" applyFont="1" applyFill="1" applyBorder="1" applyAlignment="1">
      <alignment wrapText="1"/>
    </xf>
    <xf numFmtId="0" fontId="0" fillId="0" borderId="20" xfId="0" applyBorder="1" applyAlignment="1">
      <alignment wrapText="1"/>
    </xf>
    <xf numFmtId="0" fontId="0" fillId="0" borderId="21" xfId="0" applyBorder="1" applyAlignment="1">
      <alignment wrapText="1"/>
    </xf>
    <xf numFmtId="14" fontId="0" fillId="0" borderId="20" xfId="0" applyNumberForma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6"/>
  <sheetViews>
    <sheetView tabSelected="1" topLeftCell="A91" workbookViewId="0">
      <selection activeCell="E110" sqref="E110"/>
    </sheetView>
  </sheetViews>
  <sheetFormatPr defaultRowHeight="15" x14ac:dyDescent="0.25"/>
  <cols>
    <col min="1" max="4" width="19.7109375" style="1" customWidth="1"/>
    <col min="5" max="5" width="39.140625" style="1" customWidth="1"/>
    <col min="6" max="6" width="15.5703125" style="1" customWidth="1"/>
    <col min="7" max="8" width="12" style="1" customWidth="1"/>
    <col min="9" max="9" width="19.7109375" style="1" customWidth="1"/>
    <col min="10" max="10" width="16" style="1" customWidth="1"/>
    <col min="11" max="12" width="11.5703125" style="1" customWidth="1"/>
    <col min="13" max="13" width="55.7109375" style="1" customWidth="1"/>
    <col min="14" max="14" width="15.42578125" style="1" customWidth="1"/>
    <col min="15" max="15" width="11.5703125" style="1" customWidth="1"/>
    <col min="16" max="16384" width="9.140625" style="1"/>
  </cols>
  <sheetData>
    <row r="1" spans="1:16" ht="75" x14ac:dyDescent="0.25">
      <c r="A1" s="8" t="s">
        <v>0</v>
      </c>
      <c r="B1" s="21" t="s">
        <v>145</v>
      </c>
      <c r="C1" s="21" t="s">
        <v>294</v>
      </c>
      <c r="D1" s="9" t="s">
        <v>282</v>
      </c>
      <c r="E1" s="9" t="s">
        <v>1</v>
      </c>
      <c r="F1" s="9" t="s">
        <v>2</v>
      </c>
      <c r="G1" s="9" t="s">
        <v>283</v>
      </c>
      <c r="H1" s="9" t="s">
        <v>291</v>
      </c>
      <c r="I1" s="9" t="s">
        <v>3</v>
      </c>
      <c r="J1" s="9" t="s">
        <v>4</v>
      </c>
      <c r="K1" s="9" t="s">
        <v>284</v>
      </c>
      <c r="L1" s="9" t="s">
        <v>292</v>
      </c>
      <c r="M1" s="9" t="s">
        <v>5</v>
      </c>
      <c r="N1" s="9" t="s">
        <v>285</v>
      </c>
      <c r="O1" s="9" t="s">
        <v>286</v>
      </c>
      <c r="P1" s="10" t="s">
        <v>293</v>
      </c>
    </row>
    <row r="2" spans="1:16" ht="30" x14ac:dyDescent="0.25">
      <c r="A2" s="2" t="s">
        <v>6</v>
      </c>
      <c r="B2" s="22" t="str">
        <f>RIGHT(A2,1)</f>
        <v>1</v>
      </c>
      <c r="C2" s="24">
        <v>42004</v>
      </c>
      <c r="D2" s="3">
        <v>1</v>
      </c>
      <c r="E2" s="3" t="s">
        <v>7</v>
      </c>
      <c r="F2" s="3">
        <v>1</v>
      </c>
      <c r="G2" s="3">
        <f>IF(F2=D2,1,0)</f>
        <v>1</v>
      </c>
      <c r="H2" s="3">
        <f>SUM($G$2:G2)/COUNT($G$2:G2)</f>
        <v>1</v>
      </c>
      <c r="I2" s="3" t="s">
        <v>8</v>
      </c>
      <c r="J2" s="3">
        <v>0</v>
      </c>
      <c r="K2" s="3">
        <f t="shared" ref="K2:K33" si="0">IF(J2=D2,1,0)</f>
        <v>0</v>
      </c>
      <c r="L2" s="3">
        <f>SUM($K$2:K2)/COUNT($K$2:K2)</f>
        <v>0</v>
      </c>
      <c r="M2" s="3" t="s">
        <v>8</v>
      </c>
      <c r="N2" s="3">
        <v>1</v>
      </c>
      <c r="O2" s="3">
        <f t="shared" ref="O2:O33" si="1">IF(N2=D2,1,0)</f>
        <v>1</v>
      </c>
      <c r="P2" s="4">
        <f>SUM($O$2:O2)/COUNT($O$2:O2)</f>
        <v>1</v>
      </c>
    </row>
    <row r="3" spans="1:16" ht="75" x14ac:dyDescent="0.25">
      <c r="A3" s="2" t="s">
        <v>9</v>
      </c>
      <c r="B3" s="22" t="str">
        <f t="shared" ref="B3:B10" si="2">RIGHT(A3,1)</f>
        <v>2</v>
      </c>
      <c r="C3" s="24">
        <v>42004</v>
      </c>
      <c r="D3" s="3">
        <v>1</v>
      </c>
      <c r="E3" s="3" t="s">
        <v>10</v>
      </c>
      <c r="F3" s="3">
        <v>0</v>
      </c>
      <c r="G3" s="3">
        <f t="shared" ref="G3:G66" si="3">IF(F3=D3,1,0)</f>
        <v>0</v>
      </c>
      <c r="H3" s="3">
        <f>SUM($G$2:G3)/COUNT($G$2:G3)</f>
        <v>0.5</v>
      </c>
      <c r="I3" s="3" t="s">
        <v>11</v>
      </c>
      <c r="J3" s="3">
        <v>0</v>
      </c>
      <c r="K3" s="3">
        <f t="shared" si="0"/>
        <v>0</v>
      </c>
      <c r="L3" s="3">
        <f>SUM($K$2:K3)/COUNT($K$2:K3)</f>
        <v>0</v>
      </c>
      <c r="M3" s="3" t="s">
        <v>11</v>
      </c>
      <c r="N3" s="3">
        <v>0</v>
      </c>
      <c r="O3" s="3">
        <f t="shared" si="1"/>
        <v>0</v>
      </c>
      <c r="P3" s="4">
        <f>SUM($O$2:O3)/COUNT($O$2:O3)</f>
        <v>0.5</v>
      </c>
    </row>
    <row r="4" spans="1:16" ht="75" x14ac:dyDescent="0.25">
      <c r="A4" s="2" t="s">
        <v>12</v>
      </c>
      <c r="B4" s="22" t="str">
        <f t="shared" si="2"/>
        <v>3</v>
      </c>
      <c r="C4" s="24">
        <v>42004</v>
      </c>
      <c r="D4" s="3">
        <v>1</v>
      </c>
      <c r="E4" s="3" t="s">
        <v>13</v>
      </c>
      <c r="F4" s="3">
        <v>0</v>
      </c>
      <c r="G4" s="3">
        <f t="shared" si="3"/>
        <v>0</v>
      </c>
      <c r="H4" s="3">
        <f>SUM($G$2:G4)/COUNT($G$2:G4)</f>
        <v>0.33333333333333331</v>
      </c>
      <c r="I4" s="3" t="s">
        <v>14</v>
      </c>
      <c r="J4" s="3">
        <v>0</v>
      </c>
      <c r="K4" s="3">
        <f t="shared" si="0"/>
        <v>0</v>
      </c>
      <c r="L4" s="3">
        <f>SUM($K$2:K4)/COUNT($K$2:K4)</f>
        <v>0</v>
      </c>
      <c r="M4" s="3" t="s">
        <v>14</v>
      </c>
      <c r="N4" s="3">
        <v>0</v>
      </c>
      <c r="O4" s="3">
        <f t="shared" si="1"/>
        <v>0</v>
      </c>
      <c r="P4" s="4">
        <f>SUM($O$2:O4)/COUNT($O$2:O4)</f>
        <v>0.33333333333333331</v>
      </c>
    </row>
    <row r="5" spans="1:16" ht="75" x14ac:dyDescent="0.25">
      <c r="A5" s="2" t="s">
        <v>15</v>
      </c>
      <c r="B5" s="22" t="str">
        <f t="shared" si="2"/>
        <v>4</v>
      </c>
      <c r="C5" s="24">
        <v>42004</v>
      </c>
      <c r="D5" s="3">
        <v>1</v>
      </c>
      <c r="E5" s="3" t="s">
        <v>16</v>
      </c>
      <c r="F5" s="3">
        <v>1</v>
      </c>
      <c r="G5" s="3">
        <f t="shared" si="3"/>
        <v>1</v>
      </c>
      <c r="H5" s="3">
        <f>SUM($G$2:G5)/COUNT($G$2:G5)</f>
        <v>0.5</v>
      </c>
      <c r="I5" s="3" t="s">
        <v>17</v>
      </c>
      <c r="J5" s="3">
        <v>1</v>
      </c>
      <c r="K5" s="3">
        <f t="shared" si="0"/>
        <v>1</v>
      </c>
      <c r="L5" s="3">
        <f>SUM($K$2:K5)/COUNT($K$2:K5)</f>
        <v>0.25</v>
      </c>
      <c r="M5" s="3" t="s">
        <v>17</v>
      </c>
      <c r="N5" s="3">
        <v>1</v>
      </c>
      <c r="O5" s="3">
        <f t="shared" si="1"/>
        <v>1</v>
      </c>
      <c r="P5" s="4">
        <f>SUM($O$2:O5)/COUNT($O$2:O5)</f>
        <v>0.5</v>
      </c>
    </row>
    <row r="6" spans="1:16" x14ac:dyDescent="0.25">
      <c r="A6" s="2" t="s">
        <v>18</v>
      </c>
      <c r="B6" s="22" t="str">
        <f t="shared" si="2"/>
        <v>5</v>
      </c>
      <c r="C6" s="24">
        <v>42004</v>
      </c>
      <c r="D6" s="3">
        <v>1</v>
      </c>
      <c r="E6" s="3" t="s">
        <v>19</v>
      </c>
      <c r="F6" s="3">
        <v>1</v>
      </c>
      <c r="G6" s="3">
        <f t="shared" si="3"/>
        <v>1</v>
      </c>
      <c r="H6" s="3">
        <f>SUM($G$2:G6)/COUNT($G$2:G6)</f>
        <v>0.6</v>
      </c>
      <c r="I6" s="3" t="s">
        <v>19</v>
      </c>
      <c r="J6" s="3">
        <v>1</v>
      </c>
      <c r="K6" s="3">
        <f t="shared" si="0"/>
        <v>1</v>
      </c>
      <c r="L6" s="3">
        <f>SUM($K$2:K6)/COUNT($K$2:K6)</f>
        <v>0.4</v>
      </c>
      <c r="M6" s="3" t="s">
        <v>19</v>
      </c>
      <c r="N6" s="3">
        <v>1</v>
      </c>
      <c r="O6" s="3">
        <f t="shared" si="1"/>
        <v>1</v>
      </c>
      <c r="P6" s="4">
        <f>SUM($O$2:O6)/COUNT($O$2:O6)</f>
        <v>0.6</v>
      </c>
    </row>
    <row r="7" spans="1:16" ht="120" x14ac:dyDescent="0.25">
      <c r="A7" s="2" t="s">
        <v>20</v>
      </c>
      <c r="B7" s="22" t="str">
        <f t="shared" si="2"/>
        <v>6</v>
      </c>
      <c r="C7" s="24">
        <v>42004</v>
      </c>
      <c r="D7" s="3">
        <v>1</v>
      </c>
      <c r="E7" s="3" t="s">
        <v>21</v>
      </c>
      <c r="F7" s="3">
        <v>0</v>
      </c>
      <c r="G7" s="3">
        <f t="shared" si="3"/>
        <v>0</v>
      </c>
      <c r="H7" s="3">
        <f>SUM($G$2:G7)/COUNT($G$2:G7)</f>
        <v>0.5</v>
      </c>
      <c r="I7" s="3" t="s">
        <v>22</v>
      </c>
      <c r="J7" s="3">
        <v>0</v>
      </c>
      <c r="K7" s="3">
        <f t="shared" si="0"/>
        <v>0</v>
      </c>
      <c r="L7" s="3">
        <f>SUM($K$2:K7)/COUNT($K$2:K7)</f>
        <v>0.33333333333333331</v>
      </c>
      <c r="M7" s="3" t="s">
        <v>22</v>
      </c>
      <c r="N7" s="3">
        <v>0</v>
      </c>
      <c r="O7" s="3">
        <f t="shared" si="1"/>
        <v>0</v>
      </c>
      <c r="P7" s="4">
        <f>SUM($O$2:O7)/COUNT($O$2:O7)</f>
        <v>0.5</v>
      </c>
    </row>
    <row r="8" spans="1:16" ht="30" x14ac:dyDescent="0.25">
      <c r="A8" s="2" t="s">
        <v>23</v>
      </c>
      <c r="B8" s="22" t="str">
        <f t="shared" si="2"/>
        <v>7</v>
      </c>
      <c r="C8" s="24">
        <v>42004</v>
      </c>
      <c r="D8" s="3">
        <v>1</v>
      </c>
      <c r="E8" s="3" t="s">
        <v>24</v>
      </c>
      <c r="F8" s="3">
        <v>1</v>
      </c>
      <c r="G8" s="3">
        <f t="shared" si="3"/>
        <v>1</v>
      </c>
      <c r="H8" s="3">
        <f>SUM($G$2:G8)/COUNT($G$2:G8)</f>
        <v>0.5714285714285714</v>
      </c>
      <c r="I8" s="3" t="s">
        <v>25</v>
      </c>
      <c r="J8" s="3">
        <v>1</v>
      </c>
      <c r="K8" s="3">
        <f t="shared" si="0"/>
        <v>1</v>
      </c>
      <c r="L8" s="3">
        <f>SUM($K$2:K8)/COUNT($K$2:K8)</f>
        <v>0.42857142857142855</v>
      </c>
      <c r="M8" s="3" t="s">
        <v>25</v>
      </c>
      <c r="N8" s="3">
        <v>1</v>
      </c>
      <c r="O8" s="3">
        <f t="shared" si="1"/>
        <v>1</v>
      </c>
      <c r="P8" s="4">
        <f>SUM($O$2:O8)/COUNT($O$2:O8)</f>
        <v>0.5714285714285714</v>
      </c>
    </row>
    <row r="9" spans="1:16" ht="105" x14ac:dyDescent="0.25">
      <c r="A9" s="2" t="s">
        <v>26</v>
      </c>
      <c r="B9" s="22" t="str">
        <f t="shared" si="2"/>
        <v>8</v>
      </c>
      <c r="C9" s="24">
        <v>42004</v>
      </c>
      <c r="D9" s="3">
        <v>1</v>
      </c>
      <c r="E9" s="3" t="s">
        <v>27</v>
      </c>
      <c r="F9" s="3">
        <v>0</v>
      </c>
      <c r="G9" s="3">
        <f t="shared" si="3"/>
        <v>0</v>
      </c>
      <c r="H9" s="3">
        <f>SUM($G$2:G9)/COUNT($G$2:G9)</f>
        <v>0.5</v>
      </c>
      <c r="I9" s="3" t="s">
        <v>28</v>
      </c>
      <c r="J9" s="3">
        <v>0</v>
      </c>
      <c r="K9" s="3">
        <f t="shared" si="0"/>
        <v>0</v>
      </c>
      <c r="L9" s="3">
        <f>SUM($K$2:K9)/COUNT($K$2:K9)</f>
        <v>0.375</v>
      </c>
      <c r="M9" s="3" t="s">
        <v>28</v>
      </c>
      <c r="N9" s="3">
        <v>0</v>
      </c>
      <c r="O9" s="3">
        <f t="shared" si="1"/>
        <v>0</v>
      </c>
      <c r="P9" s="4">
        <f>SUM($O$2:O9)/COUNT($O$2:O9)</f>
        <v>0.5</v>
      </c>
    </row>
    <row r="10" spans="1:16" ht="45" x14ac:dyDescent="0.25">
      <c r="A10" s="2" t="s">
        <v>29</v>
      </c>
      <c r="B10" s="22" t="str">
        <f t="shared" si="2"/>
        <v>9</v>
      </c>
      <c r="C10" s="24">
        <v>42004</v>
      </c>
      <c r="D10" s="3">
        <v>1</v>
      </c>
      <c r="E10" s="3" t="s">
        <v>30</v>
      </c>
      <c r="F10" s="3">
        <v>1</v>
      </c>
      <c r="G10" s="3">
        <f t="shared" si="3"/>
        <v>1</v>
      </c>
      <c r="H10" s="3">
        <f>SUM($G$2:G10)/COUNT($G$2:G10)</f>
        <v>0.55555555555555558</v>
      </c>
      <c r="I10" s="3" t="s">
        <v>31</v>
      </c>
      <c r="J10" s="3">
        <v>1</v>
      </c>
      <c r="K10" s="3">
        <f t="shared" si="0"/>
        <v>1</v>
      </c>
      <c r="L10" s="3">
        <f>SUM($K$2:K10)/COUNT($K$2:K10)</f>
        <v>0.44444444444444442</v>
      </c>
      <c r="M10" s="3" t="s">
        <v>32</v>
      </c>
      <c r="N10" s="3">
        <v>1</v>
      </c>
      <c r="O10" s="3">
        <f t="shared" si="1"/>
        <v>1</v>
      </c>
      <c r="P10" s="4">
        <f>SUM($O$2:O10)/COUNT($O$2:O10)</f>
        <v>0.55555555555555558</v>
      </c>
    </row>
    <row r="11" spans="1:16" ht="30" x14ac:dyDescent="0.25">
      <c r="A11" s="2" t="s">
        <v>33</v>
      </c>
      <c r="B11" s="22" t="str">
        <f>RIGHT(A11,2)</f>
        <v>10</v>
      </c>
      <c r="C11" s="24">
        <v>42004</v>
      </c>
      <c r="D11" s="3">
        <v>1</v>
      </c>
      <c r="E11" s="3" t="s">
        <v>34</v>
      </c>
      <c r="F11" s="3">
        <v>1</v>
      </c>
      <c r="G11" s="3">
        <f t="shared" si="3"/>
        <v>1</v>
      </c>
      <c r="H11" s="3">
        <f>SUM($G$2:G11)/COUNT($G$2:G11)</f>
        <v>0.6</v>
      </c>
      <c r="I11" s="3" t="s">
        <v>35</v>
      </c>
      <c r="J11" s="3">
        <v>1</v>
      </c>
      <c r="K11" s="3">
        <f t="shared" si="0"/>
        <v>1</v>
      </c>
      <c r="L11" s="3">
        <f>SUM($K$2:K11)/COUNT($K$2:K11)</f>
        <v>0.5</v>
      </c>
      <c r="M11" s="3" t="s">
        <v>35</v>
      </c>
      <c r="N11" s="3">
        <v>1</v>
      </c>
      <c r="O11" s="3">
        <f t="shared" si="1"/>
        <v>1</v>
      </c>
      <c r="P11" s="4">
        <f>SUM($O$2:O11)/COUNT($O$2:O11)</f>
        <v>0.6</v>
      </c>
    </row>
    <row r="12" spans="1:16" ht="30" x14ac:dyDescent="0.25">
      <c r="A12" s="2" t="s">
        <v>36</v>
      </c>
      <c r="B12" s="22" t="str">
        <f t="shared" ref="B12:B75" si="4">RIGHT(A12,2)</f>
        <v>11</v>
      </c>
      <c r="C12" s="24">
        <v>42004</v>
      </c>
      <c r="D12" s="3">
        <v>1</v>
      </c>
      <c r="E12" s="3" t="s">
        <v>37</v>
      </c>
      <c r="F12" s="3">
        <v>1</v>
      </c>
      <c r="G12" s="3">
        <f t="shared" si="3"/>
        <v>1</v>
      </c>
      <c r="H12" s="3">
        <f>SUM($G$2:G12)/COUNT($G$2:G12)</f>
        <v>0.63636363636363635</v>
      </c>
      <c r="I12" s="3" t="s">
        <v>38</v>
      </c>
      <c r="J12" s="3">
        <v>1</v>
      </c>
      <c r="K12" s="3">
        <f t="shared" si="0"/>
        <v>1</v>
      </c>
      <c r="L12" s="3">
        <f>SUM($K$2:K12)/COUNT($K$2:K12)</f>
        <v>0.54545454545454541</v>
      </c>
      <c r="M12" s="3" t="s">
        <v>38</v>
      </c>
      <c r="N12" s="3">
        <v>1</v>
      </c>
      <c r="O12" s="3">
        <f t="shared" si="1"/>
        <v>1</v>
      </c>
      <c r="P12" s="4">
        <f>SUM($O$2:O12)/COUNT($O$2:O12)</f>
        <v>0.63636363636363635</v>
      </c>
    </row>
    <row r="13" spans="1:16" ht="75" x14ac:dyDescent="0.25">
      <c r="A13" s="2" t="s">
        <v>39</v>
      </c>
      <c r="B13" s="22" t="str">
        <f t="shared" si="4"/>
        <v>13</v>
      </c>
      <c r="C13" s="24">
        <v>42004</v>
      </c>
      <c r="D13" s="3">
        <v>1</v>
      </c>
      <c r="E13" s="3" t="s">
        <v>40</v>
      </c>
      <c r="F13" s="3">
        <v>0</v>
      </c>
      <c r="G13" s="3">
        <f t="shared" si="3"/>
        <v>0</v>
      </c>
      <c r="H13" s="3">
        <f>SUM($G$2:G13)/COUNT($G$2:G13)</f>
        <v>0.58333333333333337</v>
      </c>
      <c r="I13" s="3" t="s">
        <v>41</v>
      </c>
      <c r="J13" s="3">
        <v>0</v>
      </c>
      <c r="K13" s="3">
        <f t="shared" si="0"/>
        <v>0</v>
      </c>
      <c r="L13" s="3">
        <f>SUM($K$2:K13)/COUNT($K$2:K13)</f>
        <v>0.5</v>
      </c>
      <c r="M13" s="3" t="s">
        <v>41</v>
      </c>
      <c r="N13" s="3">
        <v>0</v>
      </c>
      <c r="O13" s="3">
        <f t="shared" si="1"/>
        <v>0</v>
      </c>
      <c r="P13" s="4">
        <f>SUM($O$2:O13)/COUNT($O$2:O13)</f>
        <v>0.58333333333333337</v>
      </c>
    </row>
    <row r="14" spans="1:16" x14ac:dyDescent="0.25">
      <c r="A14" s="2" t="s">
        <v>42</v>
      </c>
      <c r="B14" s="22" t="str">
        <f t="shared" si="4"/>
        <v>14</v>
      </c>
      <c r="C14" s="24">
        <v>42004</v>
      </c>
      <c r="D14" s="3">
        <v>1</v>
      </c>
      <c r="E14" s="3" t="s">
        <v>43</v>
      </c>
      <c r="F14" s="3">
        <v>1</v>
      </c>
      <c r="G14" s="3">
        <f t="shared" si="3"/>
        <v>1</v>
      </c>
      <c r="H14" s="3">
        <f>SUM($G$2:G14)/COUNT($G$2:G14)</f>
        <v>0.61538461538461542</v>
      </c>
      <c r="I14" s="3" t="s">
        <v>44</v>
      </c>
      <c r="J14" s="3">
        <v>1</v>
      </c>
      <c r="K14" s="3">
        <f t="shared" si="0"/>
        <v>1</v>
      </c>
      <c r="L14" s="3">
        <f>SUM($K$2:K14)/COUNT($K$2:K14)</f>
        <v>0.53846153846153844</v>
      </c>
      <c r="M14" s="3" t="s">
        <v>44</v>
      </c>
      <c r="N14" s="3">
        <v>1</v>
      </c>
      <c r="O14" s="3">
        <f t="shared" si="1"/>
        <v>1</v>
      </c>
      <c r="P14" s="4">
        <f>SUM($O$2:O14)/COUNT($O$2:O14)</f>
        <v>0.61538461538461542</v>
      </c>
    </row>
    <row r="15" spans="1:16" ht="75" x14ac:dyDescent="0.25">
      <c r="A15" s="2" t="s">
        <v>45</v>
      </c>
      <c r="B15" s="22" t="str">
        <f t="shared" si="4"/>
        <v>16</v>
      </c>
      <c r="C15" s="24">
        <v>42004</v>
      </c>
      <c r="D15" s="3">
        <v>1</v>
      </c>
      <c r="E15" s="3" t="s">
        <v>46</v>
      </c>
      <c r="F15" s="3">
        <v>0</v>
      </c>
      <c r="G15" s="3">
        <f t="shared" si="3"/>
        <v>0</v>
      </c>
      <c r="H15" s="3">
        <f>SUM($G$2:G15)/COUNT($G$2:G15)</f>
        <v>0.5714285714285714</v>
      </c>
      <c r="I15" s="3" t="s">
        <v>47</v>
      </c>
      <c r="J15" s="3">
        <v>0</v>
      </c>
      <c r="K15" s="3">
        <f t="shared" si="0"/>
        <v>0</v>
      </c>
      <c r="L15" s="3">
        <f>SUM($K$2:K15)/COUNT($K$2:K15)</f>
        <v>0.5</v>
      </c>
      <c r="M15" s="3" t="s">
        <v>47</v>
      </c>
      <c r="N15" s="3">
        <v>1</v>
      </c>
      <c r="O15" s="3">
        <f t="shared" si="1"/>
        <v>1</v>
      </c>
      <c r="P15" s="4">
        <f>SUM($O$2:O15)/COUNT($O$2:O15)</f>
        <v>0.6428571428571429</v>
      </c>
    </row>
    <row r="16" spans="1:16" x14ac:dyDescent="0.25">
      <c r="A16" s="2" t="s">
        <v>48</v>
      </c>
      <c r="B16" s="22" t="str">
        <f t="shared" si="4"/>
        <v>18</v>
      </c>
      <c r="C16" s="24">
        <v>42004</v>
      </c>
      <c r="D16" s="3">
        <v>1</v>
      </c>
      <c r="E16" s="3" t="s">
        <v>49</v>
      </c>
      <c r="F16" s="3">
        <v>1</v>
      </c>
      <c r="G16" s="3">
        <f t="shared" si="3"/>
        <v>1</v>
      </c>
      <c r="H16" s="3">
        <f>SUM($G$2:G16)/COUNT($G$2:G16)</f>
        <v>0.6</v>
      </c>
      <c r="I16" s="3" t="s">
        <v>49</v>
      </c>
      <c r="J16" s="3">
        <v>1</v>
      </c>
      <c r="K16" s="3">
        <f t="shared" si="0"/>
        <v>1</v>
      </c>
      <c r="L16" s="3">
        <f>SUM($K$2:K16)/COUNT($K$2:K16)</f>
        <v>0.53333333333333333</v>
      </c>
      <c r="M16" s="3" t="s">
        <v>49</v>
      </c>
      <c r="N16" s="3">
        <v>1</v>
      </c>
      <c r="O16" s="3">
        <f t="shared" si="1"/>
        <v>1</v>
      </c>
      <c r="P16" s="4">
        <f>SUM($O$2:O16)/COUNT($O$2:O16)</f>
        <v>0.66666666666666663</v>
      </c>
    </row>
    <row r="17" spans="1:16" ht="30" x14ac:dyDescent="0.25">
      <c r="A17" s="2" t="s">
        <v>50</v>
      </c>
      <c r="B17" s="22" t="str">
        <f t="shared" si="4"/>
        <v>19</v>
      </c>
      <c r="C17" s="24">
        <v>42004</v>
      </c>
      <c r="D17" s="3">
        <v>1</v>
      </c>
      <c r="E17" s="3" t="s">
        <v>51</v>
      </c>
      <c r="F17" s="3">
        <v>0</v>
      </c>
      <c r="G17" s="3">
        <f t="shared" si="3"/>
        <v>0</v>
      </c>
      <c r="H17" s="3">
        <f>SUM($G$2:G17)/COUNT($G$2:G17)</f>
        <v>0.5625</v>
      </c>
      <c r="I17" s="3" t="s">
        <v>51</v>
      </c>
      <c r="J17" s="3">
        <v>0</v>
      </c>
      <c r="K17" s="3">
        <f t="shared" si="0"/>
        <v>0</v>
      </c>
      <c r="L17" s="3">
        <f>SUM($K$2:K17)/COUNT($K$2:K17)</f>
        <v>0.5</v>
      </c>
      <c r="M17" s="3" t="s">
        <v>51</v>
      </c>
      <c r="N17" s="3">
        <v>1</v>
      </c>
      <c r="O17" s="3">
        <f t="shared" si="1"/>
        <v>1</v>
      </c>
      <c r="P17" s="4">
        <f>SUM($O$2:O17)/COUNT($O$2:O17)</f>
        <v>0.6875</v>
      </c>
    </row>
    <row r="18" spans="1:16" ht="60" x14ac:dyDescent="0.25">
      <c r="A18" s="2" t="s">
        <v>52</v>
      </c>
      <c r="B18" s="22" t="str">
        <f t="shared" si="4"/>
        <v>20</v>
      </c>
      <c r="C18" s="24">
        <v>42004</v>
      </c>
      <c r="D18" s="3">
        <v>1</v>
      </c>
      <c r="E18" s="3" t="s">
        <v>53</v>
      </c>
      <c r="F18" s="3">
        <v>1</v>
      </c>
      <c r="G18" s="3">
        <f t="shared" si="3"/>
        <v>1</v>
      </c>
      <c r="H18" s="3">
        <f>SUM($G$2:G18)/COUNT($G$2:G18)</f>
        <v>0.58823529411764708</v>
      </c>
      <c r="I18" s="3" t="s">
        <v>54</v>
      </c>
      <c r="J18" s="3">
        <v>1</v>
      </c>
      <c r="K18" s="3">
        <f t="shared" si="0"/>
        <v>1</v>
      </c>
      <c r="L18" s="3">
        <f>SUM($K$2:K18)/COUNT($K$2:K18)</f>
        <v>0.52941176470588236</v>
      </c>
      <c r="M18" s="3" t="s">
        <v>54</v>
      </c>
      <c r="N18" s="3">
        <v>1</v>
      </c>
      <c r="O18" s="3">
        <f t="shared" si="1"/>
        <v>1</v>
      </c>
      <c r="P18" s="4">
        <f>SUM($O$2:O18)/COUNT($O$2:O18)</f>
        <v>0.70588235294117652</v>
      </c>
    </row>
    <row r="19" spans="1:16" ht="45" x14ac:dyDescent="0.25">
      <c r="A19" s="2" t="s">
        <v>55</v>
      </c>
      <c r="B19" s="22" t="str">
        <f t="shared" si="4"/>
        <v>21</v>
      </c>
      <c r="C19" s="24">
        <v>42004</v>
      </c>
      <c r="D19" s="3">
        <v>1</v>
      </c>
      <c r="E19" s="3" t="s">
        <v>56</v>
      </c>
      <c r="F19" s="3">
        <v>1</v>
      </c>
      <c r="G19" s="3">
        <f t="shared" si="3"/>
        <v>1</v>
      </c>
      <c r="H19" s="3">
        <f>SUM($G$2:G19)/COUNT($G$2:G19)</f>
        <v>0.61111111111111116</v>
      </c>
      <c r="I19" s="3" t="s">
        <v>57</v>
      </c>
      <c r="J19" s="3">
        <v>0</v>
      </c>
      <c r="K19" s="3">
        <f t="shared" si="0"/>
        <v>0</v>
      </c>
      <c r="L19" s="3">
        <f>SUM($K$2:K19)/COUNT($K$2:K19)</f>
        <v>0.5</v>
      </c>
      <c r="M19" s="3" t="s">
        <v>57</v>
      </c>
      <c r="N19" s="3">
        <v>1</v>
      </c>
      <c r="O19" s="3">
        <f t="shared" si="1"/>
        <v>1</v>
      </c>
      <c r="P19" s="4">
        <f>SUM($O$2:O19)/COUNT($O$2:O19)</f>
        <v>0.72222222222222221</v>
      </c>
    </row>
    <row r="20" spans="1:16" x14ac:dyDescent="0.25">
      <c r="A20" s="2" t="s">
        <v>58</v>
      </c>
      <c r="B20" s="22" t="str">
        <f t="shared" si="4"/>
        <v>22</v>
      </c>
      <c r="C20" s="24">
        <v>42004</v>
      </c>
      <c r="D20" s="3">
        <v>1</v>
      </c>
      <c r="E20" s="3" t="s">
        <v>49</v>
      </c>
      <c r="F20" s="3">
        <v>1</v>
      </c>
      <c r="G20" s="3">
        <f t="shared" si="3"/>
        <v>1</v>
      </c>
      <c r="H20" s="3">
        <f>SUM($G$2:G20)/COUNT($G$2:G20)</f>
        <v>0.63157894736842102</v>
      </c>
      <c r="I20" s="3" t="s">
        <v>49</v>
      </c>
      <c r="J20" s="3">
        <v>1</v>
      </c>
      <c r="K20" s="3">
        <f t="shared" si="0"/>
        <v>1</v>
      </c>
      <c r="L20" s="3">
        <f>SUM($K$2:K20)/COUNT($K$2:K20)</f>
        <v>0.52631578947368418</v>
      </c>
      <c r="M20" s="3" t="s">
        <v>49</v>
      </c>
      <c r="N20" s="3">
        <v>1</v>
      </c>
      <c r="O20" s="3">
        <f t="shared" si="1"/>
        <v>1</v>
      </c>
      <c r="P20" s="4">
        <f>SUM($O$2:O20)/COUNT($O$2:O20)</f>
        <v>0.73684210526315785</v>
      </c>
    </row>
    <row r="21" spans="1:16" ht="30" x14ac:dyDescent="0.25">
      <c r="A21" s="2" t="s">
        <v>59</v>
      </c>
      <c r="B21" s="22" t="str">
        <f t="shared" si="4"/>
        <v>23</v>
      </c>
      <c r="C21" s="24">
        <v>42004</v>
      </c>
      <c r="D21" s="3">
        <v>1</v>
      </c>
      <c r="E21" s="3" t="s">
        <v>60</v>
      </c>
      <c r="F21" s="3">
        <v>0</v>
      </c>
      <c r="G21" s="3">
        <f t="shared" si="3"/>
        <v>0</v>
      </c>
      <c r="H21" s="3">
        <f>SUM($G$2:G21)/COUNT($G$2:G21)</f>
        <v>0.6</v>
      </c>
      <c r="I21" s="3" t="s">
        <v>61</v>
      </c>
      <c r="J21" s="3">
        <v>0</v>
      </c>
      <c r="K21" s="3">
        <f t="shared" si="0"/>
        <v>0</v>
      </c>
      <c r="L21" s="3">
        <f>SUM($K$2:K21)/COUNT($K$2:K21)</f>
        <v>0.5</v>
      </c>
      <c r="M21" s="3" t="s">
        <v>61</v>
      </c>
      <c r="N21" s="3">
        <v>0</v>
      </c>
      <c r="O21" s="3">
        <f t="shared" si="1"/>
        <v>0</v>
      </c>
      <c r="P21" s="4">
        <f>SUM($O$2:O21)/COUNT($O$2:O21)</f>
        <v>0.7</v>
      </c>
    </row>
    <row r="22" spans="1:16" ht="45" x14ac:dyDescent="0.25">
      <c r="A22" s="2" t="s">
        <v>62</v>
      </c>
      <c r="B22" s="22" t="str">
        <f t="shared" si="4"/>
        <v>24</v>
      </c>
      <c r="C22" s="24">
        <v>42004</v>
      </c>
      <c r="D22" s="3">
        <v>1</v>
      </c>
      <c r="E22" s="3" t="s">
        <v>63</v>
      </c>
      <c r="F22" s="3">
        <v>1</v>
      </c>
      <c r="G22" s="3">
        <f t="shared" si="3"/>
        <v>1</v>
      </c>
      <c r="H22" s="3">
        <f>SUM($G$2:G22)/COUNT($G$2:G22)</f>
        <v>0.61904761904761907</v>
      </c>
      <c r="I22" s="3" t="s">
        <v>64</v>
      </c>
      <c r="J22" s="3">
        <v>1</v>
      </c>
      <c r="K22" s="3">
        <f t="shared" si="0"/>
        <v>1</v>
      </c>
      <c r="L22" s="3">
        <f>SUM($K$2:K22)/COUNT($K$2:K22)</f>
        <v>0.52380952380952384</v>
      </c>
      <c r="M22" s="3" t="s">
        <v>64</v>
      </c>
      <c r="N22" s="3">
        <v>1</v>
      </c>
      <c r="O22" s="3">
        <f t="shared" si="1"/>
        <v>1</v>
      </c>
      <c r="P22" s="4">
        <f>SUM($O$2:O22)/COUNT($O$2:O22)</f>
        <v>0.7142857142857143</v>
      </c>
    </row>
    <row r="23" spans="1:16" x14ac:dyDescent="0.25">
      <c r="A23" s="2" t="s">
        <v>65</v>
      </c>
      <c r="B23" s="22" t="str">
        <f t="shared" si="4"/>
        <v>25</v>
      </c>
      <c r="C23" s="24">
        <v>42004</v>
      </c>
      <c r="D23" s="3">
        <v>1</v>
      </c>
      <c r="E23" s="3" t="s">
        <v>66</v>
      </c>
      <c r="F23" s="3">
        <v>1</v>
      </c>
      <c r="G23" s="3">
        <f t="shared" si="3"/>
        <v>1</v>
      </c>
      <c r="H23" s="3">
        <f>SUM($G$2:G23)/COUNT($G$2:G23)</f>
        <v>0.63636363636363635</v>
      </c>
      <c r="I23" s="3" t="s">
        <v>67</v>
      </c>
      <c r="J23" s="3">
        <v>1</v>
      </c>
      <c r="K23" s="3">
        <f t="shared" si="0"/>
        <v>1</v>
      </c>
      <c r="L23" s="3">
        <f>SUM($K$2:K23)/COUNT($K$2:K23)</f>
        <v>0.54545454545454541</v>
      </c>
      <c r="M23" s="3" t="s">
        <v>67</v>
      </c>
      <c r="N23" s="3">
        <v>1</v>
      </c>
      <c r="O23" s="3">
        <f t="shared" si="1"/>
        <v>1</v>
      </c>
      <c r="P23" s="4">
        <f>SUM($O$2:O23)/COUNT($O$2:O23)</f>
        <v>0.72727272727272729</v>
      </c>
    </row>
    <row r="24" spans="1:16" ht="60" x14ac:dyDescent="0.25">
      <c r="A24" s="2" t="s">
        <v>68</v>
      </c>
      <c r="B24" s="22" t="str">
        <f t="shared" si="4"/>
        <v>26</v>
      </c>
      <c r="C24" s="24">
        <v>42004</v>
      </c>
      <c r="D24" s="3">
        <v>1</v>
      </c>
      <c r="E24" s="3" t="s">
        <v>69</v>
      </c>
      <c r="F24" s="3">
        <v>0</v>
      </c>
      <c r="G24" s="3">
        <f t="shared" si="3"/>
        <v>0</v>
      </c>
      <c r="H24" s="3">
        <f>SUM($G$2:G24)/COUNT($G$2:G24)</f>
        <v>0.60869565217391308</v>
      </c>
      <c r="I24" s="3" t="s">
        <v>70</v>
      </c>
      <c r="J24" s="3">
        <v>0</v>
      </c>
      <c r="K24" s="3">
        <f t="shared" si="0"/>
        <v>0</v>
      </c>
      <c r="L24" s="3">
        <f>SUM($K$2:K24)/COUNT($K$2:K24)</f>
        <v>0.52173913043478259</v>
      </c>
      <c r="M24" s="3" t="s">
        <v>70</v>
      </c>
      <c r="N24" s="3">
        <v>0</v>
      </c>
      <c r="O24" s="3">
        <f t="shared" si="1"/>
        <v>0</v>
      </c>
      <c r="P24" s="4">
        <f>SUM($O$2:O24)/COUNT($O$2:O24)</f>
        <v>0.69565217391304346</v>
      </c>
    </row>
    <row r="25" spans="1:16" ht="45" x14ac:dyDescent="0.25">
      <c r="A25" s="2" t="s">
        <v>71</v>
      </c>
      <c r="B25" s="22" t="str">
        <f t="shared" si="4"/>
        <v>27</v>
      </c>
      <c r="C25" s="24">
        <v>42004</v>
      </c>
      <c r="D25" s="3">
        <v>1</v>
      </c>
      <c r="E25" s="3" t="s">
        <v>72</v>
      </c>
      <c r="F25" s="3">
        <v>0</v>
      </c>
      <c r="G25" s="3">
        <f t="shared" si="3"/>
        <v>0</v>
      </c>
      <c r="H25" s="3">
        <f>SUM($G$2:G25)/COUNT($G$2:G25)</f>
        <v>0.58333333333333337</v>
      </c>
      <c r="I25" s="3" t="s">
        <v>73</v>
      </c>
      <c r="J25" s="3">
        <v>0</v>
      </c>
      <c r="K25" s="3">
        <f t="shared" si="0"/>
        <v>0</v>
      </c>
      <c r="L25" s="3">
        <f>SUM($K$2:K25)/COUNT($K$2:K25)</f>
        <v>0.5</v>
      </c>
      <c r="M25" s="3" t="s">
        <v>73</v>
      </c>
      <c r="N25" s="3">
        <v>0</v>
      </c>
      <c r="O25" s="3">
        <f t="shared" si="1"/>
        <v>0</v>
      </c>
      <c r="P25" s="4">
        <f>SUM($O$2:O25)/COUNT($O$2:O25)</f>
        <v>0.66666666666666663</v>
      </c>
    </row>
    <row r="26" spans="1:16" x14ac:dyDescent="0.25">
      <c r="A26" s="2" t="s">
        <v>74</v>
      </c>
      <c r="B26" s="22" t="str">
        <f t="shared" si="4"/>
        <v>28</v>
      </c>
      <c r="C26" s="24">
        <v>42004</v>
      </c>
      <c r="D26" s="3">
        <v>1</v>
      </c>
      <c r="E26" s="3" t="s">
        <v>75</v>
      </c>
      <c r="F26" s="3">
        <v>1</v>
      </c>
      <c r="G26" s="3">
        <f t="shared" si="3"/>
        <v>1</v>
      </c>
      <c r="H26" s="3">
        <f>SUM($G$2:G26)/COUNT($G$2:G26)</f>
        <v>0.6</v>
      </c>
      <c r="I26" s="3" t="s">
        <v>76</v>
      </c>
      <c r="J26" s="3">
        <v>1</v>
      </c>
      <c r="K26" s="3">
        <f t="shared" si="0"/>
        <v>1</v>
      </c>
      <c r="L26" s="3">
        <f>SUM($K$2:K26)/COUNT($K$2:K26)</f>
        <v>0.52</v>
      </c>
      <c r="M26" s="3" t="s">
        <v>76</v>
      </c>
      <c r="N26" s="3">
        <v>1</v>
      </c>
      <c r="O26" s="3">
        <f t="shared" si="1"/>
        <v>1</v>
      </c>
      <c r="P26" s="4">
        <f>SUM($O$2:O26)/COUNT($O$2:O26)</f>
        <v>0.68</v>
      </c>
    </row>
    <row r="27" spans="1:16" ht="45" x14ac:dyDescent="0.25">
      <c r="A27" s="2" t="s">
        <v>77</v>
      </c>
      <c r="B27" s="22" t="str">
        <f t="shared" si="4"/>
        <v>29</v>
      </c>
      <c r="C27" s="24">
        <v>42004</v>
      </c>
      <c r="D27" s="3">
        <v>1</v>
      </c>
      <c r="E27" s="3" t="s">
        <v>78</v>
      </c>
      <c r="F27" s="3">
        <v>1</v>
      </c>
      <c r="G27" s="3">
        <f t="shared" si="3"/>
        <v>1</v>
      </c>
      <c r="H27" s="3">
        <f>SUM($G$2:G27)/COUNT($G$2:G27)</f>
        <v>0.61538461538461542</v>
      </c>
      <c r="I27" s="3" t="s">
        <v>79</v>
      </c>
      <c r="J27" s="3">
        <v>1</v>
      </c>
      <c r="K27" s="3">
        <f t="shared" si="0"/>
        <v>1</v>
      </c>
      <c r="L27" s="3">
        <f>SUM($K$2:K27)/COUNT($K$2:K27)</f>
        <v>0.53846153846153844</v>
      </c>
      <c r="M27" s="3" t="s">
        <v>79</v>
      </c>
      <c r="N27" s="3">
        <v>0</v>
      </c>
      <c r="O27" s="3">
        <f t="shared" si="1"/>
        <v>0</v>
      </c>
      <c r="P27" s="4">
        <f>SUM($O$2:O27)/COUNT($O$2:O27)</f>
        <v>0.65384615384615385</v>
      </c>
    </row>
    <row r="28" spans="1:16" ht="75" x14ac:dyDescent="0.25">
      <c r="A28" s="2" t="s">
        <v>80</v>
      </c>
      <c r="B28" s="22" t="str">
        <f t="shared" si="4"/>
        <v>30</v>
      </c>
      <c r="C28" s="24">
        <v>42004</v>
      </c>
      <c r="D28" s="3">
        <v>1</v>
      </c>
      <c r="E28" s="3" t="s">
        <v>81</v>
      </c>
      <c r="F28" s="3">
        <v>0</v>
      </c>
      <c r="G28" s="3">
        <f t="shared" si="3"/>
        <v>0</v>
      </c>
      <c r="H28" s="3">
        <f>SUM($G$2:G28)/COUNT($G$2:G28)</f>
        <v>0.59259259259259256</v>
      </c>
      <c r="I28" s="3" t="s">
        <v>82</v>
      </c>
      <c r="J28" s="3">
        <v>0</v>
      </c>
      <c r="K28" s="3">
        <f t="shared" si="0"/>
        <v>0</v>
      </c>
      <c r="L28" s="3">
        <f>SUM($K$2:K28)/COUNT($K$2:K28)</f>
        <v>0.51851851851851849</v>
      </c>
      <c r="M28" s="3" t="s">
        <v>82</v>
      </c>
      <c r="N28" s="3">
        <v>0</v>
      </c>
      <c r="O28" s="3">
        <f t="shared" si="1"/>
        <v>0</v>
      </c>
      <c r="P28" s="4">
        <f>SUM($O$2:O28)/COUNT($O$2:O28)</f>
        <v>0.62962962962962965</v>
      </c>
    </row>
    <row r="29" spans="1:16" ht="45" x14ac:dyDescent="0.25">
      <c r="A29" s="2" t="s">
        <v>83</v>
      </c>
      <c r="B29" s="22" t="str">
        <f t="shared" si="4"/>
        <v>31</v>
      </c>
      <c r="C29" s="24">
        <v>42004</v>
      </c>
      <c r="D29" s="3">
        <v>1</v>
      </c>
      <c r="E29" s="3" t="s">
        <v>84</v>
      </c>
      <c r="F29" s="3">
        <v>1</v>
      </c>
      <c r="G29" s="3">
        <f t="shared" si="3"/>
        <v>1</v>
      </c>
      <c r="H29" s="3">
        <f>SUM($G$2:G29)/COUNT($G$2:G29)</f>
        <v>0.6071428571428571</v>
      </c>
      <c r="I29" s="3" t="s">
        <v>85</v>
      </c>
      <c r="J29" s="3">
        <v>1</v>
      </c>
      <c r="K29" s="3">
        <f t="shared" si="0"/>
        <v>1</v>
      </c>
      <c r="L29" s="3">
        <f>SUM($K$2:K29)/COUNT($K$2:K29)</f>
        <v>0.5357142857142857</v>
      </c>
      <c r="M29" s="3" t="s">
        <v>85</v>
      </c>
      <c r="N29" s="3">
        <v>1</v>
      </c>
      <c r="O29" s="3">
        <f t="shared" si="1"/>
        <v>1</v>
      </c>
      <c r="P29" s="4">
        <f>SUM($O$2:O29)/COUNT($O$2:O29)</f>
        <v>0.6428571428571429</v>
      </c>
    </row>
    <row r="30" spans="1:16" ht="90" x14ac:dyDescent="0.25">
      <c r="A30" s="2" t="s">
        <v>86</v>
      </c>
      <c r="B30" s="22" t="str">
        <f t="shared" si="4"/>
        <v>32</v>
      </c>
      <c r="C30" s="24">
        <v>42004</v>
      </c>
      <c r="D30" s="3">
        <v>1</v>
      </c>
      <c r="E30" s="3" t="s">
        <v>87</v>
      </c>
      <c r="F30" s="3">
        <v>0</v>
      </c>
      <c r="G30" s="3">
        <f t="shared" si="3"/>
        <v>0</v>
      </c>
      <c r="H30" s="3">
        <f>SUM($G$2:G30)/COUNT($G$2:G30)</f>
        <v>0.58620689655172409</v>
      </c>
      <c r="I30" s="3" t="s">
        <v>88</v>
      </c>
      <c r="J30" s="3">
        <v>0</v>
      </c>
      <c r="K30" s="3">
        <f t="shared" si="0"/>
        <v>0</v>
      </c>
      <c r="L30" s="3">
        <f>SUM($K$2:K30)/COUNT($K$2:K30)</f>
        <v>0.51724137931034486</v>
      </c>
      <c r="M30" s="3" t="s">
        <v>88</v>
      </c>
      <c r="N30" s="3">
        <v>0</v>
      </c>
      <c r="O30" s="3">
        <f t="shared" si="1"/>
        <v>0</v>
      </c>
      <c r="P30" s="4">
        <f>SUM($O$2:O30)/COUNT($O$2:O30)</f>
        <v>0.62068965517241381</v>
      </c>
    </row>
    <row r="31" spans="1:16" x14ac:dyDescent="0.25">
      <c r="A31" s="2" t="s">
        <v>89</v>
      </c>
      <c r="B31" s="22" t="str">
        <f t="shared" si="4"/>
        <v>33</v>
      </c>
      <c r="C31" s="24">
        <v>42004</v>
      </c>
      <c r="D31" s="3">
        <v>1</v>
      </c>
      <c r="E31" s="3" t="s">
        <v>90</v>
      </c>
      <c r="F31" s="3">
        <v>1</v>
      </c>
      <c r="G31" s="3">
        <f t="shared" si="3"/>
        <v>1</v>
      </c>
      <c r="H31" s="3">
        <f>SUM($G$2:G31)/COUNT($G$2:G31)</f>
        <v>0.6</v>
      </c>
      <c r="I31" s="3" t="s">
        <v>90</v>
      </c>
      <c r="J31" s="3">
        <v>1</v>
      </c>
      <c r="K31" s="3">
        <f t="shared" si="0"/>
        <v>1</v>
      </c>
      <c r="L31" s="3">
        <f>SUM($K$2:K31)/COUNT($K$2:K31)</f>
        <v>0.53333333333333333</v>
      </c>
      <c r="M31" s="3" t="s">
        <v>90</v>
      </c>
      <c r="N31" s="3">
        <v>1</v>
      </c>
      <c r="O31" s="3">
        <f t="shared" si="1"/>
        <v>1</v>
      </c>
      <c r="P31" s="4">
        <f>SUM($O$2:O31)/COUNT($O$2:O31)</f>
        <v>0.6333333333333333</v>
      </c>
    </row>
    <row r="32" spans="1:16" ht="30" x14ac:dyDescent="0.25">
      <c r="A32" s="2" t="s">
        <v>91</v>
      </c>
      <c r="B32" s="22" t="str">
        <f t="shared" si="4"/>
        <v>34</v>
      </c>
      <c r="C32" s="24">
        <v>42004</v>
      </c>
      <c r="D32" s="3">
        <v>1</v>
      </c>
      <c r="E32" s="3" t="s">
        <v>92</v>
      </c>
      <c r="F32" s="3">
        <v>1</v>
      </c>
      <c r="G32" s="3">
        <f t="shared" si="3"/>
        <v>1</v>
      </c>
      <c r="H32" s="3">
        <f>SUM($G$2:G32)/COUNT($G$2:G32)</f>
        <v>0.61290322580645162</v>
      </c>
      <c r="I32" s="3" t="s">
        <v>93</v>
      </c>
      <c r="J32" s="3">
        <v>1</v>
      </c>
      <c r="K32" s="3">
        <f t="shared" si="0"/>
        <v>1</v>
      </c>
      <c r="L32" s="3">
        <f>SUM($K$2:K32)/COUNT($K$2:K32)</f>
        <v>0.54838709677419351</v>
      </c>
      <c r="M32" s="3" t="s">
        <v>94</v>
      </c>
      <c r="N32" s="3">
        <v>1</v>
      </c>
      <c r="O32" s="3">
        <f t="shared" si="1"/>
        <v>1</v>
      </c>
      <c r="P32" s="4">
        <f>SUM($O$2:O32)/COUNT($O$2:O32)</f>
        <v>0.64516129032258063</v>
      </c>
    </row>
    <row r="33" spans="1:16" ht="120" x14ac:dyDescent="0.25">
      <c r="A33" s="2" t="s">
        <v>95</v>
      </c>
      <c r="B33" s="22" t="str">
        <f t="shared" si="4"/>
        <v>35</v>
      </c>
      <c r="C33" s="24">
        <v>42004</v>
      </c>
      <c r="D33" s="3">
        <v>1</v>
      </c>
      <c r="E33" s="3" t="s">
        <v>96</v>
      </c>
      <c r="F33" s="3">
        <v>0</v>
      </c>
      <c r="G33" s="3">
        <f t="shared" si="3"/>
        <v>0</v>
      </c>
      <c r="H33" s="3">
        <f>SUM($G$2:G33)/COUNT($G$2:G33)</f>
        <v>0.59375</v>
      </c>
      <c r="I33" s="3" t="s">
        <v>97</v>
      </c>
      <c r="J33" s="3">
        <v>0</v>
      </c>
      <c r="K33" s="3">
        <f t="shared" si="0"/>
        <v>0</v>
      </c>
      <c r="L33" s="3">
        <f>SUM($K$2:K33)/COUNT($K$2:K33)</f>
        <v>0.53125</v>
      </c>
      <c r="M33" s="3" t="s">
        <v>97</v>
      </c>
      <c r="N33" s="3">
        <v>1</v>
      </c>
      <c r="O33" s="3">
        <f t="shared" si="1"/>
        <v>1</v>
      </c>
      <c r="P33" s="4">
        <f>SUM($O$2:O33)/COUNT($O$2:O33)</f>
        <v>0.65625</v>
      </c>
    </row>
    <row r="34" spans="1:16" ht="60" x14ac:dyDescent="0.25">
      <c r="A34" s="2" t="s">
        <v>98</v>
      </c>
      <c r="B34" s="22" t="str">
        <f t="shared" si="4"/>
        <v>36</v>
      </c>
      <c r="C34" s="24">
        <v>42004</v>
      </c>
      <c r="D34" s="3">
        <v>1</v>
      </c>
      <c r="E34" s="3" t="s">
        <v>99</v>
      </c>
      <c r="F34" s="3">
        <v>1</v>
      </c>
      <c r="G34" s="3">
        <f t="shared" si="3"/>
        <v>1</v>
      </c>
      <c r="H34" s="3">
        <f>SUM($G$2:G34)/COUNT($G$2:G34)</f>
        <v>0.60606060606060608</v>
      </c>
      <c r="I34" s="3" t="s">
        <v>100</v>
      </c>
      <c r="J34" s="3">
        <v>1</v>
      </c>
      <c r="K34" s="3">
        <f t="shared" ref="K34:K65" si="5">IF(J34=D34,1,0)</f>
        <v>1</v>
      </c>
      <c r="L34" s="3">
        <f>SUM($K$2:K34)/COUNT($K$2:K34)</f>
        <v>0.54545454545454541</v>
      </c>
      <c r="M34" s="3" t="s">
        <v>100</v>
      </c>
      <c r="N34" s="3">
        <v>1</v>
      </c>
      <c r="O34" s="3">
        <f t="shared" ref="O34:O65" si="6">IF(N34=D34,1,0)</f>
        <v>1</v>
      </c>
      <c r="P34" s="4">
        <f>SUM($O$2:O34)/COUNT($O$2:O34)</f>
        <v>0.66666666666666663</v>
      </c>
    </row>
    <row r="35" spans="1:16" ht="45" x14ac:dyDescent="0.25">
      <c r="A35" s="2" t="s">
        <v>101</v>
      </c>
      <c r="B35" s="22" t="str">
        <f t="shared" si="4"/>
        <v>37</v>
      </c>
      <c r="C35" s="24">
        <v>42004</v>
      </c>
      <c r="D35" s="3">
        <v>1</v>
      </c>
      <c r="E35" s="3" t="s">
        <v>102</v>
      </c>
      <c r="F35" s="3">
        <v>1</v>
      </c>
      <c r="G35" s="3">
        <f t="shared" si="3"/>
        <v>1</v>
      </c>
      <c r="H35" s="3">
        <f>SUM($G$2:G35)/COUNT($G$2:G35)</f>
        <v>0.61764705882352944</v>
      </c>
      <c r="I35" s="3" t="s">
        <v>103</v>
      </c>
      <c r="J35" s="3">
        <v>1</v>
      </c>
      <c r="K35" s="3">
        <f t="shared" si="5"/>
        <v>1</v>
      </c>
      <c r="L35" s="3">
        <f>SUM($K$2:K35)/COUNT($K$2:K35)</f>
        <v>0.55882352941176472</v>
      </c>
      <c r="M35" s="3" t="s">
        <v>103</v>
      </c>
      <c r="N35" s="3">
        <v>1</v>
      </c>
      <c r="O35" s="3">
        <f t="shared" si="6"/>
        <v>1</v>
      </c>
      <c r="P35" s="4">
        <f>SUM($O$2:O35)/COUNT($O$2:O35)</f>
        <v>0.67647058823529416</v>
      </c>
    </row>
    <row r="36" spans="1:16" x14ac:dyDescent="0.25">
      <c r="A36" s="2" t="s">
        <v>104</v>
      </c>
      <c r="B36" s="22" t="str">
        <f t="shared" si="4"/>
        <v>38</v>
      </c>
      <c r="C36" s="24">
        <v>42004</v>
      </c>
      <c r="D36" s="3">
        <v>1</v>
      </c>
      <c r="E36" s="3" t="s">
        <v>105</v>
      </c>
      <c r="F36" s="3">
        <v>1</v>
      </c>
      <c r="G36" s="3">
        <f t="shared" si="3"/>
        <v>1</v>
      </c>
      <c r="H36" s="3">
        <f>SUM($G$2:G36)/COUNT($G$2:G36)</f>
        <v>0.62857142857142856</v>
      </c>
      <c r="I36" s="3" t="s">
        <v>106</v>
      </c>
      <c r="J36" s="3">
        <v>1</v>
      </c>
      <c r="K36" s="3">
        <f t="shared" si="5"/>
        <v>1</v>
      </c>
      <c r="L36" s="3">
        <f>SUM($K$2:K36)/COUNT($K$2:K36)</f>
        <v>0.5714285714285714</v>
      </c>
      <c r="M36" s="3" t="s">
        <v>106</v>
      </c>
      <c r="N36" s="3">
        <v>1</v>
      </c>
      <c r="O36" s="3">
        <f t="shared" si="6"/>
        <v>1</v>
      </c>
      <c r="P36" s="4">
        <f>SUM($O$2:O36)/COUNT($O$2:O36)</f>
        <v>0.68571428571428572</v>
      </c>
    </row>
    <row r="37" spans="1:16" ht="30" x14ac:dyDescent="0.25">
      <c r="A37" s="2" t="s">
        <v>107</v>
      </c>
      <c r="B37" s="22" t="str">
        <f t="shared" si="4"/>
        <v>39</v>
      </c>
      <c r="C37" s="24">
        <v>42004</v>
      </c>
      <c r="D37" s="3">
        <v>1</v>
      </c>
      <c r="E37" s="3" t="s">
        <v>108</v>
      </c>
      <c r="F37" s="3">
        <v>1</v>
      </c>
      <c r="G37" s="3">
        <f t="shared" si="3"/>
        <v>1</v>
      </c>
      <c r="H37" s="3">
        <f>SUM($G$2:G37)/COUNT($G$2:G37)</f>
        <v>0.63888888888888884</v>
      </c>
      <c r="I37" s="3" t="s">
        <v>109</v>
      </c>
      <c r="J37" s="3">
        <v>0</v>
      </c>
      <c r="K37" s="3">
        <f t="shared" si="5"/>
        <v>0</v>
      </c>
      <c r="L37" s="3">
        <f>SUM($K$2:K37)/COUNT($K$2:K37)</f>
        <v>0.55555555555555558</v>
      </c>
      <c r="M37" s="3" t="s">
        <v>109</v>
      </c>
      <c r="N37" s="3">
        <v>1</v>
      </c>
      <c r="O37" s="3">
        <f t="shared" si="6"/>
        <v>1</v>
      </c>
      <c r="P37" s="4">
        <f>SUM($O$2:O37)/COUNT($O$2:O37)</f>
        <v>0.69444444444444442</v>
      </c>
    </row>
    <row r="38" spans="1:16" ht="45" x14ac:dyDescent="0.25">
      <c r="A38" s="2" t="s">
        <v>110</v>
      </c>
      <c r="B38" s="22" t="str">
        <f t="shared" si="4"/>
        <v>40</v>
      </c>
      <c r="C38" s="24">
        <v>42004</v>
      </c>
      <c r="D38" s="3">
        <v>1</v>
      </c>
      <c r="E38" s="3" t="s">
        <v>111</v>
      </c>
      <c r="F38" s="3">
        <v>1</v>
      </c>
      <c r="G38" s="3">
        <f t="shared" si="3"/>
        <v>1</v>
      </c>
      <c r="H38" s="3">
        <f>SUM($G$2:G38)/COUNT($G$2:G38)</f>
        <v>0.64864864864864868</v>
      </c>
      <c r="I38" s="3" t="s">
        <v>112</v>
      </c>
      <c r="J38" s="3">
        <v>0</v>
      </c>
      <c r="K38" s="3">
        <f t="shared" si="5"/>
        <v>0</v>
      </c>
      <c r="L38" s="3">
        <f>SUM($K$2:K38)/COUNT($K$2:K38)</f>
        <v>0.54054054054054057</v>
      </c>
      <c r="M38" s="3" t="s">
        <v>113</v>
      </c>
      <c r="N38" s="3">
        <v>0</v>
      </c>
      <c r="O38" s="3">
        <f t="shared" si="6"/>
        <v>0</v>
      </c>
      <c r="P38" s="4">
        <f>SUM($O$2:O38)/COUNT($O$2:O38)</f>
        <v>0.67567567567567566</v>
      </c>
    </row>
    <row r="39" spans="1:16" ht="45" x14ac:dyDescent="0.25">
      <c r="A39" s="2" t="s">
        <v>114</v>
      </c>
      <c r="B39" s="22" t="str">
        <f t="shared" si="4"/>
        <v>41</v>
      </c>
      <c r="C39" s="24">
        <v>42004</v>
      </c>
      <c r="D39" s="3">
        <v>1</v>
      </c>
      <c r="E39" s="3" t="s">
        <v>115</v>
      </c>
      <c r="F39" s="3">
        <v>1</v>
      </c>
      <c r="G39" s="3">
        <f t="shared" si="3"/>
        <v>1</v>
      </c>
      <c r="H39" s="3">
        <f>SUM($G$2:G39)/COUNT($G$2:G39)</f>
        <v>0.65789473684210531</v>
      </c>
      <c r="I39" s="3" t="s">
        <v>116</v>
      </c>
      <c r="J39" s="3">
        <v>1</v>
      </c>
      <c r="K39" s="3">
        <f t="shared" si="5"/>
        <v>1</v>
      </c>
      <c r="L39" s="3">
        <f>SUM($K$2:K39)/COUNT($K$2:K39)</f>
        <v>0.55263157894736847</v>
      </c>
      <c r="M39" s="3" t="s">
        <v>116</v>
      </c>
      <c r="N39" s="3">
        <v>1</v>
      </c>
      <c r="O39" s="3">
        <f t="shared" si="6"/>
        <v>1</v>
      </c>
      <c r="P39" s="4">
        <f>SUM($O$2:O39)/COUNT($O$2:O39)</f>
        <v>0.68421052631578949</v>
      </c>
    </row>
    <row r="40" spans="1:16" ht="75" x14ac:dyDescent="0.25">
      <c r="A40" s="2" t="s">
        <v>117</v>
      </c>
      <c r="B40" s="22" t="str">
        <f t="shared" si="4"/>
        <v>42</v>
      </c>
      <c r="C40" s="24">
        <v>42004</v>
      </c>
      <c r="D40" s="3">
        <v>1</v>
      </c>
      <c r="E40" s="3" t="s">
        <v>118</v>
      </c>
      <c r="F40" s="3">
        <v>0</v>
      </c>
      <c r="G40" s="3">
        <f t="shared" si="3"/>
        <v>0</v>
      </c>
      <c r="H40" s="3">
        <f>SUM($G$2:G40)/COUNT($G$2:G40)</f>
        <v>0.64102564102564108</v>
      </c>
      <c r="I40" s="3" t="s">
        <v>119</v>
      </c>
      <c r="J40" s="3">
        <v>1</v>
      </c>
      <c r="K40" s="3">
        <f t="shared" si="5"/>
        <v>1</v>
      </c>
      <c r="L40" s="3">
        <f>SUM($K$2:K40)/COUNT($K$2:K40)</f>
        <v>0.5641025641025641</v>
      </c>
      <c r="M40" s="3" t="s">
        <v>119</v>
      </c>
      <c r="N40" s="3">
        <v>0</v>
      </c>
      <c r="O40" s="3">
        <f t="shared" si="6"/>
        <v>0</v>
      </c>
      <c r="P40" s="4">
        <f>SUM($O$2:O40)/COUNT($O$2:O40)</f>
        <v>0.66666666666666663</v>
      </c>
    </row>
    <row r="41" spans="1:16" ht="75" x14ac:dyDescent="0.25">
      <c r="A41" s="2" t="s">
        <v>120</v>
      </c>
      <c r="B41" s="22" t="str">
        <f t="shared" si="4"/>
        <v>43</v>
      </c>
      <c r="C41" s="24">
        <v>42004</v>
      </c>
      <c r="D41" s="3">
        <v>1</v>
      </c>
      <c r="E41" s="3" t="s">
        <v>121</v>
      </c>
      <c r="F41" s="3">
        <v>0</v>
      </c>
      <c r="G41" s="3">
        <f t="shared" si="3"/>
        <v>0</v>
      </c>
      <c r="H41" s="3">
        <f>SUM($G$2:G41)/COUNT($G$2:G41)</f>
        <v>0.625</v>
      </c>
      <c r="I41" s="3" t="s">
        <v>122</v>
      </c>
      <c r="J41" s="3">
        <v>0</v>
      </c>
      <c r="K41" s="3">
        <f t="shared" si="5"/>
        <v>0</v>
      </c>
      <c r="L41" s="3">
        <f>SUM($K$2:K41)/COUNT($K$2:K41)</f>
        <v>0.55000000000000004</v>
      </c>
      <c r="M41" s="3" t="s">
        <v>122</v>
      </c>
      <c r="N41" s="3">
        <v>0</v>
      </c>
      <c r="O41" s="3">
        <f t="shared" si="6"/>
        <v>0</v>
      </c>
      <c r="P41" s="4">
        <f>SUM($O$2:O41)/COUNT($O$2:O41)</f>
        <v>0.65</v>
      </c>
    </row>
    <row r="42" spans="1:16" x14ac:dyDescent="0.25">
      <c r="A42" s="2" t="s">
        <v>123</v>
      </c>
      <c r="B42" s="22" t="str">
        <f t="shared" si="4"/>
        <v>44</v>
      </c>
      <c r="C42" s="24">
        <v>42004</v>
      </c>
      <c r="D42" s="3">
        <v>1</v>
      </c>
      <c r="E42" s="3" t="s">
        <v>124</v>
      </c>
      <c r="F42" s="3">
        <v>1</v>
      </c>
      <c r="G42" s="3">
        <f t="shared" si="3"/>
        <v>1</v>
      </c>
      <c r="H42" s="3">
        <f>SUM($G$2:G42)/COUNT($G$2:G42)</f>
        <v>0.63414634146341464</v>
      </c>
      <c r="I42" s="3" t="s">
        <v>124</v>
      </c>
      <c r="J42" s="3">
        <v>1</v>
      </c>
      <c r="K42" s="3">
        <f t="shared" si="5"/>
        <v>1</v>
      </c>
      <c r="L42" s="3">
        <f>SUM($K$2:K42)/COUNT($K$2:K42)</f>
        <v>0.56097560975609762</v>
      </c>
      <c r="M42" s="3" t="s">
        <v>124</v>
      </c>
      <c r="N42" s="3">
        <v>1</v>
      </c>
      <c r="O42" s="3">
        <f t="shared" si="6"/>
        <v>1</v>
      </c>
      <c r="P42" s="4">
        <f>SUM($O$2:O42)/COUNT($O$2:O42)</f>
        <v>0.65853658536585369</v>
      </c>
    </row>
    <row r="43" spans="1:16" ht="120" x14ac:dyDescent="0.25">
      <c r="A43" s="2" t="s">
        <v>125</v>
      </c>
      <c r="B43" s="22" t="str">
        <f t="shared" si="4"/>
        <v>45</v>
      </c>
      <c r="C43" s="24">
        <v>42004</v>
      </c>
      <c r="D43" s="3">
        <v>1</v>
      </c>
      <c r="E43" s="3" t="s">
        <v>126</v>
      </c>
      <c r="F43" s="3">
        <v>1</v>
      </c>
      <c r="G43" s="3">
        <f t="shared" si="3"/>
        <v>1</v>
      </c>
      <c r="H43" s="3">
        <f>SUM($G$2:G43)/COUNT($G$2:G43)</f>
        <v>0.6428571428571429</v>
      </c>
      <c r="I43" s="3" t="s">
        <v>127</v>
      </c>
      <c r="J43" s="3">
        <v>1</v>
      </c>
      <c r="K43" s="3">
        <f t="shared" si="5"/>
        <v>1</v>
      </c>
      <c r="L43" s="3">
        <f>SUM($K$2:K43)/COUNT($K$2:K43)</f>
        <v>0.5714285714285714</v>
      </c>
      <c r="M43" s="3" t="s">
        <v>127</v>
      </c>
      <c r="N43" s="3">
        <v>1</v>
      </c>
      <c r="O43" s="3">
        <f t="shared" si="6"/>
        <v>1</v>
      </c>
      <c r="P43" s="4">
        <f>SUM($O$2:O43)/COUNT($O$2:O43)</f>
        <v>0.66666666666666663</v>
      </c>
    </row>
    <row r="44" spans="1:16" ht="30" x14ac:dyDescent="0.25">
      <c r="A44" s="2" t="s">
        <v>128</v>
      </c>
      <c r="B44" s="22" t="str">
        <f t="shared" si="4"/>
        <v>46</v>
      </c>
      <c r="C44" s="24">
        <v>42004</v>
      </c>
      <c r="D44" s="3">
        <v>1</v>
      </c>
      <c r="E44" s="3" t="s">
        <v>129</v>
      </c>
      <c r="F44" s="3">
        <v>1</v>
      </c>
      <c r="G44" s="3">
        <f t="shared" si="3"/>
        <v>1</v>
      </c>
      <c r="H44" s="3">
        <f>SUM($G$2:G44)/COUNT($G$2:G44)</f>
        <v>0.65116279069767447</v>
      </c>
      <c r="I44" s="3" t="s">
        <v>130</v>
      </c>
      <c r="J44" s="3">
        <v>1</v>
      </c>
      <c r="K44" s="3">
        <f t="shared" si="5"/>
        <v>1</v>
      </c>
      <c r="L44" s="3">
        <f>SUM($K$2:K44)/COUNT($K$2:K44)</f>
        <v>0.58139534883720934</v>
      </c>
      <c r="M44" s="3" t="s">
        <v>130</v>
      </c>
      <c r="N44" s="3">
        <v>1</v>
      </c>
      <c r="O44" s="3">
        <f t="shared" si="6"/>
        <v>1</v>
      </c>
      <c r="P44" s="4">
        <f>SUM($O$2:O44)/COUNT($O$2:O44)</f>
        <v>0.67441860465116277</v>
      </c>
    </row>
    <row r="45" spans="1:16" ht="30" x14ac:dyDescent="0.25">
      <c r="A45" s="2" t="s">
        <v>131</v>
      </c>
      <c r="B45" s="22" t="str">
        <f t="shared" si="4"/>
        <v>47</v>
      </c>
      <c r="C45" s="24">
        <v>42004</v>
      </c>
      <c r="D45" s="3">
        <v>1</v>
      </c>
      <c r="E45" s="3" t="s">
        <v>132</v>
      </c>
      <c r="F45" s="3">
        <v>1</v>
      </c>
      <c r="G45" s="3">
        <f t="shared" si="3"/>
        <v>1</v>
      </c>
      <c r="H45" s="3">
        <f>SUM($G$2:G45)/COUNT($G$2:G45)</f>
        <v>0.65909090909090906</v>
      </c>
      <c r="I45" s="3" t="s">
        <v>133</v>
      </c>
      <c r="J45" s="3">
        <v>1</v>
      </c>
      <c r="K45" s="3">
        <f t="shared" si="5"/>
        <v>1</v>
      </c>
      <c r="L45" s="3">
        <f>SUM($K$2:K45)/COUNT($K$2:K45)</f>
        <v>0.59090909090909094</v>
      </c>
      <c r="M45" s="3" t="s">
        <v>133</v>
      </c>
      <c r="N45" s="3">
        <v>1</v>
      </c>
      <c r="O45" s="3">
        <f t="shared" si="6"/>
        <v>1</v>
      </c>
      <c r="P45" s="4">
        <f>SUM($O$2:O45)/COUNT($O$2:O45)</f>
        <v>0.68181818181818177</v>
      </c>
    </row>
    <row r="46" spans="1:16" ht="30" x14ac:dyDescent="0.25">
      <c r="A46" s="2" t="s">
        <v>134</v>
      </c>
      <c r="B46" s="22" t="str">
        <f t="shared" si="4"/>
        <v>48</v>
      </c>
      <c r="C46" s="24">
        <v>42004</v>
      </c>
      <c r="D46" s="3">
        <v>1</v>
      </c>
      <c r="E46" s="3" t="s">
        <v>135</v>
      </c>
      <c r="F46" s="3">
        <v>0</v>
      </c>
      <c r="G46" s="3">
        <f t="shared" si="3"/>
        <v>0</v>
      </c>
      <c r="H46" s="3">
        <f>SUM($G$2:G46)/COUNT($G$2:G46)</f>
        <v>0.64444444444444449</v>
      </c>
      <c r="I46" s="3" t="s">
        <v>136</v>
      </c>
      <c r="J46" s="3">
        <v>0</v>
      </c>
      <c r="K46" s="3">
        <f t="shared" si="5"/>
        <v>0</v>
      </c>
      <c r="L46" s="3">
        <f>SUM($K$2:K46)/COUNT($K$2:K46)</f>
        <v>0.57777777777777772</v>
      </c>
      <c r="M46" s="3" t="s">
        <v>136</v>
      </c>
      <c r="N46" s="3">
        <v>0</v>
      </c>
      <c r="O46" s="3">
        <f t="shared" si="6"/>
        <v>0</v>
      </c>
      <c r="P46" s="4">
        <f>SUM($O$2:O46)/COUNT($O$2:O46)</f>
        <v>0.66666666666666663</v>
      </c>
    </row>
    <row r="47" spans="1:16" ht="75" x14ac:dyDescent="0.25">
      <c r="A47" s="2" t="s">
        <v>137</v>
      </c>
      <c r="B47" s="22" t="str">
        <f t="shared" si="4"/>
        <v>49</v>
      </c>
      <c r="C47" s="24">
        <v>42004</v>
      </c>
      <c r="D47" s="3">
        <v>1</v>
      </c>
      <c r="E47" s="3" t="s">
        <v>138</v>
      </c>
      <c r="F47" s="3">
        <v>1</v>
      </c>
      <c r="G47" s="3">
        <f t="shared" si="3"/>
        <v>1</v>
      </c>
      <c r="H47" s="3">
        <f>SUM($G$2:G47)/COUNT($G$2:G47)</f>
        <v>0.65217391304347827</v>
      </c>
      <c r="I47" s="3" t="s">
        <v>139</v>
      </c>
      <c r="J47" s="3">
        <v>0</v>
      </c>
      <c r="K47" s="3">
        <f t="shared" si="5"/>
        <v>0</v>
      </c>
      <c r="L47" s="3">
        <f>SUM($K$2:K47)/COUNT($K$2:K47)</f>
        <v>0.56521739130434778</v>
      </c>
      <c r="M47" s="3" t="s">
        <v>139</v>
      </c>
      <c r="N47" s="3">
        <v>0</v>
      </c>
      <c r="O47" s="3">
        <f t="shared" si="6"/>
        <v>0</v>
      </c>
      <c r="P47" s="4">
        <f>SUM($O$2:O47)/COUNT($O$2:O47)</f>
        <v>0.65217391304347827</v>
      </c>
    </row>
    <row r="48" spans="1:16" ht="60" x14ac:dyDescent="0.25">
      <c r="A48" s="2" t="s">
        <v>140</v>
      </c>
      <c r="B48" s="22" t="str">
        <f t="shared" si="4"/>
        <v>50</v>
      </c>
      <c r="C48" s="24">
        <v>42004</v>
      </c>
      <c r="D48" s="3">
        <v>1</v>
      </c>
      <c r="E48" s="3" t="s">
        <v>141</v>
      </c>
      <c r="F48" s="3">
        <v>1</v>
      </c>
      <c r="G48" s="3">
        <f t="shared" si="3"/>
        <v>1</v>
      </c>
      <c r="H48" s="3">
        <f>SUM($G$2:G48)/COUNT($G$2:G48)</f>
        <v>0.65957446808510634</v>
      </c>
      <c r="I48" s="3" t="s">
        <v>142</v>
      </c>
      <c r="J48" s="3">
        <v>0</v>
      </c>
      <c r="K48" s="3">
        <f t="shared" si="5"/>
        <v>0</v>
      </c>
      <c r="L48" s="3">
        <f>SUM($K$2:K48)/COUNT($K$2:K48)</f>
        <v>0.55319148936170215</v>
      </c>
      <c r="M48" s="3" t="s">
        <v>142</v>
      </c>
      <c r="N48" s="3">
        <v>0</v>
      </c>
      <c r="O48" s="3">
        <f t="shared" si="6"/>
        <v>0</v>
      </c>
      <c r="P48" s="4">
        <f>SUM($O$2:O48)/COUNT($O$2:O48)</f>
        <v>0.63829787234042556</v>
      </c>
    </row>
    <row r="49" spans="1:16" x14ac:dyDescent="0.25">
      <c r="A49" s="2" t="s">
        <v>143</v>
      </c>
      <c r="B49" s="22" t="str">
        <f t="shared" si="4"/>
        <v>51</v>
      </c>
      <c r="C49" s="24">
        <v>42004</v>
      </c>
      <c r="D49" s="3">
        <v>0</v>
      </c>
      <c r="E49" s="3" t="s">
        <v>144</v>
      </c>
      <c r="F49" s="3">
        <v>1</v>
      </c>
      <c r="G49" s="3">
        <f t="shared" si="3"/>
        <v>0</v>
      </c>
      <c r="H49" s="3">
        <f>SUM($G$2:G49)/COUNT($G$2:G49)</f>
        <v>0.64583333333333337</v>
      </c>
      <c r="I49" s="3" t="s">
        <v>145</v>
      </c>
      <c r="J49" s="3">
        <v>1</v>
      </c>
      <c r="K49" s="3">
        <f t="shared" si="5"/>
        <v>0</v>
      </c>
      <c r="L49" s="3">
        <f>SUM($K$2:K49)/COUNT($K$2:K49)</f>
        <v>0.54166666666666663</v>
      </c>
      <c r="M49" s="3" t="s">
        <v>145</v>
      </c>
      <c r="N49" s="3">
        <v>1</v>
      </c>
      <c r="O49" s="3">
        <f t="shared" si="6"/>
        <v>0</v>
      </c>
      <c r="P49" s="4">
        <f>SUM($O$2:O49)/COUNT($O$2:O49)</f>
        <v>0.625</v>
      </c>
    </row>
    <row r="50" spans="1:16" ht="45" x14ac:dyDescent="0.25">
      <c r="A50" s="2" t="s">
        <v>146</v>
      </c>
      <c r="B50" s="22" t="str">
        <f t="shared" si="4"/>
        <v>52</v>
      </c>
      <c r="C50" s="24">
        <v>42004</v>
      </c>
      <c r="D50" s="3">
        <v>0</v>
      </c>
      <c r="E50" s="3" t="s">
        <v>147</v>
      </c>
      <c r="F50" s="3">
        <v>1</v>
      </c>
      <c r="G50" s="3">
        <f t="shared" si="3"/>
        <v>0</v>
      </c>
      <c r="H50" s="3">
        <f>SUM($G$2:G50)/COUNT($G$2:G50)</f>
        <v>0.63265306122448983</v>
      </c>
      <c r="I50" s="3" t="s">
        <v>148</v>
      </c>
      <c r="J50" s="3">
        <v>1</v>
      </c>
      <c r="K50" s="3">
        <f t="shared" si="5"/>
        <v>0</v>
      </c>
      <c r="L50" s="3">
        <f>SUM($K$2:K50)/COUNT($K$2:K50)</f>
        <v>0.53061224489795922</v>
      </c>
      <c r="M50" s="3" t="s">
        <v>149</v>
      </c>
      <c r="N50" s="3">
        <v>1</v>
      </c>
      <c r="O50" s="3">
        <f t="shared" si="6"/>
        <v>0</v>
      </c>
      <c r="P50" s="4">
        <f>SUM($O$2:O50)/COUNT($O$2:O50)</f>
        <v>0.61224489795918369</v>
      </c>
    </row>
    <row r="51" spans="1:16" ht="30" x14ac:dyDescent="0.25">
      <c r="A51" s="2" t="s">
        <v>150</v>
      </c>
      <c r="B51" s="22" t="str">
        <f t="shared" si="4"/>
        <v>53</v>
      </c>
      <c r="C51" s="24">
        <v>42004</v>
      </c>
      <c r="D51" s="3">
        <v>0</v>
      </c>
      <c r="E51" s="3" t="s">
        <v>151</v>
      </c>
      <c r="F51" s="3">
        <v>1</v>
      </c>
      <c r="G51" s="3">
        <f t="shared" si="3"/>
        <v>0</v>
      </c>
      <c r="H51" s="3">
        <f>SUM($G$2:G51)/COUNT($G$2:G51)</f>
        <v>0.62</v>
      </c>
      <c r="I51" s="3" t="s">
        <v>152</v>
      </c>
      <c r="J51" s="3">
        <v>1</v>
      </c>
      <c r="K51" s="3">
        <f t="shared" si="5"/>
        <v>0</v>
      </c>
      <c r="L51" s="3">
        <f>SUM($K$2:K51)/COUNT($K$2:K51)</f>
        <v>0.52</v>
      </c>
      <c r="M51" s="3" t="s">
        <v>152</v>
      </c>
      <c r="N51" s="3">
        <v>0</v>
      </c>
      <c r="O51" s="3">
        <f t="shared" si="6"/>
        <v>1</v>
      </c>
      <c r="P51" s="4">
        <f>SUM($O$2:O51)/COUNT($O$2:O51)</f>
        <v>0.62</v>
      </c>
    </row>
    <row r="52" spans="1:16" ht="195" x14ac:dyDescent="0.25">
      <c r="A52" s="2" t="s">
        <v>153</v>
      </c>
      <c r="B52" s="22" t="str">
        <f t="shared" si="4"/>
        <v>54</v>
      </c>
      <c r="C52" s="24">
        <v>42004</v>
      </c>
      <c r="D52" s="3">
        <v>0</v>
      </c>
      <c r="E52" s="3" t="s">
        <v>154</v>
      </c>
      <c r="F52" s="3">
        <v>0</v>
      </c>
      <c r="G52" s="3">
        <f t="shared" si="3"/>
        <v>1</v>
      </c>
      <c r="H52" s="3">
        <f>SUM($G$2:G52)/COUNT($G$2:G52)</f>
        <v>0.62745098039215685</v>
      </c>
      <c r="I52" s="3" t="s">
        <v>155</v>
      </c>
      <c r="J52" s="3">
        <v>0</v>
      </c>
      <c r="K52" s="3">
        <f t="shared" si="5"/>
        <v>1</v>
      </c>
      <c r="L52" s="3">
        <f>SUM($K$2:K52)/COUNT($K$2:K52)</f>
        <v>0.52941176470588236</v>
      </c>
      <c r="M52" s="3" t="s">
        <v>155</v>
      </c>
      <c r="N52" s="3">
        <v>0</v>
      </c>
      <c r="O52" s="3">
        <f t="shared" si="6"/>
        <v>1</v>
      </c>
      <c r="P52" s="4">
        <f>SUM($O$2:O52)/COUNT($O$2:O52)</f>
        <v>0.62745098039215685</v>
      </c>
    </row>
    <row r="53" spans="1:16" ht="30" x14ac:dyDescent="0.25">
      <c r="A53" s="2" t="s">
        <v>156</v>
      </c>
      <c r="B53" s="22" t="str">
        <f t="shared" si="4"/>
        <v>55</v>
      </c>
      <c r="C53" s="24">
        <v>42004</v>
      </c>
      <c r="D53" s="3">
        <v>0</v>
      </c>
      <c r="E53" s="3" t="s">
        <v>157</v>
      </c>
      <c r="F53" s="3">
        <v>1</v>
      </c>
      <c r="G53" s="3">
        <f t="shared" si="3"/>
        <v>0</v>
      </c>
      <c r="H53" s="3">
        <f>SUM($G$2:G53)/COUNT($G$2:G53)</f>
        <v>0.61538461538461542</v>
      </c>
      <c r="I53" s="3" t="s">
        <v>158</v>
      </c>
      <c r="J53" s="3">
        <v>1</v>
      </c>
      <c r="K53" s="3">
        <f t="shared" si="5"/>
        <v>0</v>
      </c>
      <c r="L53" s="3">
        <f>SUM($K$2:K53)/COUNT($K$2:K53)</f>
        <v>0.51923076923076927</v>
      </c>
      <c r="M53" s="3" t="s">
        <v>158</v>
      </c>
      <c r="N53" s="3">
        <v>1</v>
      </c>
      <c r="O53" s="3">
        <f t="shared" si="6"/>
        <v>0</v>
      </c>
      <c r="P53" s="4">
        <f>SUM($O$2:O53)/COUNT($O$2:O53)</f>
        <v>0.61538461538461542</v>
      </c>
    </row>
    <row r="54" spans="1:16" ht="30" x14ac:dyDescent="0.25">
      <c r="A54" s="2" t="s">
        <v>159</v>
      </c>
      <c r="B54" s="22" t="str">
        <f t="shared" si="4"/>
        <v>56</v>
      </c>
      <c r="C54" s="24">
        <v>42004</v>
      </c>
      <c r="D54" s="3">
        <v>0</v>
      </c>
      <c r="E54" s="3" t="s">
        <v>160</v>
      </c>
      <c r="F54" s="3">
        <v>1</v>
      </c>
      <c r="G54" s="3">
        <f t="shared" si="3"/>
        <v>0</v>
      </c>
      <c r="H54" s="3">
        <f>SUM($G$2:G54)/COUNT($G$2:G54)</f>
        <v>0.60377358490566035</v>
      </c>
      <c r="I54" s="3" t="s">
        <v>161</v>
      </c>
      <c r="J54" s="3">
        <v>1</v>
      </c>
      <c r="K54" s="3">
        <f t="shared" si="5"/>
        <v>0</v>
      </c>
      <c r="L54" s="3">
        <f>SUM($K$2:K54)/COUNT($K$2:K54)</f>
        <v>0.50943396226415094</v>
      </c>
      <c r="M54" s="3" t="s">
        <v>161</v>
      </c>
      <c r="N54" s="3">
        <v>0</v>
      </c>
      <c r="O54" s="3">
        <f t="shared" si="6"/>
        <v>1</v>
      </c>
      <c r="P54" s="4">
        <f>SUM($O$2:O54)/COUNT($O$2:O54)</f>
        <v>0.62264150943396224</v>
      </c>
    </row>
    <row r="55" spans="1:16" x14ac:dyDescent="0.25">
      <c r="A55" s="2" t="s">
        <v>162</v>
      </c>
      <c r="B55" s="22" t="str">
        <f t="shared" si="4"/>
        <v>57</v>
      </c>
      <c r="C55" s="24">
        <v>42004</v>
      </c>
      <c r="D55" s="3">
        <v>0</v>
      </c>
      <c r="E55" s="3" t="s">
        <v>163</v>
      </c>
      <c r="F55" s="3">
        <v>0</v>
      </c>
      <c r="G55" s="3">
        <f t="shared" si="3"/>
        <v>1</v>
      </c>
      <c r="H55" s="3">
        <f>SUM($G$2:G55)/COUNT($G$2:G55)</f>
        <v>0.61111111111111116</v>
      </c>
      <c r="I55" s="3" t="s">
        <v>163</v>
      </c>
      <c r="J55" s="3">
        <v>0</v>
      </c>
      <c r="K55" s="3">
        <f t="shared" si="5"/>
        <v>1</v>
      </c>
      <c r="L55" s="3">
        <f>SUM($K$2:K55)/COUNT($K$2:K55)</f>
        <v>0.51851851851851849</v>
      </c>
      <c r="M55" s="3" t="s">
        <v>163</v>
      </c>
      <c r="N55" s="3">
        <v>1</v>
      </c>
      <c r="O55" s="3">
        <f t="shared" si="6"/>
        <v>0</v>
      </c>
      <c r="P55" s="4">
        <f>SUM($O$2:O55)/COUNT($O$2:O55)</f>
        <v>0.61111111111111116</v>
      </c>
    </row>
    <row r="56" spans="1:16" ht="210" x14ac:dyDescent="0.25">
      <c r="A56" s="2" t="s">
        <v>164</v>
      </c>
      <c r="B56" s="22" t="str">
        <f t="shared" si="4"/>
        <v>58</v>
      </c>
      <c r="C56" s="24">
        <v>42004</v>
      </c>
      <c r="D56" s="3">
        <v>0</v>
      </c>
      <c r="E56" s="3" t="s">
        <v>165</v>
      </c>
      <c r="F56" s="3">
        <v>0</v>
      </c>
      <c r="G56" s="3">
        <f t="shared" si="3"/>
        <v>1</v>
      </c>
      <c r="H56" s="3">
        <f>SUM($G$2:G56)/COUNT($G$2:G56)</f>
        <v>0.61818181818181817</v>
      </c>
      <c r="I56" s="3" t="s">
        <v>166</v>
      </c>
      <c r="J56" s="3">
        <v>0</v>
      </c>
      <c r="K56" s="3">
        <f t="shared" si="5"/>
        <v>1</v>
      </c>
      <c r="L56" s="3">
        <f>SUM($K$2:K56)/COUNT($K$2:K56)</f>
        <v>0.52727272727272723</v>
      </c>
      <c r="M56" s="3" t="s">
        <v>166</v>
      </c>
      <c r="N56" s="3">
        <v>1</v>
      </c>
      <c r="O56" s="3">
        <f t="shared" si="6"/>
        <v>0</v>
      </c>
      <c r="P56" s="4">
        <f>SUM($O$2:O56)/COUNT($O$2:O56)</f>
        <v>0.6</v>
      </c>
    </row>
    <row r="57" spans="1:16" ht="30" x14ac:dyDescent="0.25">
      <c r="A57" s="2" t="s">
        <v>167</v>
      </c>
      <c r="B57" s="22" t="str">
        <f t="shared" si="4"/>
        <v>59</v>
      </c>
      <c r="C57" s="24">
        <v>42004</v>
      </c>
      <c r="D57" s="3">
        <v>0</v>
      </c>
      <c r="E57" s="3" t="s">
        <v>168</v>
      </c>
      <c r="F57" s="3">
        <v>0</v>
      </c>
      <c r="G57" s="3">
        <f t="shared" si="3"/>
        <v>1</v>
      </c>
      <c r="H57" s="3">
        <f>SUM($G$2:G57)/COUNT($G$2:G57)</f>
        <v>0.625</v>
      </c>
      <c r="I57" s="3" t="s">
        <v>169</v>
      </c>
      <c r="J57" s="3">
        <v>0</v>
      </c>
      <c r="K57" s="3">
        <f t="shared" si="5"/>
        <v>1</v>
      </c>
      <c r="L57" s="3">
        <f>SUM($K$2:K57)/COUNT($K$2:K57)</f>
        <v>0.5357142857142857</v>
      </c>
      <c r="M57" s="3" t="s">
        <v>169</v>
      </c>
      <c r="N57" s="3">
        <v>0</v>
      </c>
      <c r="O57" s="3">
        <f t="shared" si="6"/>
        <v>1</v>
      </c>
      <c r="P57" s="4">
        <f>SUM($O$2:O57)/COUNT($O$2:O57)</f>
        <v>0.6071428571428571</v>
      </c>
    </row>
    <row r="58" spans="1:16" ht="30" x14ac:dyDescent="0.25">
      <c r="A58" s="2" t="s">
        <v>170</v>
      </c>
      <c r="B58" s="22" t="str">
        <f t="shared" si="4"/>
        <v>60</v>
      </c>
      <c r="C58" s="24">
        <v>42004</v>
      </c>
      <c r="D58" s="3">
        <v>0</v>
      </c>
      <c r="E58" s="3" t="s">
        <v>171</v>
      </c>
      <c r="F58" s="3">
        <v>1</v>
      </c>
      <c r="G58" s="3">
        <f t="shared" si="3"/>
        <v>0</v>
      </c>
      <c r="H58" s="3">
        <f>SUM($G$2:G58)/COUNT($G$2:G58)</f>
        <v>0.61403508771929827</v>
      </c>
      <c r="I58" s="3" t="s">
        <v>172</v>
      </c>
      <c r="J58" s="3">
        <v>1</v>
      </c>
      <c r="K58" s="3">
        <f t="shared" si="5"/>
        <v>0</v>
      </c>
      <c r="L58" s="3">
        <f>SUM($K$2:K58)/COUNT($K$2:K58)</f>
        <v>0.52631578947368418</v>
      </c>
      <c r="M58" s="3" t="s">
        <v>172</v>
      </c>
      <c r="N58" s="3">
        <v>1</v>
      </c>
      <c r="O58" s="3">
        <f t="shared" si="6"/>
        <v>0</v>
      </c>
      <c r="P58" s="4">
        <f>SUM($O$2:O58)/COUNT($O$2:O58)</f>
        <v>0.59649122807017541</v>
      </c>
    </row>
    <row r="59" spans="1:16" ht="30" x14ac:dyDescent="0.25">
      <c r="A59" s="2" t="s">
        <v>173</v>
      </c>
      <c r="B59" s="22" t="str">
        <f t="shared" si="4"/>
        <v>61</v>
      </c>
      <c r="C59" s="24">
        <v>42004</v>
      </c>
      <c r="D59" s="3">
        <v>0</v>
      </c>
      <c r="E59" s="3" t="s">
        <v>174</v>
      </c>
      <c r="F59" s="3">
        <v>1</v>
      </c>
      <c r="G59" s="3">
        <f t="shared" si="3"/>
        <v>0</v>
      </c>
      <c r="H59" s="3">
        <f>SUM($G$2:G59)/COUNT($G$2:G59)</f>
        <v>0.60344827586206895</v>
      </c>
      <c r="I59" s="3" t="s">
        <v>175</v>
      </c>
      <c r="J59" s="3">
        <v>1</v>
      </c>
      <c r="K59" s="3">
        <f t="shared" si="5"/>
        <v>0</v>
      </c>
      <c r="L59" s="3">
        <f>SUM($K$2:K59)/COUNT($K$2:K59)</f>
        <v>0.51724137931034486</v>
      </c>
      <c r="M59" s="3" t="s">
        <v>175</v>
      </c>
      <c r="N59" s="3">
        <v>1</v>
      </c>
      <c r="O59" s="3">
        <f t="shared" si="6"/>
        <v>0</v>
      </c>
      <c r="P59" s="4">
        <f>SUM($O$2:O59)/COUNT($O$2:O59)</f>
        <v>0.58620689655172409</v>
      </c>
    </row>
    <row r="60" spans="1:16" ht="45" x14ac:dyDescent="0.25">
      <c r="A60" s="2" t="s">
        <v>176</v>
      </c>
      <c r="B60" s="22" t="str">
        <f t="shared" si="4"/>
        <v>63</v>
      </c>
      <c r="C60" s="24">
        <v>42004</v>
      </c>
      <c r="D60" s="3">
        <v>0</v>
      </c>
      <c r="E60" s="3" t="s">
        <v>177</v>
      </c>
      <c r="F60" s="3">
        <v>1</v>
      </c>
      <c r="G60" s="3">
        <f t="shared" si="3"/>
        <v>0</v>
      </c>
      <c r="H60" s="3">
        <f>SUM($G$2:G60)/COUNT($G$2:G60)</f>
        <v>0.59322033898305082</v>
      </c>
      <c r="I60" s="3" t="s">
        <v>178</v>
      </c>
      <c r="J60" s="3">
        <v>0</v>
      </c>
      <c r="K60" s="3">
        <f t="shared" si="5"/>
        <v>1</v>
      </c>
      <c r="L60" s="3">
        <f>SUM($K$2:K60)/COUNT($K$2:K60)</f>
        <v>0.52542372881355937</v>
      </c>
      <c r="M60" s="3" t="s">
        <v>178</v>
      </c>
      <c r="N60" s="3">
        <v>0</v>
      </c>
      <c r="O60" s="3">
        <f t="shared" si="6"/>
        <v>1</v>
      </c>
      <c r="P60" s="4">
        <f>SUM($O$2:O60)/COUNT($O$2:O60)</f>
        <v>0.59322033898305082</v>
      </c>
    </row>
    <row r="61" spans="1:16" ht="45" x14ac:dyDescent="0.25">
      <c r="A61" s="2" t="s">
        <v>179</v>
      </c>
      <c r="B61" s="22" t="str">
        <f t="shared" si="4"/>
        <v>64</v>
      </c>
      <c r="C61" s="24">
        <v>42004</v>
      </c>
      <c r="D61" s="3">
        <v>0</v>
      </c>
      <c r="E61" s="3" t="s">
        <v>180</v>
      </c>
      <c r="F61" s="3">
        <v>1</v>
      </c>
      <c r="G61" s="3">
        <f t="shared" si="3"/>
        <v>0</v>
      </c>
      <c r="H61" s="3">
        <f>SUM($G$2:G61)/COUNT($G$2:G61)</f>
        <v>0.58333333333333337</v>
      </c>
      <c r="I61" s="3" t="s">
        <v>181</v>
      </c>
      <c r="J61" s="3">
        <v>0</v>
      </c>
      <c r="K61" s="3">
        <f t="shared" si="5"/>
        <v>1</v>
      </c>
      <c r="L61" s="3">
        <f>SUM($K$2:K61)/COUNT($K$2:K61)</f>
        <v>0.53333333333333333</v>
      </c>
      <c r="M61" s="3" t="s">
        <v>181</v>
      </c>
      <c r="N61" s="3">
        <v>1</v>
      </c>
      <c r="O61" s="3">
        <f t="shared" si="6"/>
        <v>0</v>
      </c>
      <c r="P61" s="4">
        <f>SUM($O$2:O61)/COUNT($O$2:O61)</f>
        <v>0.58333333333333337</v>
      </c>
    </row>
    <row r="62" spans="1:16" ht="105" x14ac:dyDescent="0.25">
      <c r="A62" s="2" t="s">
        <v>182</v>
      </c>
      <c r="B62" s="22" t="str">
        <f t="shared" si="4"/>
        <v>65</v>
      </c>
      <c r="C62" s="24">
        <v>42004</v>
      </c>
      <c r="D62" s="3">
        <v>0</v>
      </c>
      <c r="E62" s="3" t="s">
        <v>183</v>
      </c>
      <c r="F62" s="3">
        <v>0</v>
      </c>
      <c r="G62" s="3">
        <f t="shared" si="3"/>
        <v>1</v>
      </c>
      <c r="H62" s="3">
        <f>SUM($G$2:G62)/COUNT($G$2:G62)</f>
        <v>0.5901639344262295</v>
      </c>
      <c r="I62" s="3" t="s">
        <v>184</v>
      </c>
      <c r="J62" s="3">
        <v>0</v>
      </c>
      <c r="K62" s="3">
        <f t="shared" si="5"/>
        <v>1</v>
      </c>
      <c r="L62" s="3">
        <f>SUM($K$2:K62)/COUNT($K$2:K62)</f>
        <v>0.54098360655737709</v>
      </c>
      <c r="M62" s="3" t="s">
        <v>184</v>
      </c>
      <c r="N62" s="3">
        <v>0</v>
      </c>
      <c r="O62" s="3">
        <f t="shared" si="6"/>
        <v>1</v>
      </c>
      <c r="P62" s="4">
        <f>SUM($O$2:O62)/COUNT($O$2:O62)</f>
        <v>0.5901639344262295</v>
      </c>
    </row>
    <row r="63" spans="1:16" ht="45" x14ac:dyDescent="0.25">
      <c r="A63" s="2" t="s">
        <v>185</v>
      </c>
      <c r="B63" s="22" t="str">
        <f t="shared" si="4"/>
        <v>66</v>
      </c>
      <c r="C63" s="24">
        <v>42004</v>
      </c>
      <c r="D63" s="3">
        <v>0</v>
      </c>
      <c r="E63" s="3" t="s">
        <v>186</v>
      </c>
      <c r="F63" s="3">
        <v>1</v>
      </c>
      <c r="G63" s="3">
        <f t="shared" si="3"/>
        <v>0</v>
      </c>
      <c r="H63" s="3">
        <f>SUM($G$2:G63)/COUNT($G$2:G63)</f>
        <v>0.58064516129032262</v>
      </c>
      <c r="I63" s="3" t="s">
        <v>187</v>
      </c>
      <c r="J63" s="3">
        <v>1</v>
      </c>
      <c r="K63" s="3">
        <f t="shared" si="5"/>
        <v>0</v>
      </c>
      <c r="L63" s="3">
        <f>SUM($K$2:K63)/COUNT($K$2:K63)</f>
        <v>0.532258064516129</v>
      </c>
      <c r="M63" s="3" t="s">
        <v>187</v>
      </c>
      <c r="N63" s="3">
        <v>0</v>
      </c>
      <c r="O63" s="3">
        <f t="shared" si="6"/>
        <v>1</v>
      </c>
      <c r="P63" s="4">
        <f>SUM($O$2:O63)/COUNT($O$2:O63)</f>
        <v>0.59677419354838712</v>
      </c>
    </row>
    <row r="64" spans="1:16" x14ac:dyDescent="0.25">
      <c r="A64" s="2" t="s">
        <v>188</v>
      </c>
      <c r="B64" s="22" t="str">
        <f t="shared" si="4"/>
        <v>67</v>
      </c>
      <c r="C64" s="24">
        <v>42004</v>
      </c>
      <c r="D64" s="3">
        <v>0</v>
      </c>
      <c r="E64" s="3" t="s">
        <v>189</v>
      </c>
      <c r="F64" s="3">
        <v>1</v>
      </c>
      <c r="G64" s="3">
        <f t="shared" si="3"/>
        <v>0</v>
      </c>
      <c r="H64" s="3">
        <f>SUM($G$2:G64)/COUNT($G$2:G64)</f>
        <v>0.5714285714285714</v>
      </c>
      <c r="I64" s="3" t="s">
        <v>190</v>
      </c>
      <c r="J64" s="3">
        <v>1</v>
      </c>
      <c r="K64" s="3">
        <f t="shared" si="5"/>
        <v>0</v>
      </c>
      <c r="L64" s="3">
        <f>SUM($K$2:K64)/COUNT($K$2:K64)</f>
        <v>0.52380952380952384</v>
      </c>
      <c r="M64" s="3" t="s">
        <v>190</v>
      </c>
      <c r="N64" s="3">
        <v>1</v>
      </c>
      <c r="O64" s="3">
        <f t="shared" si="6"/>
        <v>0</v>
      </c>
      <c r="P64" s="4">
        <f>SUM($O$2:O64)/COUNT($O$2:O64)</f>
        <v>0.58730158730158732</v>
      </c>
    </row>
    <row r="65" spans="1:16" ht="60" x14ac:dyDescent="0.25">
      <c r="A65" s="2" t="s">
        <v>191</v>
      </c>
      <c r="B65" s="22" t="str">
        <f t="shared" si="4"/>
        <v>68</v>
      </c>
      <c r="C65" s="24">
        <v>42004</v>
      </c>
      <c r="D65" s="3">
        <v>0</v>
      </c>
      <c r="E65" s="3" t="s">
        <v>192</v>
      </c>
      <c r="F65" s="3">
        <v>0</v>
      </c>
      <c r="G65" s="3">
        <f t="shared" si="3"/>
        <v>1</v>
      </c>
      <c r="H65" s="3">
        <f>SUM($G$2:G65)/COUNT($G$2:G65)</f>
        <v>0.578125</v>
      </c>
      <c r="I65" s="3" t="s">
        <v>193</v>
      </c>
      <c r="J65" s="3">
        <v>0</v>
      </c>
      <c r="K65" s="3">
        <f t="shared" si="5"/>
        <v>1</v>
      </c>
      <c r="L65" s="3">
        <f>SUM($K$2:K65)/COUNT($K$2:K65)</f>
        <v>0.53125</v>
      </c>
      <c r="M65" s="3" t="s">
        <v>193</v>
      </c>
      <c r="N65" s="3">
        <v>0</v>
      </c>
      <c r="O65" s="3">
        <f t="shared" si="6"/>
        <v>1</v>
      </c>
      <c r="P65" s="4">
        <f>SUM($O$2:O65)/COUNT($O$2:O65)</f>
        <v>0.59375</v>
      </c>
    </row>
    <row r="66" spans="1:16" x14ac:dyDescent="0.25">
      <c r="A66" s="2" t="s">
        <v>194</v>
      </c>
      <c r="B66" s="22" t="str">
        <f t="shared" si="4"/>
        <v>69</v>
      </c>
      <c r="C66" s="24">
        <v>42004</v>
      </c>
      <c r="D66" s="3">
        <v>0</v>
      </c>
      <c r="E66" s="3" t="s">
        <v>195</v>
      </c>
      <c r="F66" s="3">
        <v>1</v>
      </c>
      <c r="G66" s="3">
        <f t="shared" si="3"/>
        <v>0</v>
      </c>
      <c r="H66" s="3">
        <f>SUM($G$2:G66)/COUNT($G$2:G66)</f>
        <v>0.56923076923076921</v>
      </c>
      <c r="I66" s="3" t="s">
        <v>196</v>
      </c>
      <c r="J66" s="3">
        <v>0</v>
      </c>
      <c r="K66" s="3">
        <f t="shared" ref="K66:K97" si="7">IF(J66=D66,1,0)</f>
        <v>1</v>
      </c>
      <c r="L66" s="3">
        <f>SUM($K$2:K66)/COUNT($K$2:K66)</f>
        <v>0.53846153846153844</v>
      </c>
      <c r="M66" s="3" t="s">
        <v>196</v>
      </c>
      <c r="N66" s="3">
        <v>0</v>
      </c>
      <c r="O66" s="3">
        <f t="shared" ref="O66:O97" si="8">IF(N66=D66,1,0)</f>
        <v>1</v>
      </c>
      <c r="P66" s="4">
        <f>SUM($O$2:O66)/COUNT($O$2:O66)</f>
        <v>0.6</v>
      </c>
    </row>
    <row r="67" spans="1:16" ht="30" x14ac:dyDescent="0.25">
      <c r="A67" s="2" t="s">
        <v>197</v>
      </c>
      <c r="B67" s="22" t="str">
        <f t="shared" si="4"/>
        <v>70</v>
      </c>
      <c r="C67" s="24">
        <v>42004</v>
      </c>
      <c r="D67" s="3">
        <v>0</v>
      </c>
      <c r="E67" s="3" t="s">
        <v>198</v>
      </c>
      <c r="F67" s="3">
        <v>1</v>
      </c>
      <c r="G67" s="3">
        <f t="shared" ref="G67:G96" si="9">IF(F67=D67,1,0)</f>
        <v>0</v>
      </c>
      <c r="H67" s="3">
        <f>SUM($G$2:G67)/COUNT($G$2:G67)</f>
        <v>0.56060606060606055</v>
      </c>
      <c r="I67" s="3" t="s">
        <v>199</v>
      </c>
      <c r="J67" s="3">
        <v>1</v>
      </c>
      <c r="K67" s="3">
        <f t="shared" si="7"/>
        <v>0</v>
      </c>
      <c r="L67" s="3">
        <f>SUM($K$2:K67)/COUNT($K$2:K67)</f>
        <v>0.53030303030303028</v>
      </c>
      <c r="M67" s="3" t="s">
        <v>199</v>
      </c>
      <c r="N67" s="3">
        <v>1</v>
      </c>
      <c r="O67" s="3">
        <f t="shared" si="8"/>
        <v>0</v>
      </c>
      <c r="P67" s="4">
        <f>SUM($O$2:O67)/COUNT($O$2:O67)</f>
        <v>0.59090909090909094</v>
      </c>
    </row>
    <row r="68" spans="1:16" x14ac:dyDescent="0.25">
      <c r="A68" s="2" t="s">
        <v>200</v>
      </c>
      <c r="B68" s="22" t="str">
        <f t="shared" si="4"/>
        <v>71</v>
      </c>
      <c r="C68" s="24">
        <v>42004</v>
      </c>
      <c r="D68" s="3">
        <v>0</v>
      </c>
      <c r="E68" s="3" t="s">
        <v>201</v>
      </c>
      <c r="F68" s="3">
        <v>1</v>
      </c>
      <c r="G68" s="3">
        <f t="shared" si="9"/>
        <v>0</v>
      </c>
      <c r="H68" s="3">
        <f>SUM($G$2:G68)/COUNT($G$2:G68)</f>
        <v>0.55223880597014929</v>
      </c>
      <c r="I68" s="3" t="s">
        <v>201</v>
      </c>
      <c r="J68" s="3">
        <v>1</v>
      </c>
      <c r="K68" s="3">
        <f t="shared" si="7"/>
        <v>0</v>
      </c>
      <c r="L68" s="3">
        <f>SUM($K$2:K68)/COUNT($K$2:K68)</f>
        <v>0.52238805970149249</v>
      </c>
      <c r="M68" s="3" t="s">
        <v>201</v>
      </c>
      <c r="N68" s="3">
        <v>0</v>
      </c>
      <c r="O68" s="3">
        <f t="shared" si="8"/>
        <v>1</v>
      </c>
      <c r="P68" s="4">
        <f>SUM($O$2:O68)/COUNT($O$2:O68)</f>
        <v>0.59701492537313428</v>
      </c>
    </row>
    <row r="69" spans="1:16" ht="90" x14ac:dyDescent="0.25">
      <c r="A69" s="2" t="s">
        <v>202</v>
      </c>
      <c r="B69" s="22" t="str">
        <f t="shared" si="4"/>
        <v>72</v>
      </c>
      <c r="C69" s="24">
        <v>42004</v>
      </c>
      <c r="D69" s="3">
        <v>0</v>
      </c>
      <c r="E69" s="3" t="s">
        <v>203</v>
      </c>
      <c r="F69" s="3">
        <v>1</v>
      </c>
      <c r="G69" s="3">
        <f t="shared" si="9"/>
        <v>0</v>
      </c>
      <c r="H69" s="3">
        <f>SUM($G$2:G69)/COUNT($G$2:G69)</f>
        <v>0.54411764705882348</v>
      </c>
      <c r="I69" s="3" t="s">
        <v>204</v>
      </c>
      <c r="J69" s="3">
        <v>1</v>
      </c>
      <c r="K69" s="3">
        <f t="shared" si="7"/>
        <v>0</v>
      </c>
      <c r="L69" s="3">
        <f>SUM($K$2:K69)/COUNT($K$2:K69)</f>
        <v>0.51470588235294112</v>
      </c>
      <c r="M69" s="3" t="s">
        <v>204</v>
      </c>
      <c r="N69" s="3">
        <v>0</v>
      </c>
      <c r="O69" s="3">
        <f t="shared" si="8"/>
        <v>1</v>
      </c>
      <c r="P69" s="4">
        <f>SUM($O$2:O69)/COUNT($O$2:O69)</f>
        <v>0.6029411764705882</v>
      </c>
    </row>
    <row r="70" spans="1:16" ht="120" x14ac:dyDescent="0.25">
      <c r="A70" s="2" t="s">
        <v>205</v>
      </c>
      <c r="B70" s="22" t="str">
        <f t="shared" si="4"/>
        <v>73</v>
      </c>
      <c r="C70" s="24">
        <v>42004</v>
      </c>
      <c r="D70" s="3">
        <v>0</v>
      </c>
      <c r="E70" s="3" t="s">
        <v>206</v>
      </c>
      <c r="F70" s="3">
        <v>0</v>
      </c>
      <c r="G70" s="3">
        <f t="shared" si="9"/>
        <v>1</v>
      </c>
      <c r="H70" s="3">
        <f>SUM($G$2:G70)/COUNT($G$2:G70)</f>
        <v>0.55072463768115942</v>
      </c>
      <c r="I70" s="3" t="s">
        <v>207</v>
      </c>
      <c r="J70" s="3">
        <v>0</v>
      </c>
      <c r="K70" s="3">
        <f t="shared" si="7"/>
        <v>1</v>
      </c>
      <c r="L70" s="3">
        <f>SUM($K$2:K70)/COUNT($K$2:K70)</f>
        <v>0.52173913043478259</v>
      </c>
      <c r="M70" s="3" t="s">
        <v>207</v>
      </c>
      <c r="N70" s="3">
        <v>0</v>
      </c>
      <c r="O70" s="3">
        <f t="shared" si="8"/>
        <v>1</v>
      </c>
      <c r="P70" s="4">
        <f>SUM($O$2:O70)/COUNT($O$2:O70)</f>
        <v>0.60869565217391308</v>
      </c>
    </row>
    <row r="71" spans="1:16" x14ac:dyDescent="0.25">
      <c r="A71" s="2" t="s">
        <v>208</v>
      </c>
      <c r="B71" s="22" t="str">
        <f t="shared" si="4"/>
        <v>74</v>
      </c>
      <c r="C71" s="24">
        <v>42004</v>
      </c>
      <c r="D71" s="3">
        <v>0</v>
      </c>
      <c r="E71" s="3" t="s">
        <v>209</v>
      </c>
      <c r="F71" s="3">
        <v>0</v>
      </c>
      <c r="G71" s="3">
        <f t="shared" si="9"/>
        <v>1</v>
      </c>
      <c r="H71" s="3">
        <f>SUM($G$2:G71)/COUNT($G$2:G71)</f>
        <v>0.55714285714285716</v>
      </c>
      <c r="I71" s="3" t="s">
        <v>209</v>
      </c>
      <c r="J71" s="3">
        <v>0</v>
      </c>
      <c r="K71" s="3">
        <f t="shared" si="7"/>
        <v>1</v>
      </c>
      <c r="L71" s="3">
        <f>SUM($K$2:K71)/COUNT($K$2:K71)</f>
        <v>0.52857142857142858</v>
      </c>
      <c r="M71" s="3" t="s">
        <v>209</v>
      </c>
      <c r="N71" s="3">
        <v>0</v>
      </c>
      <c r="O71" s="3">
        <f t="shared" si="8"/>
        <v>1</v>
      </c>
      <c r="P71" s="4">
        <f>SUM($O$2:O71)/COUNT($O$2:O71)</f>
        <v>0.61428571428571432</v>
      </c>
    </row>
    <row r="72" spans="1:16" ht="45" x14ac:dyDescent="0.25">
      <c r="A72" s="2" t="s">
        <v>210</v>
      </c>
      <c r="B72" s="22" t="str">
        <f t="shared" si="4"/>
        <v>75</v>
      </c>
      <c r="C72" s="24">
        <v>42004</v>
      </c>
      <c r="D72" s="3">
        <v>0</v>
      </c>
      <c r="E72" s="3" t="s">
        <v>211</v>
      </c>
      <c r="F72" s="3">
        <v>0</v>
      </c>
      <c r="G72" s="3">
        <f t="shared" si="9"/>
        <v>1</v>
      </c>
      <c r="H72" s="3">
        <f>SUM($G$2:G72)/COUNT($G$2:G72)</f>
        <v>0.56338028169014087</v>
      </c>
      <c r="I72" s="3" t="s">
        <v>212</v>
      </c>
      <c r="J72" s="3">
        <v>0</v>
      </c>
      <c r="K72" s="3">
        <f t="shared" si="7"/>
        <v>1</v>
      </c>
      <c r="L72" s="3">
        <f>SUM($K$2:K72)/COUNT($K$2:K72)</f>
        <v>0.53521126760563376</v>
      </c>
      <c r="M72" s="3" t="s">
        <v>212</v>
      </c>
      <c r="N72" s="3">
        <v>0</v>
      </c>
      <c r="O72" s="3">
        <f t="shared" si="8"/>
        <v>1</v>
      </c>
      <c r="P72" s="4">
        <f>SUM($O$2:O72)/COUNT($O$2:O72)</f>
        <v>0.61971830985915488</v>
      </c>
    </row>
    <row r="73" spans="1:16" ht="60" x14ac:dyDescent="0.25">
      <c r="A73" s="2" t="s">
        <v>213</v>
      </c>
      <c r="B73" s="22" t="str">
        <f t="shared" si="4"/>
        <v>76</v>
      </c>
      <c r="C73" s="24">
        <v>42004</v>
      </c>
      <c r="D73" s="3">
        <v>0</v>
      </c>
      <c r="E73" s="3" t="s">
        <v>214</v>
      </c>
      <c r="F73" s="3">
        <v>1</v>
      </c>
      <c r="G73" s="3">
        <f t="shared" si="9"/>
        <v>0</v>
      </c>
      <c r="H73" s="3">
        <f>SUM($G$2:G73)/COUNT($G$2:G73)</f>
        <v>0.55555555555555558</v>
      </c>
      <c r="I73" s="3" t="s">
        <v>215</v>
      </c>
      <c r="J73" s="3">
        <v>1</v>
      </c>
      <c r="K73" s="3">
        <f t="shared" si="7"/>
        <v>0</v>
      </c>
      <c r="L73" s="3">
        <f>SUM($K$2:K73)/COUNT($K$2:K73)</f>
        <v>0.52777777777777779</v>
      </c>
      <c r="M73" s="3" t="s">
        <v>215</v>
      </c>
      <c r="N73" s="3">
        <v>1</v>
      </c>
      <c r="O73" s="3">
        <f t="shared" si="8"/>
        <v>0</v>
      </c>
      <c r="P73" s="4">
        <f>SUM($O$2:O73)/COUNT($O$2:O73)</f>
        <v>0.61111111111111116</v>
      </c>
    </row>
    <row r="74" spans="1:16" ht="45" x14ac:dyDescent="0.25">
      <c r="A74" s="2" t="s">
        <v>216</v>
      </c>
      <c r="B74" s="22" t="str">
        <f t="shared" si="4"/>
        <v>77</v>
      </c>
      <c r="C74" s="24">
        <v>42004</v>
      </c>
      <c r="D74" s="3">
        <v>0</v>
      </c>
      <c r="E74" s="3" t="s">
        <v>217</v>
      </c>
      <c r="F74" s="3">
        <v>1</v>
      </c>
      <c r="G74" s="3">
        <f t="shared" si="9"/>
        <v>0</v>
      </c>
      <c r="H74" s="3">
        <f>SUM($G$2:G74)/COUNT($G$2:G74)</f>
        <v>0.54794520547945202</v>
      </c>
      <c r="I74" s="3" t="s">
        <v>218</v>
      </c>
      <c r="J74" s="3">
        <v>1</v>
      </c>
      <c r="K74" s="3">
        <f t="shared" si="7"/>
        <v>0</v>
      </c>
      <c r="L74" s="3">
        <f>SUM($K$2:K74)/COUNT($K$2:K74)</f>
        <v>0.52054794520547942</v>
      </c>
      <c r="M74" s="3" t="s">
        <v>218</v>
      </c>
      <c r="N74" s="3">
        <v>1</v>
      </c>
      <c r="O74" s="3">
        <f t="shared" si="8"/>
        <v>0</v>
      </c>
      <c r="P74" s="4">
        <f>SUM($O$2:O74)/COUNT($O$2:O74)</f>
        <v>0.60273972602739723</v>
      </c>
    </row>
    <row r="75" spans="1:16" x14ac:dyDescent="0.25">
      <c r="A75" s="2" t="s">
        <v>219</v>
      </c>
      <c r="B75" s="22" t="str">
        <f t="shared" si="4"/>
        <v>78</v>
      </c>
      <c r="C75" s="24">
        <v>42004</v>
      </c>
      <c r="D75" s="3">
        <v>0</v>
      </c>
      <c r="E75" s="3" t="s">
        <v>220</v>
      </c>
      <c r="F75" s="3">
        <v>1</v>
      </c>
      <c r="G75" s="3">
        <f t="shared" si="9"/>
        <v>0</v>
      </c>
      <c r="H75" s="3">
        <f>SUM($G$2:G75)/COUNT($G$2:G75)</f>
        <v>0.54054054054054057</v>
      </c>
      <c r="I75" s="3" t="s">
        <v>220</v>
      </c>
      <c r="J75" s="3">
        <v>1</v>
      </c>
      <c r="K75" s="3">
        <f t="shared" si="7"/>
        <v>0</v>
      </c>
      <c r="L75" s="3">
        <f>SUM($K$2:K75)/COUNT($K$2:K75)</f>
        <v>0.51351351351351349</v>
      </c>
      <c r="M75" s="3" t="s">
        <v>220</v>
      </c>
      <c r="N75" s="3">
        <v>1</v>
      </c>
      <c r="O75" s="3">
        <f t="shared" si="8"/>
        <v>0</v>
      </c>
      <c r="P75" s="4">
        <f>SUM($O$2:O75)/COUNT($O$2:O75)</f>
        <v>0.59459459459459463</v>
      </c>
    </row>
    <row r="76" spans="1:16" ht="90" x14ac:dyDescent="0.25">
      <c r="A76" s="2" t="s">
        <v>221</v>
      </c>
      <c r="B76" s="22" t="str">
        <f t="shared" ref="B76:B95" si="10">RIGHT(A76,2)</f>
        <v>79</v>
      </c>
      <c r="C76" s="24">
        <v>42004</v>
      </c>
      <c r="D76" s="3">
        <v>0</v>
      </c>
      <c r="E76" s="3" t="s">
        <v>222</v>
      </c>
      <c r="F76" s="3">
        <v>1</v>
      </c>
      <c r="G76" s="3">
        <f t="shared" si="9"/>
        <v>0</v>
      </c>
      <c r="H76" s="3">
        <f>SUM($G$2:G76)/COUNT($G$2:G76)</f>
        <v>0.53333333333333333</v>
      </c>
      <c r="I76" s="3" t="s">
        <v>223</v>
      </c>
      <c r="J76" s="3">
        <v>0</v>
      </c>
      <c r="K76" s="3">
        <f t="shared" si="7"/>
        <v>1</v>
      </c>
      <c r="L76" s="3">
        <f>SUM($K$2:K76)/COUNT($K$2:K76)</f>
        <v>0.52</v>
      </c>
      <c r="M76" s="3" t="s">
        <v>223</v>
      </c>
      <c r="N76" s="3">
        <v>0</v>
      </c>
      <c r="O76" s="3">
        <f t="shared" si="8"/>
        <v>1</v>
      </c>
      <c r="P76" s="4">
        <f>SUM($O$2:O76)/COUNT($O$2:O76)</f>
        <v>0.6</v>
      </c>
    </row>
    <row r="77" spans="1:16" ht="30" x14ac:dyDescent="0.25">
      <c r="A77" s="2" t="s">
        <v>224</v>
      </c>
      <c r="B77" s="22" t="str">
        <f t="shared" si="10"/>
        <v>80</v>
      </c>
      <c r="C77" s="24">
        <v>42004</v>
      </c>
      <c r="D77" s="3">
        <v>0</v>
      </c>
      <c r="E77" s="3" t="s">
        <v>225</v>
      </c>
      <c r="F77" s="3">
        <v>0</v>
      </c>
      <c r="G77" s="3">
        <f t="shared" si="9"/>
        <v>1</v>
      </c>
      <c r="H77" s="3">
        <f>SUM($G$2:G77)/COUNT($G$2:G77)</f>
        <v>0.53947368421052633</v>
      </c>
      <c r="I77" s="3" t="s">
        <v>226</v>
      </c>
      <c r="J77" s="3">
        <v>0</v>
      </c>
      <c r="K77" s="3">
        <f t="shared" si="7"/>
        <v>1</v>
      </c>
      <c r="L77" s="3">
        <f>SUM($K$2:K77)/COUNT($K$2:K77)</f>
        <v>0.52631578947368418</v>
      </c>
      <c r="M77" s="3" t="s">
        <v>226</v>
      </c>
      <c r="N77" s="3">
        <v>0</v>
      </c>
      <c r="O77" s="3">
        <f t="shared" si="8"/>
        <v>1</v>
      </c>
      <c r="P77" s="4">
        <f>SUM($O$2:O77)/COUNT($O$2:O77)</f>
        <v>0.60526315789473684</v>
      </c>
    </row>
    <row r="78" spans="1:16" ht="60" x14ac:dyDescent="0.25">
      <c r="A78" s="2" t="s">
        <v>227</v>
      </c>
      <c r="B78" s="22" t="str">
        <f t="shared" si="10"/>
        <v>81</v>
      </c>
      <c r="C78" s="24">
        <v>42004</v>
      </c>
      <c r="D78" s="3">
        <v>0</v>
      </c>
      <c r="E78" s="3" t="s">
        <v>228</v>
      </c>
      <c r="F78" s="3">
        <v>1</v>
      </c>
      <c r="G78" s="3">
        <f t="shared" si="9"/>
        <v>0</v>
      </c>
      <c r="H78" s="3">
        <f>SUM($G$2:G78)/COUNT($G$2:G78)</f>
        <v>0.53246753246753242</v>
      </c>
      <c r="I78" s="3" t="s">
        <v>229</v>
      </c>
      <c r="J78" s="3">
        <v>1</v>
      </c>
      <c r="K78" s="3">
        <f t="shared" si="7"/>
        <v>0</v>
      </c>
      <c r="L78" s="3">
        <f>SUM($K$2:K78)/COUNT($K$2:K78)</f>
        <v>0.51948051948051943</v>
      </c>
      <c r="M78" s="3" t="s">
        <v>229</v>
      </c>
      <c r="N78" s="3">
        <v>0</v>
      </c>
      <c r="O78" s="3">
        <f t="shared" si="8"/>
        <v>1</v>
      </c>
      <c r="P78" s="4">
        <f>SUM($O$2:O78)/COUNT($O$2:O78)</f>
        <v>0.61038961038961037</v>
      </c>
    </row>
    <row r="79" spans="1:16" ht="30" x14ac:dyDescent="0.25">
      <c r="A79" s="2" t="s">
        <v>230</v>
      </c>
      <c r="B79" s="22" t="str">
        <f t="shared" si="10"/>
        <v>82</v>
      </c>
      <c r="C79" s="24">
        <v>42004</v>
      </c>
      <c r="D79" s="3">
        <v>0</v>
      </c>
      <c r="E79" s="3" t="s">
        <v>231</v>
      </c>
      <c r="F79" s="3">
        <v>1</v>
      </c>
      <c r="G79" s="3">
        <f t="shared" si="9"/>
        <v>0</v>
      </c>
      <c r="H79" s="3">
        <f>SUM($G$2:G79)/COUNT($G$2:G79)</f>
        <v>0.52564102564102566</v>
      </c>
      <c r="I79" s="3" t="s">
        <v>231</v>
      </c>
      <c r="J79" s="3">
        <v>0</v>
      </c>
      <c r="K79" s="3">
        <f t="shared" si="7"/>
        <v>1</v>
      </c>
      <c r="L79" s="3">
        <f>SUM($K$2:K79)/COUNT($K$2:K79)</f>
        <v>0.52564102564102566</v>
      </c>
      <c r="M79" s="3" t="s">
        <v>231</v>
      </c>
      <c r="N79" s="3">
        <v>1</v>
      </c>
      <c r="O79" s="3">
        <f t="shared" si="8"/>
        <v>0</v>
      </c>
      <c r="P79" s="4">
        <f>SUM($O$2:O79)/COUNT($O$2:O79)</f>
        <v>0.60256410256410253</v>
      </c>
    </row>
    <row r="80" spans="1:16" ht="45" x14ac:dyDescent="0.25">
      <c r="A80" s="2" t="s">
        <v>232</v>
      </c>
      <c r="B80" s="22" t="str">
        <f t="shared" si="10"/>
        <v>83</v>
      </c>
      <c r="C80" s="24">
        <v>42004</v>
      </c>
      <c r="D80" s="3">
        <v>0</v>
      </c>
      <c r="E80" s="3" t="s">
        <v>233</v>
      </c>
      <c r="F80" s="3">
        <v>1</v>
      </c>
      <c r="G80" s="3">
        <f t="shared" si="9"/>
        <v>0</v>
      </c>
      <c r="H80" s="3">
        <f>SUM($G$2:G80)/COUNT($G$2:G80)</f>
        <v>0.51898734177215189</v>
      </c>
      <c r="I80" s="3" t="s">
        <v>234</v>
      </c>
      <c r="J80" s="3">
        <v>1</v>
      </c>
      <c r="K80" s="3">
        <f t="shared" si="7"/>
        <v>0</v>
      </c>
      <c r="L80" s="3">
        <f>SUM($K$2:K80)/COUNT($K$2:K80)</f>
        <v>0.51898734177215189</v>
      </c>
      <c r="M80" s="3" t="s">
        <v>234</v>
      </c>
      <c r="N80" s="3">
        <v>1</v>
      </c>
      <c r="O80" s="3">
        <f t="shared" si="8"/>
        <v>0</v>
      </c>
      <c r="P80" s="4">
        <f>SUM($O$2:O80)/COUNT($O$2:O80)</f>
        <v>0.59493670886075944</v>
      </c>
    </row>
    <row r="81" spans="1:16" ht="75" x14ac:dyDescent="0.25">
      <c r="A81" s="2" t="s">
        <v>235</v>
      </c>
      <c r="B81" s="22" t="str">
        <f t="shared" si="10"/>
        <v>84</v>
      </c>
      <c r="C81" s="24">
        <v>42004</v>
      </c>
      <c r="D81" s="3">
        <v>0</v>
      </c>
      <c r="E81" s="3" t="s">
        <v>236</v>
      </c>
      <c r="F81" s="3">
        <v>1</v>
      </c>
      <c r="G81" s="3">
        <f t="shared" si="9"/>
        <v>0</v>
      </c>
      <c r="H81" s="3">
        <f>SUM($G$2:G81)/COUNT($G$2:G81)</f>
        <v>0.51249999999999996</v>
      </c>
      <c r="I81" s="3" t="s">
        <v>237</v>
      </c>
      <c r="J81" s="3">
        <v>1</v>
      </c>
      <c r="K81" s="3">
        <f t="shared" si="7"/>
        <v>0</v>
      </c>
      <c r="L81" s="3">
        <f>SUM($K$2:K81)/COUNT($K$2:K81)</f>
        <v>0.51249999999999996</v>
      </c>
      <c r="M81" s="3" t="s">
        <v>237</v>
      </c>
      <c r="N81" s="3">
        <v>1</v>
      </c>
      <c r="O81" s="3">
        <f t="shared" si="8"/>
        <v>0</v>
      </c>
      <c r="P81" s="4">
        <f>SUM($O$2:O81)/COUNT($O$2:O81)</f>
        <v>0.58750000000000002</v>
      </c>
    </row>
    <row r="82" spans="1:16" x14ac:dyDescent="0.25">
      <c r="A82" s="2" t="s">
        <v>238</v>
      </c>
      <c r="B82" s="22" t="str">
        <f t="shared" si="10"/>
        <v>85</v>
      </c>
      <c r="C82" s="24">
        <v>42004</v>
      </c>
      <c r="D82" s="3">
        <v>0</v>
      </c>
      <c r="E82" s="3" t="s">
        <v>239</v>
      </c>
      <c r="F82" s="3">
        <v>1</v>
      </c>
      <c r="G82" s="3">
        <f t="shared" si="9"/>
        <v>0</v>
      </c>
      <c r="H82" s="3">
        <f>SUM($G$2:G82)/COUNT($G$2:G82)</f>
        <v>0.50617283950617287</v>
      </c>
      <c r="I82" s="3" t="s">
        <v>239</v>
      </c>
      <c r="J82" s="3">
        <v>1</v>
      </c>
      <c r="K82" s="3">
        <f t="shared" si="7"/>
        <v>0</v>
      </c>
      <c r="L82" s="3">
        <f>SUM($K$2:K82)/COUNT($K$2:K82)</f>
        <v>0.50617283950617287</v>
      </c>
      <c r="M82" s="3" t="s">
        <v>239</v>
      </c>
      <c r="N82" s="3">
        <v>1</v>
      </c>
      <c r="O82" s="3">
        <f t="shared" si="8"/>
        <v>0</v>
      </c>
      <c r="P82" s="4">
        <f>SUM($O$2:O82)/COUNT($O$2:O82)</f>
        <v>0.58024691358024694</v>
      </c>
    </row>
    <row r="83" spans="1:16" ht="30" x14ac:dyDescent="0.25">
      <c r="A83" s="2" t="s">
        <v>240</v>
      </c>
      <c r="B83" s="22" t="str">
        <f t="shared" si="10"/>
        <v>86</v>
      </c>
      <c r="C83" s="24">
        <v>42004</v>
      </c>
      <c r="D83" s="3">
        <v>0</v>
      </c>
      <c r="E83" s="3" t="s">
        <v>241</v>
      </c>
      <c r="F83" s="3">
        <v>0</v>
      </c>
      <c r="G83" s="3">
        <f t="shared" si="9"/>
        <v>1</v>
      </c>
      <c r="H83" s="3">
        <f>SUM($G$2:G83)/COUNT($G$2:G83)</f>
        <v>0.51219512195121952</v>
      </c>
      <c r="I83" s="3" t="s">
        <v>242</v>
      </c>
      <c r="J83" s="3">
        <v>0</v>
      </c>
      <c r="K83" s="3">
        <f t="shared" si="7"/>
        <v>1</v>
      </c>
      <c r="L83" s="3">
        <f>SUM($K$2:K83)/COUNT($K$2:K83)</f>
        <v>0.51219512195121952</v>
      </c>
      <c r="M83" s="3" t="s">
        <v>242</v>
      </c>
      <c r="N83" s="3">
        <v>0</v>
      </c>
      <c r="O83" s="3">
        <f t="shared" si="8"/>
        <v>1</v>
      </c>
      <c r="P83" s="4">
        <f>SUM($O$2:O83)/COUNT($O$2:O83)</f>
        <v>0.58536585365853655</v>
      </c>
    </row>
    <row r="84" spans="1:16" ht="90" x14ac:dyDescent="0.25">
      <c r="A84" s="2" t="s">
        <v>243</v>
      </c>
      <c r="B84" s="22" t="str">
        <f t="shared" si="10"/>
        <v>87</v>
      </c>
      <c r="C84" s="24">
        <v>42004</v>
      </c>
      <c r="D84" s="3">
        <v>0</v>
      </c>
      <c r="E84" s="3" t="s">
        <v>244</v>
      </c>
      <c r="F84" s="3">
        <v>1</v>
      </c>
      <c r="G84" s="3">
        <f t="shared" si="9"/>
        <v>0</v>
      </c>
      <c r="H84" s="3">
        <f>SUM($G$2:G84)/COUNT($G$2:G84)</f>
        <v>0.50602409638554213</v>
      </c>
      <c r="I84" s="3" t="s">
        <v>245</v>
      </c>
      <c r="J84" s="3">
        <v>1</v>
      </c>
      <c r="K84" s="3">
        <f t="shared" si="7"/>
        <v>0</v>
      </c>
      <c r="L84" s="3">
        <f>SUM($K$2:K84)/COUNT($K$2:K84)</f>
        <v>0.50602409638554213</v>
      </c>
      <c r="M84" s="3" t="s">
        <v>245</v>
      </c>
      <c r="N84" s="3">
        <v>0</v>
      </c>
      <c r="O84" s="3">
        <f t="shared" si="8"/>
        <v>1</v>
      </c>
      <c r="P84" s="4">
        <f>SUM($O$2:O84)/COUNT($O$2:O84)</f>
        <v>0.59036144578313254</v>
      </c>
    </row>
    <row r="85" spans="1:16" x14ac:dyDescent="0.25">
      <c r="A85" s="2" t="s">
        <v>246</v>
      </c>
      <c r="B85" s="22" t="str">
        <f t="shared" si="10"/>
        <v>88</v>
      </c>
      <c r="C85" s="24">
        <v>42004</v>
      </c>
      <c r="D85" s="3">
        <v>0</v>
      </c>
      <c r="E85" s="3" t="s">
        <v>247</v>
      </c>
      <c r="F85" s="3">
        <v>1</v>
      </c>
      <c r="G85" s="3">
        <f t="shared" si="9"/>
        <v>0</v>
      </c>
      <c r="H85" s="3">
        <f>SUM($G$2:G85)/COUNT($G$2:G85)</f>
        <v>0.5</v>
      </c>
      <c r="I85" s="3" t="s">
        <v>248</v>
      </c>
      <c r="J85" s="3">
        <v>1</v>
      </c>
      <c r="K85" s="3">
        <f t="shared" si="7"/>
        <v>0</v>
      </c>
      <c r="L85" s="3">
        <f>SUM($K$2:K85)/COUNT($K$2:K85)</f>
        <v>0.5</v>
      </c>
      <c r="M85" s="3" t="s">
        <v>248</v>
      </c>
      <c r="N85" s="3">
        <v>1</v>
      </c>
      <c r="O85" s="3">
        <f t="shared" si="8"/>
        <v>0</v>
      </c>
      <c r="P85" s="4">
        <f>SUM($O$2:O85)/COUNT($O$2:O85)</f>
        <v>0.58333333333333337</v>
      </c>
    </row>
    <row r="86" spans="1:16" ht="120" x14ac:dyDescent="0.25">
      <c r="A86" s="2" t="s">
        <v>249</v>
      </c>
      <c r="B86" s="22" t="str">
        <f t="shared" si="10"/>
        <v>89</v>
      </c>
      <c r="C86" s="24">
        <v>42004</v>
      </c>
      <c r="D86" s="3">
        <v>0</v>
      </c>
      <c r="E86" s="3" t="s">
        <v>250</v>
      </c>
      <c r="F86" s="3">
        <v>1</v>
      </c>
      <c r="G86" s="3">
        <f t="shared" si="9"/>
        <v>0</v>
      </c>
      <c r="H86" s="3">
        <f>SUM($G$2:G86)/COUNT($G$2:G86)</f>
        <v>0.49411764705882355</v>
      </c>
      <c r="I86" s="3" t="s">
        <v>251</v>
      </c>
      <c r="J86" s="3">
        <v>0</v>
      </c>
      <c r="K86" s="3">
        <f t="shared" si="7"/>
        <v>1</v>
      </c>
      <c r="L86" s="3">
        <f>SUM($K$2:K86)/COUNT($K$2:K86)</f>
        <v>0.50588235294117645</v>
      </c>
      <c r="M86" s="3" t="s">
        <v>251</v>
      </c>
      <c r="N86" s="3">
        <v>0</v>
      </c>
      <c r="O86" s="3">
        <f t="shared" si="8"/>
        <v>1</v>
      </c>
      <c r="P86" s="4">
        <f>SUM($O$2:O86)/COUNT($O$2:O86)</f>
        <v>0.58823529411764708</v>
      </c>
    </row>
    <row r="87" spans="1:16" ht="225" x14ac:dyDescent="0.25">
      <c r="A87" s="2" t="s">
        <v>252</v>
      </c>
      <c r="B87" s="22" t="str">
        <f t="shared" si="10"/>
        <v>90</v>
      </c>
      <c r="C87" s="24">
        <v>42004</v>
      </c>
      <c r="D87" s="3">
        <v>0</v>
      </c>
      <c r="E87" s="3" t="s">
        <v>253</v>
      </c>
      <c r="F87" s="3">
        <v>1</v>
      </c>
      <c r="G87" s="3">
        <f t="shared" si="9"/>
        <v>0</v>
      </c>
      <c r="H87" s="3">
        <f>SUM($G$2:G87)/COUNT($G$2:G87)</f>
        <v>0.48837209302325579</v>
      </c>
      <c r="I87" s="3" t="s">
        <v>254</v>
      </c>
      <c r="J87" s="3">
        <v>1</v>
      </c>
      <c r="K87" s="3">
        <f t="shared" si="7"/>
        <v>0</v>
      </c>
      <c r="L87" s="3">
        <f>SUM($K$2:K87)/COUNT($K$2:K87)</f>
        <v>0.5</v>
      </c>
      <c r="M87" s="3" t="s">
        <v>254</v>
      </c>
      <c r="N87" s="3">
        <v>0</v>
      </c>
      <c r="O87" s="3">
        <f t="shared" si="8"/>
        <v>1</v>
      </c>
      <c r="P87" s="4">
        <f>SUM($O$2:O87)/COUNT($O$2:O87)</f>
        <v>0.59302325581395354</v>
      </c>
    </row>
    <row r="88" spans="1:16" ht="90" x14ac:dyDescent="0.25">
      <c r="A88" s="2" t="s">
        <v>255</v>
      </c>
      <c r="B88" s="22" t="str">
        <f t="shared" si="10"/>
        <v>91</v>
      </c>
      <c r="C88" s="24">
        <v>42004</v>
      </c>
      <c r="D88" s="3">
        <v>0</v>
      </c>
      <c r="E88" s="3" t="s">
        <v>256</v>
      </c>
      <c r="F88" s="3">
        <v>0</v>
      </c>
      <c r="G88" s="3">
        <f t="shared" si="9"/>
        <v>1</v>
      </c>
      <c r="H88" s="3">
        <f>SUM($G$2:G88)/COUNT($G$2:G88)</f>
        <v>0.4942528735632184</v>
      </c>
      <c r="I88" s="3" t="s">
        <v>257</v>
      </c>
      <c r="J88" s="3">
        <v>0</v>
      </c>
      <c r="K88" s="3">
        <f t="shared" si="7"/>
        <v>1</v>
      </c>
      <c r="L88" s="3">
        <f>SUM($K$2:K88)/COUNT($K$2:K88)</f>
        <v>0.50574712643678166</v>
      </c>
      <c r="M88" s="3" t="s">
        <v>257</v>
      </c>
      <c r="N88" s="3">
        <v>0</v>
      </c>
      <c r="O88" s="3">
        <f t="shared" si="8"/>
        <v>1</v>
      </c>
      <c r="P88" s="4">
        <f>SUM($O$2:O88)/COUNT($O$2:O88)</f>
        <v>0.5977011494252874</v>
      </c>
    </row>
    <row r="89" spans="1:16" ht="45" x14ac:dyDescent="0.25">
      <c r="A89" s="2" t="s">
        <v>258</v>
      </c>
      <c r="B89" s="22" t="str">
        <f t="shared" si="10"/>
        <v>93</v>
      </c>
      <c r="C89" s="24">
        <v>42004</v>
      </c>
      <c r="D89" s="3">
        <v>0</v>
      </c>
      <c r="E89" s="3" t="s">
        <v>259</v>
      </c>
      <c r="F89" s="3">
        <v>0</v>
      </c>
      <c r="G89" s="3">
        <f t="shared" si="9"/>
        <v>1</v>
      </c>
      <c r="H89" s="3">
        <f>SUM($G$2:G89)/COUNT($G$2:G89)</f>
        <v>0.5</v>
      </c>
      <c r="I89" s="3" t="s">
        <v>260</v>
      </c>
      <c r="J89" s="3">
        <v>0</v>
      </c>
      <c r="K89" s="3">
        <f t="shared" si="7"/>
        <v>1</v>
      </c>
      <c r="L89" s="3">
        <f>SUM($K$2:K89)/COUNT($K$2:K89)</f>
        <v>0.51136363636363635</v>
      </c>
      <c r="M89" s="3" t="s">
        <v>260</v>
      </c>
      <c r="N89" s="3">
        <v>0</v>
      </c>
      <c r="O89" s="3">
        <f t="shared" si="8"/>
        <v>1</v>
      </c>
      <c r="P89" s="4">
        <f>SUM($O$2:O89)/COUNT($O$2:O89)</f>
        <v>0.60227272727272729</v>
      </c>
    </row>
    <row r="90" spans="1:16" x14ac:dyDescent="0.25">
      <c r="A90" s="2" t="s">
        <v>261</v>
      </c>
      <c r="B90" s="22" t="str">
        <f t="shared" si="10"/>
        <v>94</v>
      </c>
      <c r="C90" s="24">
        <v>42004</v>
      </c>
      <c r="D90" s="3">
        <v>0</v>
      </c>
      <c r="E90" s="3" t="s">
        <v>262</v>
      </c>
      <c r="F90" s="3">
        <v>1</v>
      </c>
      <c r="G90" s="3">
        <f t="shared" si="9"/>
        <v>0</v>
      </c>
      <c r="H90" s="3">
        <f>SUM($G$2:G90)/COUNT($G$2:G90)</f>
        <v>0.4943820224719101</v>
      </c>
      <c r="I90" s="3" t="s">
        <v>263</v>
      </c>
      <c r="J90" s="3">
        <v>0</v>
      </c>
      <c r="K90" s="3">
        <f t="shared" si="7"/>
        <v>1</v>
      </c>
      <c r="L90" s="3">
        <f>SUM($K$2:K90)/COUNT($K$2:K90)</f>
        <v>0.5168539325842697</v>
      </c>
      <c r="M90" s="3" t="s">
        <v>263</v>
      </c>
      <c r="N90" s="3">
        <v>0</v>
      </c>
      <c r="O90" s="3">
        <f t="shared" si="8"/>
        <v>1</v>
      </c>
      <c r="P90" s="4">
        <f>SUM($O$2:O90)/COUNT($O$2:O90)</f>
        <v>0.6067415730337079</v>
      </c>
    </row>
    <row r="91" spans="1:16" ht="120" x14ac:dyDescent="0.25">
      <c r="A91" s="2" t="s">
        <v>264</v>
      </c>
      <c r="B91" s="22" t="str">
        <f t="shared" si="10"/>
        <v>95</v>
      </c>
      <c r="C91" s="24">
        <v>42004</v>
      </c>
      <c r="D91" s="3">
        <v>0</v>
      </c>
      <c r="E91" s="3" t="s">
        <v>265</v>
      </c>
      <c r="F91" s="3">
        <v>1</v>
      </c>
      <c r="G91" s="3">
        <f t="shared" si="9"/>
        <v>0</v>
      </c>
      <c r="H91" s="3">
        <f>SUM($G$2:G91)/COUNT($G$2:G91)</f>
        <v>0.48888888888888887</v>
      </c>
      <c r="I91" s="3" t="s">
        <v>266</v>
      </c>
      <c r="J91" s="3">
        <v>1</v>
      </c>
      <c r="K91" s="3">
        <f t="shared" si="7"/>
        <v>0</v>
      </c>
      <c r="L91" s="3">
        <f>SUM($K$2:K91)/COUNT($K$2:K91)</f>
        <v>0.51111111111111107</v>
      </c>
      <c r="M91" s="3" t="s">
        <v>266</v>
      </c>
      <c r="N91" s="3">
        <v>0</v>
      </c>
      <c r="O91" s="3">
        <f t="shared" si="8"/>
        <v>1</v>
      </c>
      <c r="P91" s="4">
        <f>SUM($O$2:O91)/COUNT($O$2:O91)</f>
        <v>0.61111111111111116</v>
      </c>
    </row>
    <row r="92" spans="1:16" ht="75" x14ac:dyDescent="0.25">
      <c r="A92" s="2" t="s">
        <v>267</v>
      </c>
      <c r="B92" s="22" t="str">
        <f t="shared" si="10"/>
        <v>96</v>
      </c>
      <c r="C92" s="24">
        <v>42004</v>
      </c>
      <c r="D92" s="3">
        <v>0</v>
      </c>
      <c r="E92" s="3" t="s">
        <v>268</v>
      </c>
      <c r="F92" s="3">
        <v>1</v>
      </c>
      <c r="G92" s="3">
        <f t="shared" si="9"/>
        <v>0</v>
      </c>
      <c r="H92" s="3">
        <f>SUM($G$2:G92)/COUNT($G$2:G92)</f>
        <v>0.48351648351648352</v>
      </c>
      <c r="I92" s="3" t="s">
        <v>269</v>
      </c>
      <c r="J92" s="3">
        <v>1</v>
      </c>
      <c r="K92" s="3">
        <f t="shared" si="7"/>
        <v>0</v>
      </c>
      <c r="L92" s="3">
        <f>SUM($K$2:K92)/COUNT($K$2:K92)</f>
        <v>0.50549450549450547</v>
      </c>
      <c r="M92" s="3" t="s">
        <v>269</v>
      </c>
      <c r="N92" s="3">
        <v>0</v>
      </c>
      <c r="O92" s="3">
        <f t="shared" si="8"/>
        <v>1</v>
      </c>
      <c r="P92" s="4">
        <f>SUM($O$2:O92)/COUNT($O$2:O92)</f>
        <v>0.61538461538461542</v>
      </c>
    </row>
    <row r="93" spans="1:16" ht="135" x14ac:dyDescent="0.25">
      <c r="A93" s="2" t="s">
        <v>270</v>
      </c>
      <c r="B93" s="22" t="str">
        <f t="shared" si="10"/>
        <v>97</v>
      </c>
      <c r="C93" s="24">
        <v>42004</v>
      </c>
      <c r="D93" s="3">
        <v>0</v>
      </c>
      <c r="E93" s="3" t="s">
        <v>271</v>
      </c>
      <c r="F93" s="3">
        <v>0</v>
      </c>
      <c r="G93" s="3">
        <f t="shared" si="9"/>
        <v>1</v>
      </c>
      <c r="H93" s="3">
        <f>SUM($G$2:G93)/COUNT($G$2:G93)</f>
        <v>0.4891304347826087</v>
      </c>
      <c r="I93" s="3" t="s">
        <v>272</v>
      </c>
      <c r="J93" s="3">
        <v>1</v>
      </c>
      <c r="K93" s="3">
        <f t="shared" si="7"/>
        <v>0</v>
      </c>
      <c r="L93" s="3">
        <f>SUM($K$2:K93)/COUNT($K$2:K93)</f>
        <v>0.5</v>
      </c>
      <c r="M93" s="3" t="s">
        <v>273</v>
      </c>
      <c r="N93" s="3">
        <v>0</v>
      </c>
      <c r="O93" s="3">
        <f t="shared" si="8"/>
        <v>1</v>
      </c>
      <c r="P93" s="4">
        <f>SUM($O$2:O93)/COUNT($O$2:O93)</f>
        <v>0.61956521739130432</v>
      </c>
    </row>
    <row r="94" spans="1:16" x14ac:dyDescent="0.25">
      <c r="A94" s="2" t="s">
        <v>274</v>
      </c>
      <c r="B94" s="22" t="str">
        <f t="shared" si="10"/>
        <v>98</v>
      </c>
      <c r="C94" s="24">
        <v>42004</v>
      </c>
      <c r="D94" s="3">
        <v>0</v>
      </c>
      <c r="E94" s="3" t="s">
        <v>275</v>
      </c>
      <c r="F94" s="3">
        <v>1</v>
      </c>
      <c r="G94" s="3">
        <f t="shared" si="9"/>
        <v>0</v>
      </c>
      <c r="H94" s="3">
        <f>SUM($G$2:G94)/COUNT($G$2:G94)</f>
        <v>0.4838709677419355</v>
      </c>
      <c r="I94" s="3" t="s">
        <v>275</v>
      </c>
      <c r="J94" s="3">
        <v>1</v>
      </c>
      <c r="K94" s="3">
        <f t="shared" si="7"/>
        <v>0</v>
      </c>
      <c r="L94" s="3">
        <f>SUM($K$2:K94)/COUNT($K$2:K94)</f>
        <v>0.4946236559139785</v>
      </c>
      <c r="M94" s="3" t="s">
        <v>275</v>
      </c>
      <c r="N94" s="3">
        <v>1</v>
      </c>
      <c r="O94" s="3">
        <f t="shared" si="8"/>
        <v>0</v>
      </c>
      <c r="P94" s="4">
        <f>SUM($O$2:O94)/COUNT($O$2:O94)</f>
        <v>0.61290322580645162</v>
      </c>
    </row>
    <row r="95" spans="1:16" x14ac:dyDescent="0.25">
      <c r="A95" s="2" t="s">
        <v>276</v>
      </c>
      <c r="B95" s="22" t="str">
        <f t="shared" si="10"/>
        <v>99</v>
      </c>
      <c r="C95" s="24">
        <v>42004</v>
      </c>
      <c r="D95" s="3">
        <v>0</v>
      </c>
      <c r="E95" s="3" t="s">
        <v>277</v>
      </c>
      <c r="F95" s="3">
        <v>0</v>
      </c>
      <c r="G95" s="3">
        <f t="shared" si="9"/>
        <v>1</v>
      </c>
      <c r="H95" s="3">
        <f>SUM($G$2:G95)/COUNT($G$2:G95)</f>
        <v>0.48936170212765956</v>
      </c>
      <c r="I95" s="3" t="s">
        <v>278</v>
      </c>
      <c r="J95" s="3">
        <v>0</v>
      </c>
      <c r="K95" s="3">
        <f t="shared" si="7"/>
        <v>1</v>
      </c>
      <c r="L95" s="3">
        <f>SUM($K$2:K95)/COUNT($K$2:K95)</f>
        <v>0.5</v>
      </c>
      <c r="M95" s="3" t="s">
        <v>278</v>
      </c>
      <c r="N95" s="3">
        <v>0</v>
      </c>
      <c r="O95" s="3">
        <f t="shared" si="8"/>
        <v>1</v>
      </c>
      <c r="P95" s="4">
        <f>SUM($O$2:O95)/COUNT($O$2:O95)</f>
        <v>0.61702127659574468</v>
      </c>
    </row>
    <row r="96" spans="1:16" ht="15.75" thickBot="1" x14ac:dyDescent="0.3">
      <c r="A96" s="5" t="s">
        <v>279</v>
      </c>
      <c r="B96" s="23" t="str">
        <f>RIGHT(A96,3)</f>
        <v>100</v>
      </c>
      <c r="C96" s="24">
        <v>42004</v>
      </c>
      <c r="D96" s="6">
        <v>0</v>
      </c>
      <c r="E96" s="6" t="s">
        <v>280</v>
      </c>
      <c r="F96" s="6">
        <v>0</v>
      </c>
      <c r="G96" s="6">
        <f t="shared" si="9"/>
        <v>1</v>
      </c>
      <c r="H96" s="6">
        <f>SUM($G$2:G96)/COUNT($G$2:G96)</f>
        <v>0.49473684210526314</v>
      </c>
      <c r="I96" s="6" t="s">
        <v>281</v>
      </c>
      <c r="J96" s="6">
        <v>0</v>
      </c>
      <c r="K96" s="6">
        <f t="shared" si="7"/>
        <v>1</v>
      </c>
      <c r="L96" s="6">
        <f>SUM($K$2:K96)/COUNT($K$2:K96)</f>
        <v>0.50526315789473686</v>
      </c>
      <c r="M96" s="6" t="s">
        <v>281</v>
      </c>
      <c r="N96" s="6">
        <v>1</v>
      </c>
      <c r="O96" s="6">
        <f t="shared" si="8"/>
        <v>0</v>
      </c>
      <c r="P96" s="7">
        <f>SUM($O$2:O96)/COUNT($O$2:O96)</f>
        <v>0.61052631578947369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15" sqref="B15"/>
    </sheetView>
  </sheetViews>
  <sheetFormatPr defaultRowHeight="15" x14ac:dyDescent="0.25"/>
  <cols>
    <col min="1" max="1" width="23.140625" customWidth="1"/>
    <col min="2" max="2" width="27.140625" customWidth="1"/>
    <col min="3" max="3" width="17" customWidth="1"/>
    <col min="4" max="4" width="16" customWidth="1"/>
    <col min="5" max="5" width="22.85546875" customWidth="1"/>
  </cols>
  <sheetData>
    <row r="1" spans="1:5" x14ac:dyDescent="0.25">
      <c r="A1" s="12" t="s">
        <v>287</v>
      </c>
      <c r="B1" s="13" t="s">
        <v>290</v>
      </c>
      <c r="C1" s="13" t="s">
        <v>288</v>
      </c>
      <c r="D1" s="14" t="s">
        <v>289</v>
      </c>
      <c r="E1" s="11"/>
    </row>
    <row r="2" spans="1:5" x14ac:dyDescent="0.25">
      <c r="A2" s="15" t="s">
        <v>1</v>
      </c>
      <c r="B2" s="16">
        <f>(SUM(comp_is_top_50_percent!G2:G96)/95)*100</f>
        <v>49.473684210526315</v>
      </c>
      <c r="C2" s="16">
        <f>(SUM(comp_is_top_50_percent!G2:G96))</f>
        <v>47</v>
      </c>
      <c r="D2" s="17">
        <f>95-C2</f>
        <v>48</v>
      </c>
    </row>
    <row r="3" spans="1:5" x14ac:dyDescent="0.25">
      <c r="A3" s="15" t="s">
        <v>3</v>
      </c>
      <c r="B3" s="16">
        <f>(SUM(comp_is_top_50_percent!K2:K96)/95)*100</f>
        <v>50.526315789473685</v>
      </c>
      <c r="C3" s="16">
        <f>(SUM(comp_is_top_50_percent!K2:K96))</f>
        <v>48</v>
      </c>
      <c r="D3" s="17">
        <f t="shared" ref="D3:D4" si="0">95-C3</f>
        <v>47</v>
      </c>
    </row>
    <row r="4" spans="1:5" ht="15.75" thickBot="1" x14ac:dyDescent="0.3">
      <c r="A4" s="18" t="s">
        <v>5</v>
      </c>
      <c r="B4" s="19">
        <f>(SUM(comp_is_top_50_percent!O2:O96)/95)*100</f>
        <v>61.05263157894737</v>
      </c>
      <c r="C4" s="19">
        <f>(SUM(comp_is_top_50_percent!O2:O96))</f>
        <v>58</v>
      </c>
      <c r="D4" s="20">
        <f t="shared" si="0"/>
        <v>37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comp_is_top_50_percent</vt:lpstr>
      <vt:lpstr>overall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 Michael</dc:creator>
  <cp:lastModifiedBy>Johns, Michael</cp:lastModifiedBy>
  <dcterms:created xsi:type="dcterms:W3CDTF">2015-12-08T18:47:43Z</dcterms:created>
  <dcterms:modified xsi:type="dcterms:W3CDTF">2015-12-08T23:42:08Z</dcterms:modified>
</cp:coreProperties>
</file>