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hriswall/Desktop/Research and Teaching/github/Pyromania/data/GH.gases/"/>
    </mc:Choice>
  </mc:AlternateContent>
  <xr:revisionPtr revIDLastSave="0" documentId="13_ncr:1_{DBC63FE5-85B5-AB4D-B7C8-025154078663}" xr6:coauthVersionLast="47" xr6:coauthVersionMax="47" xr10:uidLastSave="{00000000-0000-0000-0000-000000000000}"/>
  <bookViews>
    <workbookView xWindow="0" yWindow="500" windowWidth="22040" windowHeight="12840" activeTab="2" xr2:uid="{00000000-000D-0000-FFFF-FFFF00000000}"/>
  </bookViews>
  <sheets>
    <sheet name="Pyro_GHG_AF_cleaned SLJ" sheetId="1" r:id="rId1"/>
    <sheet name="CH4" sheetId="6" r:id="rId2"/>
    <sheet name="CO2" sheetId="7" r:id="rId3"/>
    <sheet name="Description of Calculations"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06" i="7" l="1"/>
  <c r="Y108" i="7"/>
  <c r="Z103" i="7"/>
  <c r="Y61" i="7"/>
  <c r="S2" i="7"/>
  <c r="Z2" i="7"/>
  <c r="X2" i="6"/>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4" i="7"/>
  <c r="Z105" i="7"/>
  <c r="Z107" i="7"/>
  <c r="Z109" i="7"/>
  <c r="Z110" i="7"/>
  <c r="Z111" i="7"/>
  <c r="Z112" i="7"/>
  <c r="Z113" i="7"/>
  <c r="Z114" i="7"/>
  <c r="Z115" i="7"/>
  <c r="Z116" i="7"/>
  <c r="Z117" i="7"/>
  <c r="Z118" i="7"/>
  <c r="Z119" i="7"/>
  <c r="Z120" i="7"/>
  <c r="Z121" i="7"/>
  <c r="Z122" i="7"/>
  <c r="Z123" i="7"/>
  <c r="Z124" i="7"/>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9" i="7"/>
  <c r="Y110" i="7"/>
  <c r="Y111" i="7"/>
  <c r="Y112" i="7"/>
  <c r="Y113" i="7"/>
  <c r="Y114" i="7"/>
  <c r="Y115" i="7"/>
  <c r="Y116" i="7"/>
  <c r="Y117" i="7"/>
  <c r="Y118" i="7"/>
  <c r="Y119" i="7"/>
  <c r="Y120" i="7"/>
  <c r="Y121" i="7"/>
  <c r="Y122" i="7"/>
  <c r="Y123" i="7"/>
  <c r="Y124" i="7"/>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W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9" i="7"/>
  <c r="T110" i="7"/>
  <c r="T111" i="7"/>
  <c r="T112" i="7"/>
  <c r="T113" i="7"/>
  <c r="T114" i="7"/>
  <c r="T115" i="7"/>
  <c r="T116" i="7"/>
  <c r="T117" i="7"/>
  <c r="T118" i="7"/>
  <c r="T119" i="7"/>
  <c r="T120" i="7"/>
  <c r="T121" i="7"/>
  <c r="T122" i="7"/>
  <c r="T123" i="7"/>
  <c r="T124"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Y2" i="7"/>
  <c r="V2" i="6"/>
  <c r="U2" i="6"/>
  <c r="AB3" i="6"/>
  <c r="AB2" i="6"/>
  <c r="V2" i="7"/>
  <c r="R108" i="7"/>
  <c r="T108" i="7" s="1"/>
  <c r="W2" i="7"/>
  <c r="R124" i="7"/>
  <c r="O124" i="7"/>
  <c r="P124" i="7" s="1"/>
  <c r="Q124" i="7" s="1"/>
  <c r="R123" i="7"/>
  <c r="O123" i="7"/>
  <c r="P123" i="7" s="1"/>
  <c r="R122" i="7"/>
  <c r="O122" i="7"/>
  <c r="P122" i="7" s="1"/>
  <c r="R121" i="7"/>
  <c r="O121" i="7"/>
  <c r="P121" i="7" s="1"/>
  <c r="R120" i="7"/>
  <c r="O120" i="7"/>
  <c r="P120" i="7" s="1"/>
  <c r="Q120" i="7" s="1"/>
  <c r="R119" i="7"/>
  <c r="O119" i="7"/>
  <c r="P119" i="7" s="1"/>
  <c r="R118" i="7"/>
  <c r="O118" i="7"/>
  <c r="P118" i="7" s="1"/>
  <c r="R117" i="7"/>
  <c r="O117" i="7"/>
  <c r="P117" i="7" s="1"/>
  <c r="R116" i="7"/>
  <c r="O116" i="7"/>
  <c r="P116" i="7" s="1"/>
  <c r="Q116" i="7" s="1"/>
  <c r="R115" i="7"/>
  <c r="O115" i="7"/>
  <c r="P115" i="7" s="1"/>
  <c r="R114" i="7"/>
  <c r="O114" i="7"/>
  <c r="P114" i="7" s="1"/>
  <c r="R113" i="7"/>
  <c r="O113" i="7"/>
  <c r="P113" i="7" s="1"/>
  <c r="R112" i="7"/>
  <c r="O112" i="7"/>
  <c r="P112" i="7" s="1"/>
  <c r="Q112" i="7" s="1"/>
  <c r="R111" i="7"/>
  <c r="P111" i="7"/>
  <c r="O111" i="7"/>
  <c r="R110" i="7"/>
  <c r="P110" i="7"/>
  <c r="O110" i="7"/>
  <c r="R109" i="7"/>
  <c r="O109" i="7"/>
  <c r="P109" i="7" s="1"/>
  <c r="O108" i="7"/>
  <c r="P108" i="7" s="1"/>
  <c r="Q108" i="7" s="1"/>
  <c r="R107" i="7"/>
  <c r="O107" i="7"/>
  <c r="P107" i="7" s="1"/>
  <c r="R106" i="7"/>
  <c r="O106" i="7"/>
  <c r="P106" i="7" s="1"/>
  <c r="R105" i="7"/>
  <c r="O105" i="7"/>
  <c r="P105" i="7" s="1"/>
  <c r="R104" i="7"/>
  <c r="O104" i="7"/>
  <c r="P104" i="7" s="1"/>
  <c r="Q104" i="7" s="1"/>
  <c r="R103" i="7"/>
  <c r="O103" i="7"/>
  <c r="P103" i="7" s="1"/>
  <c r="R102" i="7"/>
  <c r="O102" i="7"/>
  <c r="P102" i="7" s="1"/>
  <c r="R101" i="7"/>
  <c r="O101" i="7"/>
  <c r="P101" i="7" s="1"/>
  <c r="R100" i="7"/>
  <c r="O100" i="7"/>
  <c r="P100" i="7" s="1"/>
  <c r="Q100" i="7" s="1"/>
  <c r="R99" i="7"/>
  <c r="O99" i="7"/>
  <c r="P99" i="7" s="1"/>
  <c r="R98" i="7"/>
  <c r="O98" i="7"/>
  <c r="P98" i="7" s="1"/>
  <c r="R97" i="7"/>
  <c r="O97" i="7"/>
  <c r="P97" i="7" s="1"/>
  <c r="R96" i="7"/>
  <c r="O96" i="7"/>
  <c r="P96" i="7" s="1"/>
  <c r="Q96" i="7" s="1"/>
  <c r="R95" i="7"/>
  <c r="P95" i="7"/>
  <c r="O95" i="7"/>
  <c r="O94" i="7"/>
  <c r="P94" i="7" s="1"/>
  <c r="R93" i="7"/>
  <c r="O93" i="7"/>
  <c r="P93" i="7" s="1"/>
  <c r="R92" i="7"/>
  <c r="O92" i="7"/>
  <c r="P92" i="7" s="1"/>
  <c r="R91" i="7"/>
  <c r="O91" i="7"/>
  <c r="P91" i="7" s="1"/>
  <c r="Q91" i="7" s="1"/>
  <c r="R90" i="7"/>
  <c r="O90" i="7"/>
  <c r="P90" i="7" s="1"/>
  <c r="R89" i="7"/>
  <c r="P89" i="7"/>
  <c r="O89" i="7"/>
  <c r="R88" i="7"/>
  <c r="O88" i="7"/>
  <c r="P88" i="7" s="1"/>
  <c r="R87" i="7"/>
  <c r="O87" i="7"/>
  <c r="P87" i="7" s="1"/>
  <c r="Q87" i="7" s="1"/>
  <c r="R86" i="7"/>
  <c r="O86" i="7"/>
  <c r="P86" i="7" s="1"/>
  <c r="R85" i="7"/>
  <c r="O85" i="7"/>
  <c r="P85" i="7" s="1"/>
  <c r="R84" i="7"/>
  <c r="O84" i="7"/>
  <c r="P84" i="7" s="1"/>
  <c r="Q84" i="7" s="1"/>
  <c r="R83" i="7"/>
  <c r="O83" i="7"/>
  <c r="P83" i="7" s="1"/>
  <c r="Q83" i="7" s="1"/>
  <c r="R82" i="7"/>
  <c r="O82" i="7"/>
  <c r="P82" i="7" s="1"/>
  <c r="R81" i="7"/>
  <c r="O81" i="7"/>
  <c r="P81" i="7" s="1"/>
  <c r="Q81" i="7" s="1"/>
  <c r="R80" i="7"/>
  <c r="O80" i="7"/>
  <c r="P80" i="7" s="1"/>
  <c r="Q80" i="7" s="1"/>
  <c r="R79" i="7"/>
  <c r="O79" i="7"/>
  <c r="P79" i="7" s="1"/>
  <c r="R78" i="7"/>
  <c r="O78" i="7"/>
  <c r="P78" i="7" s="1"/>
  <c r="R77" i="7"/>
  <c r="O77" i="7"/>
  <c r="P77" i="7" s="1"/>
  <c r="Q77" i="7" s="1"/>
  <c r="R76" i="7"/>
  <c r="O76" i="7"/>
  <c r="P76" i="7" s="1"/>
  <c r="Q76" i="7" s="1"/>
  <c r="R75" i="7"/>
  <c r="O75" i="7"/>
  <c r="P75" i="7" s="1"/>
  <c r="R74" i="7"/>
  <c r="O74" i="7"/>
  <c r="P74" i="7" s="1"/>
  <c r="R73" i="7"/>
  <c r="O73" i="7"/>
  <c r="P73" i="7" s="1"/>
  <c r="Q73" i="7" s="1"/>
  <c r="R72" i="7"/>
  <c r="O72" i="7"/>
  <c r="P72" i="7" s="1"/>
  <c r="Q72" i="7" s="1"/>
  <c r="R71" i="7"/>
  <c r="O71" i="7"/>
  <c r="P71" i="7" s="1"/>
  <c r="R70" i="7"/>
  <c r="O70" i="7"/>
  <c r="P70" i="7" s="1"/>
  <c r="R69" i="7"/>
  <c r="O69" i="7"/>
  <c r="P69" i="7" s="1"/>
  <c r="Q69" i="7" s="1"/>
  <c r="R68" i="7"/>
  <c r="O68" i="7"/>
  <c r="P68" i="7" s="1"/>
  <c r="Q68" i="7" s="1"/>
  <c r="R67" i="7"/>
  <c r="O67" i="7"/>
  <c r="P67" i="7" s="1"/>
  <c r="R66" i="7"/>
  <c r="O66" i="7"/>
  <c r="P66" i="7" s="1"/>
  <c r="R65" i="7"/>
  <c r="O65" i="7"/>
  <c r="P65" i="7" s="1"/>
  <c r="Q65" i="7" s="1"/>
  <c r="R64" i="7"/>
  <c r="P64" i="7"/>
  <c r="Q64" i="7" s="1"/>
  <c r="O63" i="7"/>
  <c r="P63" i="7" s="1"/>
  <c r="R62" i="7"/>
  <c r="O62" i="7"/>
  <c r="P62" i="7" s="1"/>
  <c r="R61" i="7"/>
  <c r="O61" i="7"/>
  <c r="P61" i="7" s="1"/>
  <c r="Q61" i="7" s="1"/>
  <c r="R60" i="7"/>
  <c r="O60" i="7"/>
  <c r="P60" i="7" s="1"/>
  <c r="Q60" i="7" s="1"/>
  <c r="R59" i="7"/>
  <c r="O59" i="7"/>
  <c r="P59" i="7" s="1"/>
  <c r="R58" i="7"/>
  <c r="O58" i="7"/>
  <c r="P58" i="7" s="1"/>
  <c r="R57" i="7"/>
  <c r="O57" i="7"/>
  <c r="P57" i="7" s="1"/>
  <c r="Q57" i="7" s="1"/>
  <c r="R56" i="7"/>
  <c r="O56" i="7"/>
  <c r="P56" i="7" s="1"/>
  <c r="Q56" i="7" s="1"/>
  <c r="R55" i="7"/>
  <c r="O55" i="7"/>
  <c r="P55" i="7" s="1"/>
  <c r="R54" i="7"/>
  <c r="O54" i="7"/>
  <c r="P54" i="7" s="1"/>
  <c r="R53" i="7"/>
  <c r="O53" i="7"/>
  <c r="P53" i="7" s="1"/>
  <c r="Q53" i="7" s="1"/>
  <c r="R52" i="7"/>
  <c r="O52" i="7"/>
  <c r="P52" i="7" s="1"/>
  <c r="Q52" i="7" s="1"/>
  <c r="R51" i="7"/>
  <c r="O51" i="7"/>
  <c r="P51" i="7" s="1"/>
  <c r="S51" i="7" s="1"/>
  <c r="R50" i="7"/>
  <c r="O50" i="7"/>
  <c r="P50" i="7" s="1"/>
  <c r="Q50" i="7" s="1"/>
  <c r="R49" i="7"/>
  <c r="O49" i="7"/>
  <c r="P49" i="7" s="1"/>
  <c r="S49" i="7" s="1"/>
  <c r="R48" i="7"/>
  <c r="O48" i="7"/>
  <c r="P48" i="7" s="1"/>
  <c r="R47" i="7"/>
  <c r="O47" i="7"/>
  <c r="P47" i="7" s="1"/>
  <c r="Q47" i="7" s="1"/>
  <c r="R46" i="7"/>
  <c r="O46" i="7"/>
  <c r="P46" i="7" s="1"/>
  <c r="R45" i="7"/>
  <c r="O45" i="7"/>
  <c r="P45" i="7" s="1"/>
  <c r="S45" i="7" s="1"/>
  <c r="R44" i="7"/>
  <c r="O44" i="7"/>
  <c r="P44" i="7" s="1"/>
  <c r="R43" i="7"/>
  <c r="O43" i="7"/>
  <c r="P43" i="7" s="1"/>
  <c r="Q43" i="7" s="1"/>
  <c r="R42" i="7"/>
  <c r="O42" i="7"/>
  <c r="P42" i="7" s="1"/>
  <c r="R41" i="7"/>
  <c r="O41" i="7"/>
  <c r="P41" i="7" s="1"/>
  <c r="S41" i="7" s="1"/>
  <c r="R40" i="7"/>
  <c r="O40" i="7"/>
  <c r="P40" i="7" s="1"/>
  <c r="R39" i="7"/>
  <c r="O39" i="7"/>
  <c r="P39" i="7" s="1"/>
  <c r="Q39" i="7" s="1"/>
  <c r="R38" i="7"/>
  <c r="O38" i="7"/>
  <c r="P38" i="7" s="1"/>
  <c r="R37" i="7"/>
  <c r="O37" i="7"/>
  <c r="P37" i="7" s="1"/>
  <c r="S37" i="7" s="1"/>
  <c r="R36" i="7"/>
  <c r="O36" i="7"/>
  <c r="P36" i="7" s="1"/>
  <c r="R35" i="7"/>
  <c r="O35" i="7"/>
  <c r="P35" i="7" s="1"/>
  <c r="Q35" i="7" s="1"/>
  <c r="R34" i="7"/>
  <c r="O34" i="7"/>
  <c r="P34" i="7" s="1"/>
  <c r="R33" i="7"/>
  <c r="O33" i="7"/>
  <c r="P33" i="7" s="1"/>
  <c r="S33" i="7" s="1"/>
  <c r="O32" i="7"/>
  <c r="P32" i="7" s="1"/>
  <c r="R31" i="7"/>
  <c r="O31" i="7"/>
  <c r="P31" i="7" s="1"/>
  <c r="R30" i="7"/>
  <c r="O30" i="7"/>
  <c r="P30" i="7" s="1"/>
  <c r="Q30" i="7" s="1"/>
  <c r="R29" i="7"/>
  <c r="O29" i="7"/>
  <c r="P29" i="7" s="1"/>
  <c r="R28" i="7"/>
  <c r="O28" i="7"/>
  <c r="P28" i="7" s="1"/>
  <c r="R27" i="7"/>
  <c r="O27" i="7"/>
  <c r="P27" i="7" s="1"/>
  <c r="Q27" i="7" s="1"/>
  <c r="R26" i="7"/>
  <c r="O26" i="7"/>
  <c r="P26" i="7" s="1"/>
  <c r="Q26" i="7" s="1"/>
  <c r="R25" i="7"/>
  <c r="O25" i="7"/>
  <c r="P25" i="7" s="1"/>
  <c r="R24" i="7"/>
  <c r="O24" i="7"/>
  <c r="P24" i="7" s="1"/>
  <c r="Q24" i="7" s="1"/>
  <c r="R23" i="7"/>
  <c r="O23" i="7"/>
  <c r="P23" i="7" s="1"/>
  <c r="Q23" i="7" s="1"/>
  <c r="R22" i="7"/>
  <c r="O22" i="7"/>
  <c r="P22" i="7" s="1"/>
  <c r="Q22" i="7" s="1"/>
  <c r="R21" i="7"/>
  <c r="O21" i="7"/>
  <c r="P21" i="7" s="1"/>
  <c r="R20" i="7"/>
  <c r="O20" i="7"/>
  <c r="P20" i="7" s="1"/>
  <c r="Q20" i="7" s="1"/>
  <c r="R19" i="7"/>
  <c r="O19" i="7"/>
  <c r="P19" i="7" s="1"/>
  <c r="Q19" i="7" s="1"/>
  <c r="R18" i="7"/>
  <c r="O18" i="7"/>
  <c r="P18" i="7" s="1"/>
  <c r="Q18" i="7" s="1"/>
  <c r="R17" i="7"/>
  <c r="O17" i="7"/>
  <c r="P17" i="7" s="1"/>
  <c r="Q17" i="7" s="1"/>
  <c r="R16" i="7"/>
  <c r="O16" i="7"/>
  <c r="P16" i="7" s="1"/>
  <c r="R15" i="7"/>
  <c r="O15" i="7"/>
  <c r="P15" i="7" s="1"/>
  <c r="Q15" i="7" s="1"/>
  <c r="R14" i="7"/>
  <c r="O14" i="7"/>
  <c r="P14" i="7" s="1"/>
  <c r="Q14" i="7" s="1"/>
  <c r="R13" i="7"/>
  <c r="O13" i="7"/>
  <c r="P13" i="7" s="1"/>
  <c r="Q13" i="7" s="1"/>
  <c r="R12" i="7"/>
  <c r="O12" i="7"/>
  <c r="P12" i="7" s="1"/>
  <c r="R11" i="7"/>
  <c r="O11" i="7"/>
  <c r="P11" i="7" s="1"/>
  <c r="Q11" i="7" s="1"/>
  <c r="R10" i="7"/>
  <c r="O10" i="7"/>
  <c r="P10" i="7" s="1"/>
  <c r="Q10" i="7" s="1"/>
  <c r="R9" i="7"/>
  <c r="O9" i="7"/>
  <c r="P9" i="7" s="1"/>
  <c r="R8" i="7"/>
  <c r="O8" i="7"/>
  <c r="P8" i="7" s="1"/>
  <c r="R7" i="7"/>
  <c r="O7" i="7"/>
  <c r="P7" i="7" s="1"/>
  <c r="Q7" i="7" s="1"/>
  <c r="R6" i="7"/>
  <c r="O6" i="7"/>
  <c r="P6" i="7" s="1"/>
  <c r="Q6" i="7" s="1"/>
  <c r="R5" i="7"/>
  <c r="O5" i="7"/>
  <c r="P5" i="7" s="1"/>
  <c r="R4" i="7"/>
  <c r="O4" i="7"/>
  <c r="P4" i="7" s="1"/>
  <c r="R3" i="7"/>
  <c r="O3" i="7"/>
  <c r="P3" i="7" s="1"/>
  <c r="Q3" i="7" s="1"/>
  <c r="U2" i="7"/>
  <c r="R2" i="7"/>
  <c r="O2" i="7"/>
  <c r="P2" i="7" s="1"/>
  <c r="Q2" i="7" s="1"/>
  <c r="U125" i="6"/>
  <c r="U124" i="6"/>
  <c r="R124" i="6"/>
  <c r="O124" i="6"/>
  <c r="P124" i="6" s="1"/>
  <c r="Q124" i="6" s="1"/>
  <c r="U123" i="6"/>
  <c r="R123" i="6"/>
  <c r="O123" i="6"/>
  <c r="P123" i="6" s="1"/>
  <c r="Q123" i="6" s="1"/>
  <c r="U122" i="6"/>
  <c r="R122" i="6"/>
  <c r="O122" i="6"/>
  <c r="P122" i="6" s="1"/>
  <c r="Q122" i="6" s="1"/>
  <c r="U121" i="6"/>
  <c r="R121" i="6"/>
  <c r="O121" i="6"/>
  <c r="P121" i="6" s="1"/>
  <c r="Q121" i="6" s="1"/>
  <c r="U120" i="6"/>
  <c r="R120" i="6"/>
  <c r="O120" i="6"/>
  <c r="P120" i="6" s="1"/>
  <c r="Q120" i="6" s="1"/>
  <c r="U119" i="6"/>
  <c r="R119" i="6"/>
  <c r="O119" i="6"/>
  <c r="P119" i="6" s="1"/>
  <c r="U118" i="6"/>
  <c r="R118" i="6"/>
  <c r="O118" i="6"/>
  <c r="P118" i="6" s="1"/>
  <c r="Q118" i="6" s="1"/>
  <c r="U117" i="6"/>
  <c r="R117" i="6"/>
  <c r="O117" i="6"/>
  <c r="P117" i="6" s="1"/>
  <c r="Q117" i="6" s="1"/>
  <c r="U116" i="6"/>
  <c r="R116" i="6"/>
  <c r="O116" i="6"/>
  <c r="P116" i="6" s="1"/>
  <c r="Q116" i="6" s="1"/>
  <c r="U115" i="6"/>
  <c r="R115" i="6"/>
  <c r="O115" i="6"/>
  <c r="P115" i="6" s="1"/>
  <c r="U114" i="6"/>
  <c r="R114" i="6"/>
  <c r="O114" i="6"/>
  <c r="P114" i="6" s="1"/>
  <c r="Q114" i="6" s="1"/>
  <c r="U113" i="6"/>
  <c r="R113" i="6"/>
  <c r="O113" i="6"/>
  <c r="P113" i="6" s="1"/>
  <c r="Q113" i="6" s="1"/>
  <c r="U112" i="6"/>
  <c r="R112" i="6"/>
  <c r="O112" i="6"/>
  <c r="P112" i="6" s="1"/>
  <c r="U111" i="6"/>
  <c r="R111" i="6"/>
  <c r="O111" i="6"/>
  <c r="P111" i="6" s="1"/>
  <c r="Q111" i="6" s="1"/>
  <c r="U110" i="6"/>
  <c r="R110" i="6"/>
  <c r="O110" i="6"/>
  <c r="P110" i="6" s="1"/>
  <c r="U109" i="6"/>
  <c r="R109" i="6"/>
  <c r="O109" i="6"/>
  <c r="P109" i="6" s="1"/>
  <c r="S109" i="6" s="1"/>
  <c r="U108" i="6"/>
  <c r="R108" i="6"/>
  <c r="O108" i="6"/>
  <c r="P108" i="6" s="1"/>
  <c r="U107" i="6"/>
  <c r="R107" i="6"/>
  <c r="O107" i="6"/>
  <c r="P107" i="6" s="1"/>
  <c r="Q107" i="6" s="1"/>
  <c r="U106" i="6"/>
  <c r="R106" i="6"/>
  <c r="O106" i="6"/>
  <c r="P106" i="6" s="1"/>
  <c r="U105" i="6"/>
  <c r="R105" i="6"/>
  <c r="O105" i="6"/>
  <c r="P105" i="6" s="1"/>
  <c r="U104" i="6"/>
  <c r="R104" i="6"/>
  <c r="O104" i="6"/>
  <c r="P104" i="6" s="1"/>
  <c r="Q104" i="6" s="1"/>
  <c r="U103" i="6"/>
  <c r="R103" i="6"/>
  <c r="O103" i="6"/>
  <c r="P103" i="6" s="1"/>
  <c r="Q103" i="6" s="1"/>
  <c r="U102" i="6"/>
  <c r="R102" i="6"/>
  <c r="O102" i="6"/>
  <c r="P102" i="6" s="1"/>
  <c r="U101" i="6"/>
  <c r="R101" i="6"/>
  <c r="O101" i="6"/>
  <c r="P101" i="6" s="1"/>
  <c r="U100" i="6"/>
  <c r="R100" i="6"/>
  <c r="O100" i="6"/>
  <c r="P100" i="6" s="1"/>
  <c r="Q100" i="6" s="1"/>
  <c r="U99" i="6"/>
  <c r="R99" i="6"/>
  <c r="O99" i="6"/>
  <c r="P99" i="6" s="1"/>
  <c r="Q99" i="6" s="1"/>
  <c r="U98" i="6"/>
  <c r="R98" i="6"/>
  <c r="O98" i="6"/>
  <c r="P98" i="6" s="1"/>
  <c r="U97" i="6"/>
  <c r="R97" i="6"/>
  <c r="O97" i="6"/>
  <c r="P97" i="6" s="1"/>
  <c r="U96" i="6"/>
  <c r="R96" i="6"/>
  <c r="O96" i="6"/>
  <c r="P96" i="6" s="1"/>
  <c r="Q96" i="6" s="1"/>
  <c r="U95" i="6"/>
  <c r="R95" i="6"/>
  <c r="O95" i="6"/>
  <c r="P95" i="6" s="1"/>
  <c r="Q95" i="6" s="1"/>
  <c r="U94" i="6"/>
  <c r="O94" i="6"/>
  <c r="P94" i="6" s="1"/>
  <c r="T94" i="6" s="1"/>
  <c r="U93" i="6"/>
  <c r="R93" i="6"/>
  <c r="O93" i="6"/>
  <c r="P93" i="6" s="1"/>
  <c r="U92" i="6"/>
  <c r="R92" i="6"/>
  <c r="O92" i="6"/>
  <c r="P92" i="6" s="1"/>
  <c r="U91" i="6"/>
  <c r="R91" i="6"/>
  <c r="O91" i="6"/>
  <c r="P91" i="6" s="1"/>
  <c r="U90" i="6"/>
  <c r="R90" i="6"/>
  <c r="O90" i="6"/>
  <c r="P90" i="6" s="1"/>
  <c r="Q90" i="6" s="1"/>
  <c r="U89" i="6"/>
  <c r="R89" i="6"/>
  <c r="O89" i="6"/>
  <c r="P89" i="6" s="1"/>
  <c r="U88" i="6"/>
  <c r="R88" i="6"/>
  <c r="O88" i="6"/>
  <c r="P88" i="6" s="1"/>
  <c r="U87" i="6"/>
  <c r="R87" i="6"/>
  <c r="O87" i="6"/>
  <c r="P87" i="6" s="1"/>
  <c r="U86" i="6"/>
  <c r="R86" i="6"/>
  <c r="O86" i="6"/>
  <c r="P86" i="6" s="1"/>
  <c r="Q86" i="6" s="1"/>
  <c r="U85" i="6"/>
  <c r="R85" i="6"/>
  <c r="O85" i="6"/>
  <c r="P85" i="6" s="1"/>
  <c r="U84" i="6"/>
  <c r="R84" i="6"/>
  <c r="O84" i="6"/>
  <c r="P84" i="6" s="1"/>
  <c r="U83" i="6"/>
  <c r="R83" i="6"/>
  <c r="O83" i="6"/>
  <c r="P83" i="6" s="1"/>
  <c r="U82" i="6"/>
  <c r="R82" i="6"/>
  <c r="O82" i="6"/>
  <c r="P82" i="6" s="1"/>
  <c r="Q82" i="6" s="1"/>
  <c r="U81" i="6"/>
  <c r="R81" i="6"/>
  <c r="O81" i="6"/>
  <c r="P81" i="6" s="1"/>
  <c r="U80" i="6"/>
  <c r="R80" i="6"/>
  <c r="O80" i="6"/>
  <c r="P80" i="6" s="1"/>
  <c r="U79" i="6"/>
  <c r="R79" i="6"/>
  <c r="O79" i="6"/>
  <c r="P79" i="6" s="1"/>
  <c r="Q79" i="6" s="1"/>
  <c r="U78" i="6"/>
  <c r="R78" i="6"/>
  <c r="O78" i="6"/>
  <c r="P78" i="6" s="1"/>
  <c r="Q78" i="6" s="1"/>
  <c r="U77" i="6"/>
  <c r="R77" i="6"/>
  <c r="O77" i="6"/>
  <c r="P77" i="6" s="1"/>
  <c r="U76" i="6"/>
  <c r="R76" i="6"/>
  <c r="O76" i="6"/>
  <c r="P76" i="6" s="1"/>
  <c r="U75" i="6"/>
  <c r="R75" i="6"/>
  <c r="O75" i="6"/>
  <c r="P75" i="6" s="1"/>
  <c r="Q75" i="6" s="1"/>
  <c r="U74" i="6"/>
  <c r="R74" i="6"/>
  <c r="O74" i="6"/>
  <c r="P74" i="6" s="1"/>
  <c r="Q74" i="6" s="1"/>
  <c r="U73" i="6"/>
  <c r="R73" i="6"/>
  <c r="O73" i="6"/>
  <c r="P73" i="6" s="1"/>
  <c r="U72" i="6"/>
  <c r="R72" i="6"/>
  <c r="O72" i="6"/>
  <c r="P72" i="6" s="1"/>
  <c r="U71" i="6"/>
  <c r="R71" i="6"/>
  <c r="O71" i="6"/>
  <c r="P71" i="6" s="1"/>
  <c r="Q71" i="6" s="1"/>
  <c r="U70" i="6"/>
  <c r="R70" i="6"/>
  <c r="O70" i="6"/>
  <c r="P70" i="6" s="1"/>
  <c r="Q70" i="6" s="1"/>
  <c r="U69" i="6"/>
  <c r="R69" i="6"/>
  <c r="O69" i="6"/>
  <c r="P69" i="6" s="1"/>
  <c r="U68" i="6"/>
  <c r="R68" i="6"/>
  <c r="O68" i="6"/>
  <c r="P68" i="6" s="1"/>
  <c r="U67" i="6"/>
  <c r="R67" i="6"/>
  <c r="O67" i="6"/>
  <c r="P67" i="6" s="1"/>
  <c r="Q67" i="6" s="1"/>
  <c r="U66" i="6"/>
  <c r="R66" i="6"/>
  <c r="O66" i="6"/>
  <c r="P66" i="6" s="1"/>
  <c r="Q66" i="6" s="1"/>
  <c r="U65" i="6"/>
  <c r="R65" i="6"/>
  <c r="O65" i="6"/>
  <c r="P65" i="6" s="1"/>
  <c r="U64" i="6"/>
  <c r="R64" i="6"/>
  <c r="O64" i="6"/>
  <c r="P64" i="6" s="1"/>
  <c r="Q64" i="6" s="1"/>
  <c r="U63" i="6"/>
  <c r="O63" i="6"/>
  <c r="P63" i="6" s="1"/>
  <c r="U62" i="6"/>
  <c r="R62" i="6"/>
  <c r="O62" i="6"/>
  <c r="P62" i="6" s="1"/>
  <c r="U61" i="6"/>
  <c r="R61" i="6"/>
  <c r="O61" i="6"/>
  <c r="P61" i="6" s="1"/>
  <c r="U60" i="6"/>
  <c r="R60" i="6"/>
  <c r="O60" i="6"/>
  <c r="P60" i="6" s="1"/>
  <c r="Q60" i="6" s="1"/>
  <c r="U59" i="6"/>
  <c r="R59" i="6"/>
  <c r="O59" i="6"/>
  <c r="P59" i="6" s="1"/>
  <c r="Q59" i="6" s="1"/>
  <c r="U58" i="6"/>
  <c r="R58" i="6"/>
  <c r="O58" i="6"/>
  <c r="P58" i="6" s="1"/>
  <c r="U57" i="6"/>
  <c r="R57" i="6"/>
  <c r="O57" i="6"/>
  <c r="P57" i="6" s="1"/>
  <c r="U56" i="6"/>
  <c r="R56" i="6"/>
  <c r="O56" i="6"/>
  <c r="P56" i="6" s="1"/>
  <c r="Q56" i="6" s="1"/>
  <c r="U55" i="6"/>
  <c r="R55" i="6"/>
  <c r="O55" i="6"/>
  <c r="P55" i="6" s="1"/>
  <c r="Q55" i="6" s="1"/>
  <c r="U54" i="6"/>
  <c r="R54" i="6"/>
  <c r="O54" i="6"/>
  <c r="P54" i="6" s="1"/>
  <c r="T54" i="6" s="1"/>
  <c r="U53" i="6"/>
  <c r="R53" i="6"/>
  <c r="O53" i="6"/>
  <c r="P53" i="6" s="1"/>
  <c r="U52" i="6"/>
  <c r="R52" i="6"/>
  <c r="O52" i="6"/>
  <c r="P52" i="6" s="1"/>
  <c r="Q52" i="6" s="1"/>
  <c r="U51" i="6"/>
  <c r="R51" i="6"/>
  <c r="O51" i="6"/>
  <c r="P51" i="6" s="1"/>
  <c r="Q51" i="6" s="1"/>
  <c r="U50" i="6"/>
  <c r="R50" i="6"/>
  <c r="O50" i="6"/>
  <c r="P50" i="6" s="1"/>
  <c r="U49" i="6"/>
  <c r="R49" i="6"/>
  <c r="O49" i="6"/>
  <c r="P49" i="6" s="1"/>
  <c r="U48" i="6"/>
  <c r="R48" i="6"/>
  <c r="O48" i="6"/>
  <c r="P48" i="6" s="1"/>
  <c r="Q48" i="6" s="1"/>
  <c r="U47" i="6"/>
  <c r="R47" i="6"/>
  <c r="O47" i="6"/>
  <c r="P47" i="6" s="1"/>
  <c r="Q47" i="6" s="1"/>
  <c r="U46" i="6"/>
  <c r="R46" i="6"/>
  <c r="O46" i="6"/>
  <c r="P46" i="6" s="1"/>
  <c r="U45" i="6"/>
  <c r="R45" i="6"/>
  <c r="O45" i="6"/>
  <c r="P45" i="6" s="1"/>
  <c r="U44" i="6"/>
  <c r="R44" i="6"/>
  <c r="O44" i="6"/>
  <c r="P44" i="6" s="1"/>
  <c r="Q44" i="6" s="1"/>
  <c r="U43" i="6"/>
  <c r="R43" i="6"/>
  <c r="O43" i="6"/>
  <c r="P43" i="6" s="1"/>
  <c r="Q43" i="6" s="1"/>
  <c r="U42" i="6"/>
  <c r="R42" i="6"/>
  <c r="O42" i="6"/>
  <c r="P42" i="6" s="1"/>
  <c r="U41" i="6"/>
  <c r="R41" i="6"/>
  <c r="O41" i="6"/>
  <c r="P41" i="6" s="1"/>
  <c r="U40" i="6"/>
  <c r="R40" i="6"/>
  <c r="O40" i="6"/>
  <c r="P40" i="6" s="1"/>
  <c r="Q40" i="6" s="1"/>
  <c r="U39" i="6"/>
  <c r="R39" i="6"/>
  <c r="O39" i="6"/>
  <c r="P39" i="6" s="1"/>
  <c r="Q39" i="6" s="1"/>
  <c r="U38" i="6"/>
  <c r="R38" i="6"/>
  <c r="O38" i="6"/>
  <c r="P38" i="6" s="1"/>
  <c r="T38" i="6" s="1"/>
  <c r="U37" i="6"/>
  <c r="R37" i="6"/>
  <c r="O37" i="6"/>
  <c r="P37" i="6" s="1"/>
  <c r="U36" i="6"/>
  <c r="R36" i="6"/>
  <c r="O36" i="6"/>
  <c r="P36" i="6" s="1"/>
  <c r="Q36" i="6" s="1"/>
  <c r="U35" i="6"/>
  <c r="R35" i="6"/>
  <c r="O35" i="6"/>
  <c r="P35" i="6" s="1"/>
  <c r="Q35" i="6" s="1"/>
  <c r="U34" i="6"/>
  <c r="R34" i="6"/>
  <c r="O34" i="6"/>
  <c r="P34" i="6" s="1"/>
  <c r="U33" i="6"/>
  <c r="R33" i="6"/>
  <c r="O33" i="6"/>
  <c r="P33" i="6" s="1"/>
  <c r="U32" i="6"/>
  <c r="O32" i="6"/>
  <c r="P32" i="6" s="1"/>
  <c r="U31" i="6"/>
  <c r="R31" i="6"/>
  <c r="O31" i="6"/>
  <c r="P31" i="6" s="1"/>
  <c r="Q31" i="6" s="1"/>
  <c r="U30" i="6"/>
  <c r="R30" i="6"/>
  <c r="O30" i="6"/>
  <c r="P30" i="6" s="1"/>
  <c r="U29" i="6"/>
  <c r="R29" i="6"/>
  <c r="O29" i="6"/>
  <c r="P29" i="6" s="1"/>
  <c r="U28" i="6"/>
  <c r="R28" i="6"/>
  <c r="O28" i="6"/>
  <c r="P28" i="6" s="1"/>
  <c r="Q28" i="6" s="1"/>
  <c r="U27" i="6"/>
  <c r="R27" i="6"/>
  <c r="O27" i="6"/>
  <c r="P27" i="6" s="1"/>
  <c r="Q27" i="6" s="1"/>
  <c r="U26" i="6"/>
  <c r="R26" i="6"/>
  <c r="O26" i="6"/>
  <c r="P26" i="6" s="1"/>
  <c r="U25" i="6"/>
  <c r="R25" i="6"/>
  <c r="O25" i="6"/>
  <c r="P25" i="6" s="1"/>
  <c r="U24" i="6"/>
  <c r="R24" i="6"/>
  <c r="O24" i="6"/>
  <c r="P24" i="6" s="1"/>
  <c r="Q24" i="6" s="1"/>
  <c r="U23" i="6"/>
  <c r="R23" i="6"/>
  <c r="O23" i="6"/>
  <c r="P23" i="6" s="1"/>
  <c r="Q23" i="6" s="1"/>
  <c r="U22" i="6"/>
  <c r="R22" i="6"/>
  <c r="O22" i="6"/>
  <c r="P22" i="6" s="1"/>
  <c r="U21" i="6"/>
  <c r="R21" i="6"/>
  <c r="O21" i="6"/>
  <c r="P21" i="6" s="1"/>
  <c r="U20" i="6"/>
  <c r="R20" i="6"/>
  <c r="O20" i="6"/>
  <c r="P20" i="6" s="1"/>
  <c r="Q20" i="6" s="1"/>
  <c r="U19" i="6"/>
  <c r="R19" i="6"/>
  <c r="O19" i="6"/>
  <c r="P19" i="6" s="1"/>
  <c r="Q19" i="6" s="1"/>
  <c r="U18" i="6"/>
  <c r="R18" i="6"/>
  <c r="O18" i="6"/>
  <c r="P18" i="6" s="1"/>
  <c r="U17" i="6"/>
  <c r="R17" i="6"/>
  <c r="O17" i="6"/>
  <c r="P17" i="6" s="1"/>
  <c r="U16" i="6"/>
  <c r="R16" i="6"/>
  <c r="O16" i="6"/>
  <c r="P16" i="6" s="1"/>
  <c r="Q16" i="6" s="1"/>
  <c r="U15" i="6"/>
  <c r="R15" i="6"/>
  <c r="O15" i="6"/>
  <c r="P15" i="6" s="1"/>
  <c r="Q15" i="6" s="1"/>
  <c r="U14" i="6"/>
  <c r="R14" i="6"/>
  <c r="O14" i="6"/>
  <c r="P14" i="6" s="1"/>
  <c r="U13" i="6"/>
  <c r="R13" i="6"/>
  <c r="O13" i="6"/>
  <c r="P13" i="6" s="1"/>
  <c r="U12" i="6"/>
  <c r="R12" i="6"/>
  <c r="O12" i="6"/>
  <c r="P12" i="6" s="1"/>
  <c r="Q12" i="6" s="1"/>
  <c r="U11" i="6"/>
  <c r="R11" i="6"/>
  <c r="O11" i="6"/>
  <c r="P11" i="6" s="1"/>
  <c r="Q11" i="6" s="1"/>
  <c r="U10" i="6"/>
  <c r="R10" i="6"/>
  <c r="O10" i="6"/>
  <c r="P10" i="6" s="1"/>
  <c r="U9" i="6"/>
  <c r="R9" i="6"/>
  <c r="O9" i="6"/>
  <c r="P9" i="6" s="1"/>
  <c r="U8" i="6"/>
  <c r="R8" i="6"/>
  <c r="O8" i="6"/>
  <c r="P8" i="6" s="1"/>
  <c r="Q8" i="6" s="1"/>
  <c r="U7" i="6"/>
  <c r="R7" i="6"/>
  <c r="O7" i="6"/>
  <c r="P7" i="6" s="1"/>
  <c r="Q7" i="6" s="1"/>
  <c r="U6" i="6"/>
  <c r="R6" i="6"/>
  <c r="O6" i="6"/>
  <c r="P6" i="6" s="1"/>
  <c r="U5" i="6"/>
  <c r="R5" i="6"/>
  <c r="O5" i="6"/>
  <c r="P5" i="6" s="1"/>
  <c r="U4" i="6"/>
  <c r="R4" i="6"/>
  <c r="O4" i="6"/>
  <c r="P4" i="6" s="1"/>
  <c r="Q4" i="6" s="1"/>
  <c r="U3" i="6"/>
  <c r="R3" i="6"/>
  <c r="O3" i="6"/>
  <c r="P3" i="6" s="1"/>
  <c r="Q3" i="6" s="1"/>
  <c r="R2" i="6"/>
  <c r="S2" i="6" s="1"/>
  <c r="O2" i="6"/>
  <c r="P2" i="6" s="1"/>
  <c r="U149" i="1"/>
  <c r="U148" i="1"/>
  <c r="U147" i="1"/>
  <c r="U146" i="1"/>
  <c r="U145" i="1"/>
  <c r="U144" i="1"/>
  <c r="U143" i="1"/>
  <c r="U142" i="1"/>
  <c r="U141" i="1"/>
  <c r="U140" i="1"/>
  <c r="U139" i="1"/>
  <c r="U138" i="1"/>
  <c r="U137" i="1"/>
  <c r="U136" i="1"/>
  <c r="U150" i="1"/>
  <c r="U151" i="1"/>
  <c r="U152" i="1"/>
  <c r="U153" i="1"/>
  <c r="U154" i="1"/>
  <c r="U155" i="1"/>
  <c r="U156" i="1"/>
  <c r="U135" i="1"/>
  <c r="U134" i="1"/>
  <c r="U133" i="1"/>
  <c r="U132" i="1"/>
  <c r="U131" i="1"/>
  <c r="U130" i="1"/>
  <c r="U129" i="1"/>
  <c r="U128" i="1"/>
  <c r="U127" i="1"/>
  <c r="U126"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217" i="1"/>
  <c r="U216" i="1"/>
  <c r="U215" i="1"/>
  <c r="U218"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R95" i="1"/>
  <c r="R12" i="1"/>
  <c r="R13" i="1"/>
  <c r="R14" i="1"/>
  <c r="R15" i="1"/>
  <c r="R16" i="1"/>
  <c r="R17" i="1"/>
  <c r="R18" i="1"/>
  <c r="R19" i="1"/>
  <c r="R20" i="1"/>
  <c r="R21" i="1"/>
  <c r="R22" i="1"/>
  <c r="R23" i="1"/>
  <c r="R24" i="1"/>
  <c r="R25" i="1"/>
  <c r="R26" i="1"/>
  <c r="R27" i="1"/>
  <c r="R28" i="1"/>
  <c r="R29" i="1"/>
  <c r="R30" i="1"/>
  <c r="R31"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3" i="1"/>
  <c r="R4" i="1"/>
  <c r="R5" i="1"/>
  <c r="R6" i="1"/>
  <c r="R7" i="1"/>
  <c r="R8" i="1"/>
  <c r="R9" i="1"/>
  <c r="R10" i="1"/>
  <c r="R11" i="1"/>
  <c r="R2"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33"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64"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S108" i="7" l="1"/>
  <c r="Z108" i="7" s="1"/>
  <c r="T28" i="6"/>
  <c r="V124" i="6"/>
  <c r="V67" i="6"/>
  <c r="S80" i="6"/>
  <c r="T26" i="6"/>
  <c r="T44" i="6"/>
  <c r="T98" i="6"/>
  <c r="T102" i="6"/>
  <c r="V118" i="6"/>
  <c r="X118" i="6" s="1"/>
  <c r="T12" i="6"/>
  <c r="T77" i="6"/>
  <c r="T78" i="6"/>
  <c r="V40" i="6"/>
  <c r="V52" i="6"/>
  <c r="X52" i="6" s="1"/>
  <c r="X2" i="7"/>
  <c r="S53" i="7"/>
  <c r="X73" i="7"/>
  <c r="X112" i="7"/>
  <c r="Q111" i="7"/>
  <c r="Q99" i="7"/>
  <c r="Q103" i="7"/>
  <c r="Q107" i="7"/>
  <c r="Q42" i="7"/>
  <c r="Q46" i="7"/>
  <c r="S55" i="7"/>
  <c r="Q55" i="7"/>
  <c r="Q34" i="7"/>
  <c r="Q115" i="7"/>
  <c r="Q119" i="7"/>
  <c r="Q38" i="7"/>
  <c r="X42" i="7"/>
  <c r="S75" i="7"/>
  <c r="S89" i="7"/>
  <c r="Q95" i="7"/>
  <c r="S99" i="7"/>
  <c r="S115" i="7"/>
  <c r="X53" i="7"/>
  <c r="S79" i="7"/>
  <c r="S95" i="7"/>
  <c r="X99" i="7"/>
  <c r="X104" i="7"/>
  <c r="S111" i="7"/>
  <c r="X120" i="7"/>
  <c r="Q123" i="7"/>
  <c r="S34" i="7"/>
  <c r="X60" i="7"/>
  <c r="X81" i="7"/>
  <c r="S93" i="7"/>
  <c r="S107" i="7"/>
  <c r="S123" i="7"/>
  <c r="S71" i="7"/>
  <c r="S103" i="7"/>
  <c r="X107" i="7"/>
  <c r="S119" i="7"/>
  <c r="V20" i="6"/>
  <c r="V36" i="6"/>
  <c r="V113" i="6"/>
  <c r="S114" i="6"/>
  <c r="V117" i="6"/>
  <c r="T2" i="6"/>
  <c r="V71" i="6"/>
  <c r="X71" i="6" s="1"/>
  <c r="V100" i="6"/>
  <c r="X100" i="6" s="1"/>
  <c r="T10" i="6"/>
  <c r="T14" i="6"/>
  <c r="T18" i="6"/>
  <c r="T62" i="6"/>
  <c r="S88" i="6"/>
  <c r="S92" i="6"/>
  <c r="S115" i="6"/>
  <c r="T23" i="6"/>
  <c r="T43" i="6"/>
  <c r="T46" i="6"/>
  <c r="T50" i="6"/>
  <c r="V56" i="6"/>
  <c r="W56" i="6" s="1"/>
  <c r="T60" i="6"/>
  <c r="S64" i="6"/>
  <c r="S68" i="6"/>
  <c r="V16" i="6"/>
  <c r="X16" i="6" s="1"/>
  <c r="T59" i="6"/>
  <c r="V96" i="6"/>
  <c r="T104" i="6"/>
  <c r="T112" i="6"/>
  <c r="V82" i="6"/>
  <c r="X82" i="6" s="1"/>
  <c r="T106" i="6"/>
  <c r="V114" i="6"/>
  <c r="V121" i="6"/>
  <c r="X121" i="6" s="1"/>
  <c r="V122" i="6"/>
  <c r="X122" i="6" s="1"/>
  <c r="T7" i="6"/>
  <c r="T34" i="6"/>
  <c r="T48" i="6"/>
  <c r="V64" i="6"/>
  <c r="W64" i="6" s="1"/>
  <c r="S84" i="6"/>
  <c r="S119" i="6"/>
  <c r="Q8" i="7"/>
  <c r="Q28" i="7"/>
  <c r="Q12" i="7"/>
  <c r="Q16" i="7"/>
  <c r="T2" i="7"/>
  <c r="Q4" i="7"/>
  <c r="Q5" i="7"/>
  <c r="Q9" i="7"/>
  <c r="Q21" i="7"/>
  <c r="X35" i="7"/>
  <c r="Q25" i="7"/>
  <c r="Q31" i="7"/>
  <c r="Q40" i="7"/>
  <c r="S40" i="7"/>
  <c r="Q54" i="7"/>
  <c r="S54" i="7"/>
  <c r="Q29" i="7"/>
  <c r="X56" i="7"/>
  <c r="Q36" i="7"/>
  <c r="S36" i="7"/>
  <c r="Q44" i="7"/>
  <c r="S44" i="7"/>
  <c r="X57" i="7"/>
  <c r="X52" i="7"/>
  <c r="Q58" i="7"/>
  <c r="X65" i="7"/>
  <c r="S78" i="7"/>
  <c r="Q78" i="7"/>
  <c r="Q32" i="7"/>
  <c r="Q33" i="7"/>
  <c r="S35" i="7"/>
  <c r="Q37" i="7"/>
  <c r="S39" i="7"/>
  <c r="X39" i="7"/>
  <c r="Q41" i="7"/>
  <c r="S43" i="7"/>
  <c r="X43" i="7"/>
  <c r="Q45" i="7"/>
  <c r="S47" i="7"/>
  <c r="Q48" i="7"/>
  <c r="Q49" i="7"/>
  <c r="X50" i="7"/>
  <c r="Q51" i="7"/>
  <c r="S57" i="7"/>
  <c r="X77" i="7"/>
  <c r="S82" i="7"/>
  <c r="Q82" i="7"/>
  <c r="S38" i="7"/>
  <c r="S42" i="7"/>
  <c r="S46" i="7"/>
  <c r="S48" i="7"/>
  <c r="S50" i="7"/>
  <c r="S52" i="7"/>
  <c r="S58" i="7"/>
  <c r="S59" i="7"/>
  <c r="Q59" i="7"/>
  <c r="S62" i="7"/>
  <c r="Q62" i="7"/>
  <c r="X68" i="7"/>
  <c r="S70" i="7"/>
  <c r="Q70" i="7"/>
  <c r="X83" i="7"/>
  <c r="S56" i="7"/>
  <c r="X61" i="7"/>
  <c r="X64" i="7"/>
  <c r="S66" i="7"/>
  <c r="Q66" i="7"/>
  <c r="X69" i="7"/>
  <c r="X72" i="7"/>
  <c r="S74" i="7"/>
  <c r="Q74" i="7"/>
  <c r="S61" i="7"/>
  <c r="Q63" i="7"/>
  <c r="S65" i="7"/>
  <c r="Q67" i="7"/>
  <c r="S69" i="7"/>
  <c r="Q71" i="7"/>
  <c r="S73" i="7"/>
  <c r="Q75" i="7"/>
  <c r="S77" i="7"/>
  <c r="Q79" i="7"/>
  <c r="S81" i="7"/>
  <c r="S83" i="7"/>
  <c r="Q86" i="7"/>
  <c r="S86" i="7"/>
  <c r="X87" i="7"/>
  <c r="Q94" i="7"/>
  <c r="X103" i="7"/>
  <c r="S105" i="7"/>
  <c r="Q105" i="7"/>
  <c r="X108" i="7"/>
  <c r="X119" i="7"/>
  <c r="S121" i="7"/>
  <c r="Q121" i="7"/>
  <c r="X124" i="7"/>
  <c r="S60" i="7"/>
  <c r="S64" i="7"/>
  <c r="S68" i="7"/>
  <c r="S72" i="7"/>
  <c r="S76" i="7"/>
  <c r="S80" i="7"/>
  <c r="S84" i="7"/>
  <c r="Q85" i="7"/>
  <c r="S92" i="7"/>
  <c r="Q92" i="7"/>
  <c r="S101" i="7"/>
  <c r="Q101" i="7"/>
  <c r="S117" i="7"/>
  <c r="Q117" i="7"/>
  <c r="S67" i="7"/>
  <c r="S85" i="7"/>
  <c r="Q90" i="7"/>
  <c r="S90" i="7"/>
  <c r="X91" i="7"/>
  <c r="X95" i="7"/>
  <c r="S97" i="7"/>
  <c r="Q97" i="7"/>
  <c r="X100" i="7"/>
  <c r="S113" i="7"/>
  <c r="Q113" i="7"/>
  <c r="X116" i="7"/>
  <c r="S88" i="7"/>
  <c r="Q88" i="7"/>
  <c r="X96" i="7"/>
  <c r="S109" i="7"/>
  <c r="Q109" i="7"/>
  <c r="S87" i="7"/>
  <c r="Q89" i="7"/>
  <c r="S91" i="7"/>
  <c r="Q93" i="7"/>
  <c r="S96" i="7"/>
  <c r="Q98" i="7"/>
  <c r="S100" i="7"/>
  <c r="Q102" i="7"/>
  <c r="S104" i="7"/>
  <c r="Q106" i="7"/>
  <c r="Q110" i="7"/>
  <c r="S112" i="7"/>
  <c r="Q114" i="7"/>
  <c r="S116" i="7"/>
  <c r="Q118" i="7"/>
  <c r="S120" i="7"/>
  <c r="Q122" i="7"/>
  <c r="S124" i="7"/>
  <c r="S98" i="7"/>
  <c r="S102" i="7"/>
  <c r="S106" i="7"/>
  <c r="S110" i="7"/>
  <c r="S114" i="7"/>
  <c r="S118" i="7"/>
  <c r="S122" i="7"/>
  <c r="T30" i="6"/>
  <c r="Q30" i="6"/>
  <c r="V30" i="6" s="1"/>
  <c r="T31" i="6"/>
  <c r="X64" i="6"/>
  <c r="T40" i="6"/>
  <c r="V47" i="6"/>
  <c r="X47" i="6" s="1"/>
  <c r="T56" i="6"/>
  <c r="S65" i="6"/>
  <c r="Q65" i="6"/>
  <c r="V65" i="6" s="1"/>
  <c r="T93" i="6"/>
  <c r="Q93" i="6"/>
  <c r="V93" i="6" s="1"/>
  <c r="T107" i="6"/>
  <c r="T110" i="6"/>
  <c r="Q110" i="6"/>
  <c r="V110" i="6" s="1"/>
  <c r="S118" i="6"/>
  <c r="Q119" i="6"/>
  <c r="V15" i="6"/>
  <c r="T27" i="6"/>
  <c r="V35" i="6"/>
  <c r="X35" i="6" s="1"/>
  <c r="V51" i="6"/>
  <c r="V90" i="6"/>
  <c r="X90" i="6" s="1"/>
  <c r="T20" i="6"/>
  <c r="V31" i="6"/>
  <c r="X31" i="6" s="1"/>
  <c r="V7" i="6"/>
  <c r="V12" i="6"/>
  <c r="X12" i="6" s="1"/>
  <c r="T19" i="6"/>
  <c r="V23" i="6"/>
  <c r="X23" i="6" s="1"/>
  <c r="V28" i="6"/>
  <c r="T39" i="6"/>
  <c r="V43" i="6"/>
  <c r="V48" i="6"/>
  <c r="W48" i="6" s="1"/>
  <c r="T55" i="6"/>
  <c r="V59" i="6"/>
  <c r="X59" i="6" s="1"/>
  <c r="T66" i="6"/>
  <c r="T73" i="6"/>
  <c r="T85" i="6"/>
  <c r="Q85" i="6"/>
  <c r="V85" i="6" s="1"/>
  <c r="T89" i="6"/>
  <c r="Q89" i="6"/>
  <c r="V89" i="6" s="1"/>
  <c r="T115" i="6"/>
  <c r="T11" i="6"/>
  <c r="T47" i="6"/>
  <c r="T3" i="6"/>
  <c r="V11" i="6"/>
  <c r="V27" i="6"/>
  <c r="X27" i="6" s="1"/>
  <c r="V4" i="6"/>
  <c r="S5" i="6"/>
  <c r="T6" i="6"/>
  <c r="V8" i="6"/>
  <c r="X8" i="6" s="1"/>
  <c r="T15" i="6"/>
  <c r="V19" i="6"/>
  <c r="W19" i="6" s="1"/>
  <c r="T22" i="6"/>
  <c r="V24" i="6"/>
  <c r="X24" i="6" s="1"/>
  <c r="T35" i="6"/>
  <c r="V39" i="6"/>
  <c r="W39" i="6" s="1"/>
  <c r="T42" i="6"/>
  <c r="V44" i="6"/>
  <c r="W44" i="6" s="1"/>
  <c r="T51" i="6"/>
  <c r="V55" i="6"/>
  <c r="X55" i="6" s="1"/>
  <c r="T58" i="6"/>
  <c r="V60" i="6"/>
  <c r="X60" i="6" s="1"/>
  <c r="T74" i="6"/>
  <c r="T81" i="6"/>
  <c r="Q81" i="6"/>
  <c r="V81" i="6" s="1"/>
  <c r="V86" i="6"/>
  <c r="X86" i="6" s="1"/>
  <c r="V95" i="6"/>
  <c r="W118" i="6"/>
  <c r="V78" i="6"/>
  <c r="T82" i="6"/>
  <c r="T90" i="6"/>
  <c r="T103" i="6"/>
  <c r="V107" i="6"/>
  <c r="W107" i="6" s="1"/>
  <c r="T111" i="6"/>
  <c r="T117" i="6"/>
  <c r="V66" i="6"/>
  <c r="X66" i="6" s="1"/>
  <c r="T70" i="6"/>
  <c r="V74" i="6"/>
  <c r="X74" i="6" s="1"/>
  <c r="V79" i="6"/>
  <c r="W79" i="6" s="1"/>
  <c r="T96" i="6"/>
  <c r="T99" i="6"/>
  <c r="V103" i="6"/>
  <c r="V111" i="6"/>
  <c r="W111" i="6" s="1"/>
  <c r="V70" i="6"/>
  <c r="X70" i="6" s="1"/>
  <c r="V75" i="6"/>
  <c r="X75" i="6" s="1"/>
  <c r="T79" i="6"/>
  <c r="T86" i="6"/>
  <c r="T87" i="6"/>
  <c r="T95" i="6"/>
  <c r="V99" i="6"/>
  <c r="W99" i="6" s="1"/>
  <c r="V104" i="6"/>
  <c r="T108" i="6"/>
  <c r="V116" i="6"/>
  <c r="V120" i="6"/>
  <c r="X120" i="6" s="1"/>
  <c r="X11" i="6"/>
  <c r="W11" i="6"/>
  <c r="S13" i="6"/>
  <c r="Q13" i="6"/>
  <c r="V13" i="6" s="1"/>
  <c r="T13" i="6"/>
  <c r="S29" i="6"/>
  <c r="Q29" i="6"/>
  <c r="T29" i="6"/>
  <c r="V3" i="6"/>
  <c r="X7" i="6"/>
  <c r="W7" i="6"/>
  <c r="S9" i="6"/>
  <c r="Q9" i="6"/>
  <c r="V9" i="6" s="1"/>
  <c r="T9" i="6"/>
  <c r="T16" i="6"/>
  <c r="S25" i="6"/>
  <c r="Q25" i="6"/>
  <c r="V25" i="6" s="1"/>
  <c r="T25" i="6"/>
  <c r="X28" i="6"/>
  <c r="W28" i="6"/>
  <c r="X4" i="6"/>
  <c r="W4" i="6"/>
  <c r="S21" i="6"/>
  <c r="Q21" i="6"/>
  <c r="V21" i="6" s="1"/>
  <c r="T21" i="6"/>
  <c r="V29" i="6"/>
  <c r="T4" i="6"/>
  <c r="T8" i="6"/>
  <c r="X15" i="6"/>
  <c r="W15" i="6"/>
  <c r="S17" i="6"/>
  <c r="Q17" i="6"/>
  <c r="V17" i="6" s="1"/>
  <c r="T17" i="6"/>
  <c r="X20" i="6"/>
  <c r="W20" i="6"/>
  <c r="T24" i="6"/>
  <c r="S4" i="6"/>
  <c r="Q6" i="6"/>
  <c r="V6" i="6" s="1"/>
  <c r="S8" i="6"/>
  <c r="Q10" i="6"/>
  <c r="V10" i="6" s="1"/>
  <c r="S12" i="6"/>
  <c r="Q14" i="6"/>
  <c r="V14" i="6" s="1"/>
  <c r="S16" i="6"/>
  <c r="Q18" i="6"/>
  <c r="V18" i="6" s="1"/>
  <c r="S20" i="6"/>
  <c r="Q22" i="6"/>
  <c r="V22" i="6" s="1"/>
  <c r="S24" i="6"/>
  <c r="Q26" i="6"/>
  <c r="V26" i="6" s="1"/>
  <c r="S28" i="6"/>
  <c r="S33" i="6"/>
  <c r="Q33" i="6"/>
  <c r="V33" i="6" s="1"/>
  <c r="T33" i="6"/>
  <c r="X36" i="6"/>
  <c r="W36" i="6"/>
  <c r="S49" i="6"/>
  <c r="Q49" i="6"/>
  <c r="V49" i="6" s="1"/>
  <c r="T49" i="6"/>
  <c r="W52" i="6"/>
  <c r="Q2" i="6"/>
  <c r="W2" i="6" s="1"/>
  <c r="T5" i="6"/>
  <c r="S3" i="6"/>
  <c r="Q5" i="6"/>
  <c r="V5" i="6" s="1"/>
  <c r="S7" i="6"/>
  <c r="S11" i="6"/>
  <c r="S15" i="6"/>
  <c r="S19" i="6"/>
  <c r="S23" i="6"/>
  <c r="S27" i="6"/>
  <c r="S31" i="6"/>
  <c r="T36" i="6"/>
  <c r="X43" i="6"/>
  <c r="W43" i="6"/>
  <c r="S45" i="6"/>
  <c r="Q45" i="6"/>
  <c r="V45" i="6" s="1"/>
  <c r="T45" i="6"/>
  <c r="T52" i="6"/>
  <c r="S61" i="6"/>
  <c r="Q61" i="6"/>
  <c r="V61" i="6" s="1"/>
  <c r="T61" i="6"/>
  <c r="S6" i="6"/>
  <c r="S10" i="6"/>
  <c r="S14" i="6"/>
  <c r="S18" i="6"/>
  <c r="S22" i="6"/>
  <c r="S26" i="6"/>
  <c r="S30" i="6"/>
  <c r="T32" i="6"/>
  <c r="Q32" i="6"/>
  <c r="V32" i="6" s="1"/>
  <c r="X32" i="6" s="1"/>
  <c r="Y32" i="6" s="1"/>
  <c r="S41" i="6"/>
  <c r="Q41" i="6"/>
  <c r="V41" i="6" s="1"/>
  <c r="T41" i="6"/>
  <c r="X44" i="6"/>
  <c r="S57" i="6"/>
  <c r="Q57" i="6"/>
  <c r="V57" i="6" s="1"/>
  <c r="T57" i="6"/>
  <c r="W35" i="6"/>
  <c r="S37" i="6"/>
  <c r="Q37" i="6"/>
  <c r="V37" i="6" s="1"/>
  <c r="T37" i="6"/>
  <c r="X40" i="6"/>
  <c r="W40" i="6"/>
  <c r="X51" i="6"/>
  <c r="W51" i="6"/>
  <c r="S53" i="6"/>
  <c r="Q53" i="6"/>
  <c r="V53" i="6" s="1"/>
  <c r="T53" i="6"/>
  <c r="X56" i="6"/>
  <c r="Q34" i="6"/>
  <c r="V34" i="6" s="1"/>
  <c r="S36" i="6"/>
  <c r="Q38" i="6"/>
  <c r="V38" i="6" s="1"/>
  <c r="S40" i="6"/>
  <c r="Q42" i="6"/>
  <c r="V42" i="6" s="1"/>
  <c r="S44" i="6"/>
  <c r="Q46" i="6"/>
  <c r="V46" i="6" s="1"/>
  <c r="S48" i="6"/>
  <c r="Q50" i="6"/>
  <c r="V50" i="6" s="1"/>
  <c r="S52" i="6"/>
  <c r="Q54" i="6"/>
  <c r="V54" i="6" s="1"/>
  <c r="S56" i="6"/>
  <c r="Q58" i="6"/>
  <c r="V58" i="6" s="1"/>
  <c r="S60" i="6"/>
  <c r="Q62" i="6"/>
  <c r="V62" i="6" s="1"/>
  <c r="Y64" i="6"/>
  <c r="T69" i="6"/>
  <c r="S69" i="6"/>
  <c r="Q69" i="6"/>
  <c r="V69" i="6" s="1"/>
  <c r="W71" i="6"/>
  <c r="T75" i="6"/>
  <c r="Q83" i="6"/>
  <c r="V83" i="6" s="1"/>
  <c r="S83" i="6"/>
  <c r="Q91" i="6"/>
  <c r="V91" i="6" s="1"/>
  <c r="S91" i="6"/>
  <c r="S35" i="6"/>
  <c r="S39" i="6"/>
  <c r="S43" i="6"/>
  <c r="S47" i="6"/>
  <c r="S51" i="6"/>
  <c r="S55" i="6"/>
  <c r="S59" i="6"/>
  <c r="T64" i="6"/>
  <c r="T65" i="6"/>
  <c r="X67" i="6"/>
  <c r="W67" i="6"/>
  <c r="T71" i="6"/>
  <c r="X78" i="6"/>
  <c r="W78" i="6"/>
  <c r="T83" i="6"/>
  <c r="T91" i="6"/>
  <c r="S34" i="6"/>
  <c r="S38" i="6"/>
  <c r="S42" i="6"/>
  <c r="S46" i="6"/>
  <c r="S50" i="6"/>
  <c r="S54" i="6"/>
  <c r="S58" i="6"/>
  <c r="S62" i="6"/>
  <c r="T63" i="6"/>
  <c r="Q63" i="6"/>
  <c r="V63" i="6" s="1"/>
  <c r="X63" i="6" s="1"/>
  <c r="Y63" i="6" s="1"/>
  <c r="Q68" i="6"/>
  <c r="V68" i="6" s="1"/>
  <c r="T68" i="6"/>
  <c r="W74" i="6"/>
  <c r="S76" i="6"/>
  <c r="Q76" i="6"/>
  <c r="V76" i="6" s="1"/>
  <c r="T76" i="6"/>
  <c r="X79" i="6"/>
  <c r="Q87" i="6"/>
  <c r="V87" i="6" s="1"/>
  <c r="S87" i="6"/>
  <c r="T67" i="6"/>
  <c r="S67" i="6"/>
  <c r="S72" i="6"/>
  <c r="Q72" i="6"/>
  <c r="V72" i="6" s="1"/>
  <c r="T72" i="6"/>
  <c r="S71" i="6"/>
  <c r="Q73" i="6"/>
  <c r="V73" i="6" s="1"/>
  <c r="S75" i="6"/>
  <c r="Q77" i="6"/>
  <c r="V77" i="6" s="1"/>
  <c r="S79" i="6"/>
  <c r="T80" i="6"/>
  <c r="T84" i="6"/>
  <c r="T88" i="6"/>
  <c r="T92" i="6"/>
  <c r="Q94" i="6"/>
  <c r="V94" i="6" s="1"/>
  <c r="X94" i="6" s="1"/>
  <c r="Y94" i="6" s="1"/>
  <c r="X95" i="6"/>
  <c r="W95" i="6"/>
  <c r="S97" i="6"/>
  <c r="Q97" i="6"/>
  <c r="V97" i="6" s="1"/>
  <c r="T97" i="6"/>
  <c r="X117" i="6"/>
  <c r="W117" i="6"/>
  <c r="S66" i="6"/>
  <c r="S70" i="6"/>
  <c r="S74" i="6"/>
  <c r="S78" i="6"/>
  <c r="Q80" i="6"/>
  <c r="V80" i="6" s="1"/>
  <c r="S82" i="6"/>
  <c r="Y82" i="6" s="1"/>
  <c r="W82" i="6"/>
  <c r="Q84" i="6"/>
  <c r="V84" i="6" s="1"/>
  <c r="S86" i="6"/>
  <c r="Y86" i="6" s="1"/>
  <c r="Q88" i="6"/>
  <c r="V88" i="6" s="1"/>
  <c r="S90" i="6"/>
  <c r="Y90" i="6" s="1"/>
  <c r="Q92" i="6"/>
  <c r="V92" i="6" s="1"/>
  <c r="X96" i="6"/>
  <c r="W96" i="6"/>
  <c r="T100" i="6"/>
  <c r="X107" i="6"/>
  <c r="S73" i="6"/>
  <c r="S77" i="6"/>
  <c r="S81" i="6"/>
  <c r="S85" i="6"/>
  <c r="S89" i="6"/>
  <c r="S93" i="6"/>
  <c r="X103" i="6"/>
  <c r="W103" i="6"/>
  <c r="S105" i="6"/>
  <c r="Q105" i="6"/>
  <c r="V105" i="6" s="1"/>
  <c r="T105" i="6"/>
  <c r="Q108" i="6"/>
  <c r="V108" i="6" s="1"/>
  <c r="S108" i="6"/>
  <c r="X99" i="6"/>
  <c r="S101" i="6"/>
  <c r="Q101" i="6"/>
  <c r="V101" i="6" s="1"/>
  <c r="T101" i="6"/>
  <c r="X104" i="6"/>
  <c r="W104" i="6"/>
  <c r="Q112" i="6"/>
  <c r="V112" i="6" s="1"/>
  <c r="S112" i="6"/>
  <c r="X113" i="6"/>
  <c r="W113" i="6"/>
  <c r="X114" i="6"/>
  <c r="W114" i="6"/>
  <c r="X116" i="6"/>
  <c r="W116" i="6"/>
  <c r="W120" i="6"/>
  <c r="S96" i="6"/>
  <c r="Q98" i="6"/>
  <c r="V98" i="6" s="1"/>
  <c r="S100" i="6"/>
  <c r="Q102" i="6"/>
  <c r="V102" i="6" s="1"/>
  <c r="S104" i="6"/>
  <c r="Q106" i="6"/>
  <c r="V106" i="6" s="1"/>
  <c r="T109" i="6"/>
  <c r="Y118" i="6"/>
  <c r="T120" i="6"/>
  <c r="S120" i="6"/>
  <c r="W122" i="6"/>
  <c r="S95" i="6"/>
  <c r="S99" i="6"/>
  <c r="S103" i="6"/>
  <c r="S107" i="6"/>
  <c r="Q109" i="6"/>
  <c r="V109" i="6" s="1"/>
  <c r="S111" i="6"/>
  <c r="T113" i="6"/>
  <c r="S117" i="6"/>
  <c r="T118" i="6"/>
  <c r="T119" i="6"/>
  <c r="T121" i="6"/>
  <c r="S122" i="6"/>
  <c r="Y122" i="6" s="1"/>
  <c r="X124" i="6"/>
  <c r="W124" i="6"/>
  <c r="S98" i="6"/>
  <c r="S102" i="6"/>
  <c r="S106" i="6"/>
  <c r="S110" i="6"/>
  <c r="S113" i="6"/>
  <c r="Q115" i="6"/>
  <c r="V115" i="6" s="1"/>
  <c r="V119" i="6"/>
  <c r="S121" i="6"/>
  <c r="T122" i="6"/>
  <c r="V123" i="6"/>
  <c r="T114" i="6"/>
  <c r="T116" i="6"/>
  <c r="S116" i="6"/>
  <c r="T123" i="6"/>
  <c r="S123" i="6"/>
  <c r="T124" i="6"/>
  <c r="S124" i="6"/>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249" i="1"/>
  <c r="U125"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187" i="1"/>
  <c r="U63"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95" i="1"/>
  <c r="O104" i="1"/>
  <c r="P104" i="1" s="1"/>
  <c r="T104" i="1" s="1"/>
  <c r="O105" i="1"/>
  <c r="P105" i="1" s="1"/>
  <c r="S105" i="1" s="1"/>
  <c r="O106" i="1"/>
  <c r="P106" i="1" s="1"/>
  <c r="S106" i="1" s="1"/>
  <c r="O107" i="1"/>
  <c r="P107" i="1" s="1"/>
  <c r="S107" i="1" s="1"/>
  <c r="O108" i="1"/>
  <c r="P108" i="1" s="1"/>
  <c r="T108" i="1" s="1"/>
  <c r="O109" i="1"/>
  <c r="P109" i="1" s="1"/>
  <c r="S109" i="1" s="1"/>
  <c r="O110" i="1"/>
  <c r="P110" i="1" s="1"/>
  <c r="S110" i="1" s="1"/>
  <c r="O111" i="1"/>
  <c r="P111" i="1" s="1"/>
  <c r="S111" i="1" s="1"/>
  <c r="O112" i="1"/>
  <c r="P112" i="1" s="1"/>
  <c r="T112" i="1" s="1"/>
  <c r="O113" i="1"/>
  <c r="P113" i="1" s="1"/>
  <c r="S113" i="1" s="1"/>
  <c r="O114" i="1"/>
  <c r="P114" i="1" s="1"/>
  <c r="S114" i="1" s="1"/>
  <c r="O115" i="1"/>
  <c r="P115" i="1" s="1"/>
  <c r="T115" i="1" s="1"/>
  <c r="O116" i="1"/>
  <c r="P116" i="1" s="1"/>
  <c r="T116" i="1" s="1"/>
  <c r="O117" i="1"/>
  <c r="P117" i="1" s="1"/>
  <c r="S117" i="1" s="1"/>
  <c r="O118" i="1"/>
  <c r="P118" i="1" s="1"/>
  <c r="S118" i="1" s="1"/>
  <c r="O119" i="1"/>
  <c r="P119" i="1" s="1"/>
  <c r="S119" i="1" s="1"/>
  <c r="O120" i="1"/>
  <c r="P120" i="1" s="1"/>
  <c r="T120" i="1" s="1"/>
  <c r="O121" i="1"/>
  <c r="P121" i="1" s="1"/>
  <c r="S121" i="1" s="1"/>
  <c r="O122" i="1"/>
  <c r="P122" i="1" s="1"/>
  <c r="T122" i="1" s="1"/>
  <c r="O123" i="1"/>
  <c r="P123" i="1" s="1"/>
  <c r="T123" i="1" s="1"/>
  <c r="O124" i="1"/>
  <c r="P124" i="1" s="1"/>
  <c r="T124" i="1" s="1"/>
  <c r="P219" i="1"/>
  <c r="O220" i="1"/>
  <c r="P220" i="1" s="1"/>
  <c r="S220" i="1" s="1"/>
  <c r="O221" i="1"/>
  <c r="P221" i="1" s="1"/>
  <c r="S221" i="1" s="1"/>
  <c r="O222" i="1"/>
  <c r="P222" i="1" s="1"/>
  <c r="S222" i="1" s="1"/>
  <c r="O223" i="1"/>
  <c r="P223" i="1" s="1"/>
  <c r="S223" i="1" s="1"/>
  <c r="O224" i="1"/>
  <c r="P224" i="1" s="1"/>
  <c r="T224" i="1" s="1"/>
  <c r="O225" i="1"/>
  <c r="P225" i="1" s="1"/>
  <c r="T225" i="1" s="1"/>
  <c r="O226" i="1"/>
  <c r="P226" i="1" s="1"/>
  <c r="T226" i="1" s="1"/>
  <c r="O227" i="1"/>
  <c r="P227" i="1" s="1"/>
  <c r="T227" i="1" s="1"/>
  <c r="O228" i="1"/>
  <c r="P228" i="1" s="1"/>
  <c r="T228" i="1" s="1"/>
  <c r="O229" i="1"/>
  <c r="P229" i="1" s="1"/>
  <c r="S229" i="1" s="1"/>
  <c r="O230" i="1"/>
  <c r="P230" i="1" s="1"/>
  <c r="T230" i="1" s="1"/>
  <c r="O231" i="1"/>
  <c r="P231" i="1" s="1"/>
  <c r="S231" i="1" s="1"/>
  <c r="O232" i="1"/>
  <c r="P232" i="1" s="1"/>
  <c r="T232" i="1" s="1"/>
  <c r="O233" i="1"/>
  <c r="P233" i="1" s="1"/>
  <c r="T233" i="1" s="1"/>
  <c r="O234" i="1"/>
  <c r="P234" i="1" s="1"/>
  <c r="T234" i="1" s="1"/>
  <c r="O235" i="1"/>
  <c r="P235" i="1" s="1"/>
  <c r="T235" i="1" s="1"/>
  <c r="O236" i="1"/>
  <c r="P236" i="1" s="1"/>
  <c r="T236" i="1" s="1"/>
  <c r="O237" i="1"/>
  <c r="P237" i="1" s="1"/>
  <c r="S237" i="1" s="1"/>
  <c r="O238" i="1"/>
  <c r="P238" i="1" s="1"/>
  <c r="T238" i="1" s="1"/>
  <c r="O239" i="1"/>
  <c r="P239" i="1" s="1"/>
  <c r="S239" i="1" s="1"/>
  <c r="O240" i="1"/>
  <c r="P240" i="1" s="1"/>
  <c r="T240" i="1" s="1"/>
  <c r="O241" i="1"/>
  <c r="P241" i="1" s="1"/>
  <c r="T241" i="1" s="1"/>
  <c r="O242" i="1"/>
  <c r="P242" i="1" s="1"/>
  <c r="T242" i="1" s="1"/>
  <c r="O243" i="1"/>
  <c r="P243" i="1" s="1"/>
  <c r="T243" i="1" s="1"/>
  <c r="O244" i="1"/>
  <c r="P244" i="1" s="1"/>
  <c r="T244" i="1" s="1"/>
  <c r="O245" i="1"/>
  <c r="P245" i="1" s="1"/>
  <c r="S245" i="1" s="1"/>
  <c r="O246" i="1"/>
  <c r="P246" i="1" s="1"/>
  <c r="S246" i="1" s="1"/>
  <c r="O247" i="1"/>
  <c r="P247" i="1" s="1"/>
  <c r="S247" i="1" s="1"/>
  <c r="O248" i="1"/>
  <c r="P248" i="1" s="1"/>
  <c r="T248" i="1" s="1"/>
  <c r="O249" i="1"/>
  <c r="P249" i="1" s="1"/>
  <c r="O125" i="1"/>
  <c r="P125" i="1" s="1"/>
  <c r="T125" i="1" s="1"/>
  <c r="O64" i="1"/>
  <c r="P64" i="1" s="1"/>
  <c r="T64" i="1" s="1"/>
  <c r="O65" i="1"/>
  <c r="P65" i="1" s="1"/>
  <c r="T65" i="1" s="1"/>
  <c r="O66" i="1"/>
  <c r="P66" i="1" s="1"/>
  <c r="S66" i="1" s="1"/>
  <c r="O67" i="1"/>
  <c r="P67" i="1" s="1"/>
  <c r="T67" i="1" s="1"/>
  <c r="O68" i="1"/>
  <c r="P68" i="1" s="1"/>
  <c r="S68" i="1" s="1"/>
  <c r="O69" i="1"/>
  <c r="P69" i="1" s="1"/>
  <c r="T69" i="1" s="1"/>
  <c r="O70" i="1"/>
  <c r="P70" i="1" s="1"/>
  <c r="T70" i="1" s="1"/>
  <c r="O71" i="1"/>
  <c r="P71" i="1" s="1"/>
  <c r="T71" i="1" s="1"/>
  <c r="O72" i="1"/>
  <c r="P72" i="1" s="1"/>
  <c r="T72" i="1" s="1"/>
  <c r="O73" i="1"/>
  <c r="P73" i="1" s="1"/>
  <c r="T73" i="1" s="1"/>
  <c r="O74" i="1"/>
  <c r="P74" i="1" s="1"/>
  <c r="S74" i="1" s="1"/>
  <c r="O75" i="1"/>
  <c r="P75" i="1" s="1"/>
  <c r="T75" i="1" s="1"/>
  <c r="O76" i="1"/>
  <c r="P76" i="1" s="1"/>
  <c r="S76" i="1" s="1"/>
  <c r="O77" i="1"/>
  <c r="P77" i="1" s="1"/>
  <c r="T77" i="1" s="1"/>
  <c r="O78" i="1"/>
  <c r="P78" i="1" s="1"/>
  <c r="Q78" i="1" s="1"/>
  <c r="O79" i="1"/>
  <c r="P79" i="1" s="1"/>
  <c r="T79" i="1" s="1"/>
  <c r="O80" i="1"/>
  <c r="P80" i="1" s="1"/>
  <c r="T80" i="1" s="1"/>
  <c r="O81" i="1"/>
  <c r="P81" i="1" s="1"/>
  <c r="T81" i="1" s="1"/>
  <c r="O82" i="1"/>
  <c r="P82" i="1" s="1"/>
  <c r="S82" i="1" s="1"/>
  <c r="O83" i="1"/>
  <c r="P83" i="1" s="1"/>
  <c r="T83" i="1" s="1"/>
  <c r="O84" i="1"/>
  <c r="P84" i="1" s="1"/>
  <c r="S84" i="1" s="1"/>
  <c r="O85" i="1"/>
  <c r="P85" i="1" s="1"/>
  <c r="T85" i="1" s="1"/>
  <c r="O86" i="1"/>
  <c r="P86" i="1" s="1"/>
  <c r="T86" i="1" s="1"/>
  <c r="O87" i="1"/>
  <c r="P87" i="1" s="1"/>
  <c r="T87" i="1" s="1"/>
  <c r="O88" i="1"/>
  <c r="P88" i="1" s="1"/>
  <c r="T88" i="1" s="1"/>
  <c r="O89" i="1"/>
  <c r="P89" i="1" s="1"/>
  <c r="T89" i="1" s="1"/>
  <c r="O90" i="1"/>
  <c r="P90" i="1" s="1"/>
  <c r="S90" i="1" s="1"/>
  <c r="O91" i="1"/>
  <c r="P91" i="1" s="1"/>
  <c r="T91" i="1" s="1"/>
  <c r="O92" i="1"/>
  <c r="P92" i="1" s="1"/>
  <c r="S92" i="1" s="1"/>
  <c r="O93" i="1"/>
  <c r="P93" i="1" s="1"/>
  <c r="T93" i="1" s="1"/>
  <c r="O188" i="1"/>
  <c r="P188" i="1" s="1"/>
  <c r="Q188" i="1" s="1"/>
  <c r="V188" i="1" s="1"/>
  <c r="O189" i="1"/>
  <c r="P189" i="1" s="1"/>
  <c r="T189" i="1" s="1"/>
  <c r="O190" i="1"/>
  <c r="P190" i="1" s="1"/>
  <c r="T190" i="1" s="1"/>
  <c r="O191" i="1"/>
  <c r="P191" i="1" s="1"/>
  <c r="T191" i="1" s="1"/>
  <c r="O192" i="1"/>
  <c r="P192" i="1" s="1"/>
  <c r="S192" i="1" s="1"/>
  <c r="O193" i="1"/>
  <c r="P193" i="1" s="1"/>
  <c r="S193" i="1" s="1"/>
  <c r="O194" i="1"/>
  <c r="P194" i="1" s="1"/>
  <c r="S194" i="1" s="1"/>
  <c r="O195" i="1"/>
  <c r="P195" i="1" s="1"/>
  <c r="T195" i="1" s="1"/>
  <c r="O196" i="1"/>
  <c r="P196" i="1" s="1"/>
  <c r="T196" i="1" s="1"/>
  <c r="O197" i="1"/>
  <c r="P197" i="1" s="1"/>
  <c r="T197" i="1" s="1"/>
  <c r="O198" i="1"/>
  <c r="P198" i="1" s="1"/>
  <c r="T198" i="1" s="1"/>
  <c r="O199" i="1"/>
  <c r="P199" i="1" s="1"/>
  <c r="T199" i="1" s="1"/>
  <c r="O200" i="1"/>
  <c r="P200" i="1" s="1"/>
  <c r="S200" i="1" s="1"/>
  <c r="O201" i="1"/>
  <c r="P201" i="1" s="1"/>
  <c r="T201" i="1" s="1"/>
  <c r="O202" i="1"/>
  <c r="P202" i="1" s="1"/>
  <c r="S202" i="1" s="1"/>
  <c r="O203" i="1"/>
  <c r="P203" i="1" s="1"/>
  <c r="S203" i="1" s="1"/>
  <c r="O204" i="1"/>
  <c r="P204" i="1" s="1"/>
  <c r="T204" i="1" s="1"/>
  <c r="O205" i="1"/>
  <c r="P205" i="1" s="1"/>
  <c r="T205" i="1" s="1"/>
  <c r="O206" i="1"/>
  <c r="P206" i="1" s="1"/>
  <c r="T206" i="1" s="1"/>
  <c r="O207" i="1"/>
  <c r="P207" i="1" s="1"/>
  <c r="T207" i="1" s="1"/>
  <c r="O208" i="1"/>
  <c r="P208" i="1" s="1"/>
  <c r="S208" i="1" s="1"/>
  <c r="O209" i="1"/>
  <c r="P209" i="1" s="1"/>
  <c r="T209" i="1" s="1"/>
  <c r="O210" i="1"/>
  <c r="P210" i="1" s="1"/>
  <c r="S210" i="1" s="1"/>
  <c r="O211" i="1"/>
  <c r="P211" i="1" s="1"/>
  <c r="T211" i="1" s="1"/>
  <c r="O212" i="1"/>
  <c r="P212" i="1" s="1"/>
  <c r="T212" i="1" s="1"/>
  <c r="O213" i="1"/>
  <c r="P213" i="1" s="1"/>
  <c r="T213" i="1" s="1"/>
  <c r="O214" i="1"/>
  <c r="P214" i="1" s="1"/>
  <c r="T214" i="1" s="1"/>
  <c r="O215" i="1"/>
  <c r="P215" i="1" s="1"/>
  <c r="T215" i="1" s="1"/>
  <c r="O216" i="1"/>
  <c r="P216" i="1" s="1"/>
  <c r="S216" i="1" s="1"/>
  <c r="O217" i="1"/>
  <c r="P217" i="1" s="1"/>
  <c r="T217" i="1" s="1"/>
  <c r="O218" i="1"/>
  <c r="P218" i="1" s="1"/>
  <c r="T218" i="1" s="1"/>
  <c r="O94" i="1"/>
  <c r="P94" i="1" s="1"/>
  <c r="T94" i="1" s="1"/>
  <c r="O33" i="1"/>
  <c r="P33" i="1" s="1"/>
  <c r="T33" i="1" s="1"/>
  <c r="O34" i="1"/>
  <c r="P34" i="1" s="1"/>
  <c r="T34" i="1" s="1"/>
  <c r="O35" i="1"/>
  <c r="P35" i="1" s="1"/>
  <c r="T35" i="1" s="1"/>
  <c r="O36" i="1"/>
  <c r="P36" i="1" s="1"/>
  <c r="T36" i="1" s="1"/>
  <c r="O37" i="1"/>
  <c r="P37" i="1" s="1"/>
  <c r="S37" i="1" s="1"/>
  <c r="O38" i="1"/>
  <c r="P38" i="1" s="1"/>
  <c r="S38" i="1" s="1"/>
  <c r="O39" i="1"/>
  <c r="P39" i="1" s="1"/>
  <c r="S39" i="1" s="1"/>
  <c r="O40" i="1"/>
  <c r="P40" i="1" s="1"/>
  <c r="T40" i="1" s="1"/>
  <c r="O41" i="1"/>
  <c r="P41" i="1" s="1"/>
  <c r="T41" i="1" s="1"/>
  <c r="O42" i="1"/>
  <c r="P42" i="1" s="1"/>
  <c r="T42" i="1" s="1"/>
  <c r="O43" i="1"/>
  <c r="P43" i="1" s="1"/>
  <c r="T43" i="1" s="1"/>
  <c r="O44" i="1"/>
  <c r="P44" i="1" s="1"/>
  <c r="T44" i="1" s="1"/>
  <c r="O45" i="1"/>
  <c r="P45" i="1" s="1"/>
  <c r="S45" i="1" s="1"/>
  <c r="O46" i="1"/>
  <c r="P46" i="1" s="1"/>
  <c r="T46" i="1" s="1"/>
  <c r="O47" i="1"/>
  <c r="P47" i="1" s="1"/>
  <c r="S47" i="1" s="1"/>
  <c r="O48" i="1"/>
  <c r="P48" i="1" s="1"/>
  <c r="S48" i="1" s="1"/>
  <c r="O49" i="1"/>
  <c r="P49" i="1" s="1"/>
  <c r="Q49" i="1" s="1"/>
  <c r="O50" i="1"/>
  <c r="P50" i="1" s="1"/>
  <c r="T50" i="1" s="1"/>
  <c r="O51" i="1"/>
  <c r="P51" i="1" s="1"/>
  <c r="S51" i="1" s="1"/>
  <c r="O52" i="1"/>
  <c r="P52" i="1" s="1"/>
  <c r="T52" i="1" s="1"/>
  <c r="O53" i="1"/>
  <c r="P53" i="1" s="1"/>
  <c r="S53" i="1" s="1"/>
  <c r="O54" i="1"/>
  <c r="P54" i="1" s="1"/>
  <c r="T54" i="1" s="1"/>
  <c r="O55" i="1"/>
  <c r="P55" i="1" s="1"/>
  <c r="S55" i="1" s="1"/>
  <c r="O56" i="1"/>
  <c r="P56" i="1" s="1"/>
  <c r="T56" i="1" s="1"/>
  <c r="O57" i="1"/>
  <c r="P57" i="1" s="1"/>
  <c r="T57" i="1" s="1"/>
  <c r="O58" i="1"/>
  <c r="P58" i="1" s="1"/>
  <c r="T58" i="1" s="1"/>
  <c r="O59" i="1"/>
  <c r="P59" i="1" s="1"/>
  <c r="T59" i="1" s="1"/>
  <c r="O60" i="1"/>
  <c r="P60" i="1" s="1"/>
  <c r="T60" i="1" s="1"/>
  <c r="O61" i="1"/>
  <c r="P61" i="1" s="1"/>
  <c r="S61" i="1" s="1"/>
  <c r="O62" i="1"/>
  <c r="P62" i="1" s="1"/>
  <c r="T62" i="1" s="1"/>
  <c r="O157" i="1"/>
  <c r="P157" i="1" s="1"/>
  <c r="S157" i="1" s="1"/>
  <c r="O158" i="1"/>
  <c r="P158" i="1" s="1"/>
  <c r="T158" i="1" s="1"/>
  <c r="O159" i="1"/>
  <c r="P159" i="1" s="1"/>
  <c r="Q159" i="1" s="1"/>
  <c r="V159" i="1" s="1"/>
  <c r="O160" i="1"/>
  <c r="P160" i="1" s="1"/>
  <c r="T160" i="1" s="1"/>
  <c r="O161" i="1"/>
  <c r="P161" i="1" s="1"/>
  <c r="T161" i="1" s="1"/>
  <c r="O162" i="1"/>
  <c r="P162" i="1" s="1"/>
  <c r="T162" i="1" s="1"/>
  <c r="O163" i="1"/>
  <c r="P163" i="1" s="1"/>
  <c r="S163" i="1" s="1"/>
  <c r="O164" i="1"/>
  <c r="P164" i="1" s="1"/>
  <c r="S164" i="1" s="1"/>
  <c r="O165" i="1"/>
  <c r="P165" i="1" s="1"/>
  <c r="S165" i="1" s="1"/>
  <c r="O166" i="1"/>
  <c r="P166" i="1" s="1"/>
  <c r="T166" i="1" s="1"/>
  <c r="O167" i="1"/>
  <c r="P167" i="1" s="1"/>
  <c r="T167" i="1" s="1"/>
  <c r="O168" i="1"/>
  <c r="P168" i="1" s="1"/>
  <c r="T168" i="1" s="1"/>
  <c r="O169" i="1"/>
  <c r="P169" i="1" s="1"/>
  <c r="T169" i="1" s="1"/>
  <c r="O170" i="1"/>
  <c r="P170" i="1" s="1"/>
  <c r="T170" i="1" s="1"/>
  <c r="O171" i="1"/>
  <c r="P171" i="1" s="1"/>
  <c r="S171" i="1" s="1"/>
  <c r="O172" i="1"/>
  <c r="P172" i="1" s="1"/>
  <c r="T172" i="1" s="1"/>
  <c r="O173" i="1"/>
  <c r="P173" i="1" s="1"/>
  <c r="S173" i="1" s="1"/>
  <c r="O174" i="1"/>
  <c r="P174" i="1" s="1"/>
  <c r="S174" i="1" s="1"/>
  <c r="O175" i="1"/>
  <c r="P175" i="1" s="1"/>
  <c r="T175" i="1" s="1"/>
  <c r="O176" i="1"/>
  <c r="P176" i="1" s="1"/>
  <c r="T176" i="1" s="1"/>
  <c r="O177" i="1"/>
  <c r="P177" i="1" s="1"/>
  <c r="S177" i="1" s="1"/>
  <c r="O178" i="1"/>
  <c r="P178" i="1" s="1"/>
  <c r="T178" i="1" s="1"/>
  <c r="O179" i="1"/>
  <c r="P179" i="1" s="1"/>
  <c r="T179" i="1" s="1"/>
  <c r="O180" i="1"/>
  <c r="P180" i="1" s="1"/>
  <c r="T180" i="1" s="1"/>
  <c r="O181" i="1"/>
  <c r="P181" i="1" s="1"/>
  <c r="S181" i="1" s="1"/>
  <c r="O182" i="1"/>
  <c r="P182" i="1" s="1"/>
  <c r="T182" i="1" s="1"/>
  <c r="O183" i="1"/>
  <c r="P183" i="1" s="1"/>
  <c r="T183" i="1" s="1"/>
  <c r="O184" i="1"/>
  <c r="P184" i="1" s="1"/>
  <c r="T184" i="1" s="1"/>
  <c r="O185" i="1"/>
  <c r="P185" i="1" s="1"/>
  <c r="T185" i="1" s="1"/>
  <c r="O186" i="1"/>
  <c r="P186" i="1" s="1"/>
  <c r="T186" i="1" s="1"/>
  <c r="O187" i="1"/>
  <c r="P187" i="1" s="1"/>
  <c r="T187" i="1" s="1"/>
  <c r="O63" i="1"/>
  <c r="P63" i="1" s="1"/>
  <c r="T63" i="1" s="1"/>
  <c r="O2" i="1"/>
  <c r="P2" i="1" s="1"/>
  <c r="T2" i="1" s="1"/>
  <c r="O3" i="1"/>
  <c r="P3" i="1" s="1"/>
  <c r="T3" i="1" s="1"/>
  <c r="O4" i="1"/>
  <c r="P4" i="1" s="1"/>
  <c r="T4" i="1" s="1"/>
  <c r="O5" i="1"/>
  <c r="P5" i="1" s="1"/>
  <c r="T5" i="1" s="1"/>
  <c r="O6" i="1"/>
  <c r="P6" i="1" s="1"/>
  <c r="T6" i="1" s="1"/>
  <c r="O7" i="1"/>
  <c r="P7" i="1" s="1"/>
  <c r="T7" i="1" s="1"/>
  <c r="O8" i="1"/>
  <c r="P8" i="1" s="1"/>
  <c r="S8" i="1" s="1"/>
  <c r="O9" i="1"/>
  <c r="P9" i="1" s="1"/>
  <c r="T9" i="1" s="1"/>
  <c r="O10" i="1"/>
  <c r="P10" i="1" s="1"/>
  <c r="S10" i="1" s="1"/>
  <c r="O11" i="1"/>
  <c r="P11" i="1" s="1"/>
  <c r="T11" i="1" s="1"/>
  <c r="O12" i="1"/>
  <c r="P12" i="1" s="1"/>
  <c r="T12" i="1" s="1"/>
  <c r="O13" i="1"/>
  <c r="P13" i="1" s="1"/>
  <c r="S13" i="1" s="1"/>
  <c r="O14" i="1"/>
  <c r="P14" i="1" s="1"/>
  <c r="T14" i="1" s="1"/>
  <c r="O15" i="1"/>
  <c r="P15" i="1" s="1"/>
  <c r="T15" i="1" s="1"/>
  <c r="O16" i="1"/>
  <c r="P16" i="1" s="1"/>
  <c r="S16" i="1" s="1"/>
  <c r="O17" i="1"/>
  <c r="P17" i="1" s="1"/>
  <c r="S17" i="1" s="1"/>
  <c r="O18" i="1"/>
  <c r="P18" i="1" s="1"/>
  <c r="S18" i="1" s="1"/>
  <c r="O19" i="1"/>
  <c r="P19" i="1" s="1"/>
  <c r="T19" i="1" s="1"/>
  <c r="O20" i="1"/>
  <c r="P20" i="1" s="1"/>
  <c r="T20" i="1" s="1"/>
  <c r="O21" i="1"/>
  <c r="P21" i="1" s="1"/>
  <c r="S21" i="1" s="1"/>
  <c r="O22" i="1"/>
  <c r="P22" i="1" s="1"/>
  <c r="T22" i="1" s="1"/>
  <c r="O23" i="1"/>
  <c r="P23" i="1" s="1"/>
  <c r="T23" i="1" s="1"/>
  <c r="O24" i="1"/>
  <c r="P24" i="1" s="1"/>
  <c r="S24" i="1" s="1"/>
  <c r="O25" i="1"/>
  <c r="P25" i="1" s="1"/>
  <c r="S25" i="1" s="1"/>
  <c r="O26" i="1"/>
  <c r="P26" i="1" s="1"/>
  <c r="S26" i="1" s="1"/>
  <c r="O27" i="1"/>
  <c r="P27" i="1" s="1"/>
  <c r="T27" i="1" s="1"/>
  <c r="O28" i="1"/>
  <c r="P28" i="1" s="1"/>
  <c r="T28" i="1" s="1"/>
  <c r="O29" i="1"/>
  <c r="P29" i="1" s="1"/>
  <c r="S29" i="1" s="1"/>
  <c r="O30" i="1"/>
  <c r="P30" i="1" s="1"/>
  <c r="T30" i="1" s="1"/>
  <c r="O31" i="1"/>
  <c r="P31" i="1" s="1"/>
  <c r="T31" i="1" s="1"/>
  <c r="O126" i="1"/>
  <c r="P126" i="1" s="1"/>
  <c r="T126" i="1" s="1"/>
  <c r="O127" i="1"/>
  <c r="P127" i="1" s="1"/>
  <c r="S127" i="1" s="1"/>
  <c r="O128" i="1"/>
  <c r="P128" i="1" s="1"/>
  <c r="S128" i="1" s="1"/>
  <c r="O129" i="1"/>
  <c r="P129" i="1" s="1"/>
  <c r="T129" i="1" s="1"/>
  <c r="O130" i="1"/>
  <c r="P130" i="1" s="1"/>
  <c r="T130" i="1" s="1"/>
  <c r="O131" i="1"/>
  <c r="P131" i="1" s="1"/>
  <c r="S131" i="1" s="1"/>
  <c r="O132" i="1"/>
  <c r="P132" i="1" s="1"/>
  <c r="T132" i="1" s="1"/>
  <c r="O133" i="1"/>
  <c r="P133" i="1" s="1"/>
  <c r="T133" i="1" s="1"/>
  <c r="O134" i="1"/>
  <c r="P134" i="1" s="1"/>
  <c r="S134" i="1" s="1"/>
  <c r="O135" i="1"/>
  <c r="P135" i="1" s="1"/>
  <c r="S135" i="1" s="1"/>
  <c r="O136" i="1"/>
  <c r="P136" i="1" s="1"/>
  <c r="S136" i="1" s="1"/>
  <c r="O137" i="1"/>
  <c r="P137" i="1" s="1"/>
  <c r="T137" i="1" s="1"/>
  <c r="O138" i="1"/>
  <c r="P138" i="1" s="1"/>
  <c r="T138" i="1" s="1"/>
  <c r="O139" i="1"/>
  <c r="P139" i="1" s="1"/>
  <c r="S139" i="1" s="1"/>
  <c r="O140" i="1"/>
  <c r="P140" i="1" s="1"/>
  <c r="T140" i="1" s="1"/>
  <c r="O141" i="1"/>
  <c r="P141" i="1" s="1"/>
  <c r="T141" i="1" s="1"/>
  <c r="O142" i="1"/>
  <c r="P142" i="1" s="1"/>
  <c r="S142" i="1" s="1"/>
  <c r="O143" i="1"/>
  <c r="P143" i="1" s="1"/>
  <c r="S143" i="1" s="1"/>
  <c r="O144" i="1"/>
  <c r="P144" i="1" s="1"/>
  <c r="S144" i="1" s="1"/>
  <c r="O145" i="1"/>
  <c r="P145" i="1" s="1"/>
  <c r="T145" i="1" s="1"/>
  <c r="O146" i="1"/>
  <c r="P146" i="1" s="1"/>
  <c r="T146" i="1" s="1"/>
  <c r="O147" i="1"/>
  <c r="P147" i="1" s="1"/>
  <c r="S147" i="1" s="1"/>
  <c r="O148" i="1"/>
  <c r="P148" i="1" s="1"/>
  <c r="T148" i="1" s="1"/>
  <c r="O149" i="1"/>
  <c r="P149" i="1" s="1"/>
  <c r="T149" i="1" s="1"/>
  <c r="O150" i="1"/>
  <c r="P150" i="1" s="1"/>
  <c r="S150" i="1" s="1"/>
  <c r="O151" i="1"/>
  <c r="P151" i="1" s="1"/>
  <c r="S151" i="1" s="1"/>
  <c r="O152" i="1"/>
  <c r="P152" i="1" s="1"/>
  <c r="S152" i="1" s="1"/>
  <c r="O153" i="1"/>
  <c r="P153" i="1" s="1"/>
  <c r="T153" i="1" s="1"/>
  <c r="O154" i="1"/>
  <c r="P154" i="1" s="1"/>
  <c r="T154" i="1" s="1"/>
  <c r="O155" i="1"/>
  <c r="P155" i="1" s="1"/>
  <c r="S155" i="1" s="1"/>
  <c r="O96" i="1"/>
  <c r="P96" i="1" s="1"/>
  <c r="T96" i="1" s="1"/>
  <c r="O97" i="1"/>
  <c r="P97" i="1" s="1"/>
  <c r="S97" i="1" s="1"/>
  <c r="O98" i="1"/>
  <c r="P98" i="1" s="1"/>
  <c r="S98" i="1" s="1"/>
  <c r="O99" i="1"/>
  <c r="P99" i="1" s="1"/>
  <c r="S99" i="1" s="1"/>
  <c r="O100" i="1"/>
  <c r="P100" i="1" s="1"/>
  <c r="S100" i="1" s="1"/>
  <c r="O101" i="1"/>
  <c r="P101" i="1" s="1"/>
  <c r="S101" i="1" s="1"/>
  <c r="O102" i="1"/>
  <c r="P102" i="1" s="1"/>
  <c r="S102" i="1" s="1"/>
  <c r="O103" i="1"/>
  <c r="P103" i="1" s="1"/>
  <c r="S103" i="1" s="1"/>
  <c r="O95" i="1"/>
  <c r="P95" i="1" s="1"/>
  <c r="T95" i="1" s="1"/>
  <c r="W89" i="6" l="1"/>
  <c r="X89" i="6"/>
  <c r="X93" i="6"/>
  <c r="Y93" i="6" s="1"/>
  <c r="W93" i="6"/>
  <c r="X39" i="6"/>
  <c r="X48" i="6"/>
  <c r="X19" i="6"/>
  <c r="W23" i="6"/>
  <c r="X111" i="6"/>
  <c r="W31" i="6"/>
  <c r="W55" i="6"/>
  <c r="X123" i="7"/>
  <c r="X115" i="7"/>
  <c r="X111" i="7"/>
  <c r="X76" i="7"/>
  <c r="X34" i="7"/>
  <c r="X46" i="7"/>
  <c r="X38" i="7"/>
  <c r="W85" i="6"/>
  <c r="X85" i="6"/>
  <c r="X110" i="6"/>
  <c r="Y110" i="6" s="1"/>
  <c r="W110" i="6"/>
  <c r="Y114" i="6"/>
  <c r="W121" i="6"/>
  <c r="W100" i="6"/>
  <c r="W70" i="6"/>
  <c r="W66" i="6"/>
  <c r="W60" i="6"/>
  <c r="W47" i="6"/>
  <c r="W12" i="6"/>
  <c r="W16" i="6"/>
  <c r="W59" i="6"/>
  <c r="W86" i="6"/>
  <c r="X81" i="6"/>
  <c r="Y81" i="6" s="1"/>
  <c r="W81" i="6"/>
  <c r="Y120" i="6"/>
  <c r="X90" i="7"/>
  <c r="X79" i="7"/>
  <c r="X71" i="7"/>
  <c r="X70" i="7"/>
  <c r="X122" i="7"/>
  <c r="X114" i="7"/>
  <c r="X98" i="7"/>
  <c r="X89" i="7"/>
  <c r="X59" i="7"/>
  <c r="X48" i="7"/>
  <c r="X37" i="7"/>
  <c r="X75" i="7"/>
  <c r="X67" i="7"/>
  <c r="X66" i="7"/>
  <c r="X51" i="7"/>
  <c r="X118" i="7"/>
  <c r="X110" i="7"/>
  <c r="X88" i="7"/>
  <c r="X74" i="7"/>
  <c r="X45" i="7"/>
  <c r="X33" i="7"/>
  <c r="X97" i="7"/>
  <c r="X84" i="7"/>
  <c r="X121" i="7"/>
  <c r="X105" i="7"/>
  <c r="X58" i="7"/>
  <c r="X44" i="7"/>
  <c r="X40" i="7"/>
  <c r="X85" i="7"/>
  <c r="X78" i="7"/>
  <c r="X62" i="7"/>
  <c r="X49" i="7"/>
  <c r="X93" i="7"/>
  <c r="X92" i="7"/>
  <c r="X86" i="7"/>
  <c r="X117" i="7"/>
  <c r="X55" i="7"/>
  <c r="X36" i="7"/>
  <c r="X109" i="7"/>
  <c r="X102" i="7"/>
  <c r="X113" i="7"/>
  <c r="X106" i="7"/>
  <c r="X101" i="7"/>
  <c r="X82" i="7"/>
  <c r="X47" i="7"/>
  <c r="X80" i="7"/>
  <c r="X41" i="7"/>
  <c r="X54" i="7"/>
  <c r="X30" i="6"/>
  <c r="W30" i="6"/>
  <c r="W75" i="6"/>
  <c r="W27" i="6"/>
  <c r="W24" i="6"/>
  <c r="W8" i="6"/>
  <c r="W90" i="6"/>
  <c r="X106" i="6"/>
  <c r="Y106" i="6" s="1"/>
  <c r="W106" i="6"/>
  <c r="X77" i="6"/>
  <c r="Y77" i="6" s="1"/>
  <c r="W77" i="6"/>
  <c r="X58" i="6"/>
  <c r="Y58" i="6" s="1"/>
  <c r="W58" i="6"/>
  <c r="X50" i="6"/>
  <c r="Y50" i="6" s="1"/>
  <c r="W50" i="6"/>
  <c r="X42" i="6"/>
  <c r="Y42" i="6" s="1"/>
  <c r="W42" i="6"/>
  <c r="X34" i="6"/>
  <c r="Y34" i="6" s="1"/>
  <c r="W34" i="6"/>
  <c r="X26" i="6"/>
  <c r="Y26" i="6" s="1"/>
  <c r="W26" i="6"/>
  <c r="X18" i="6"/>
  <c r="Y18" i="6" s="1"/>
  <c r="W18" i="6"/>
  <c r="X10" i="6"/>
  <c r="Y10" i="6" s="1"/>
  <c r="W10" i="6"/>
  <c r="X98" i="6"/>
  <c r="Y98" i="6" s="1"/>
  <c r="W98" i="6"/>
  <c r="W115" i="6"/>
  <c r="X115" i="6"/>
  <c r="Y115" i="6" s="1"/>
  <c r="W109" i="6"/>
  <c r="X109" i="6"/>
  <c r="Y109" i="6" s="1"/>
  <c r="X102" i="6"/>
  <c r="Y102" i="6" s="1"/>
  <c r="W102" i="6"/>
  <c r="Y2" i="6"/>
  <c r="X73" i="6"/>
  <c r="Y73" i="6" s="1"/>
  <c r="W73" i="6"/>
  <c r="X62" i="6"/>
  <c r="Y62" i="6" s="1"/>
  <c r="W62" i="6"/>
  <c r="X54" i="6"/>
  <c r="Y54" i="6" s="1"/>
  <c r="W54" i="6"/>
  <c r="X46" i="6"/>
  <c r="Y46" i="6" s="1"/>
  <c r="W46" i="6"/>
  <c r="X38" i="6"/>
  <c r="Y38" i="6" s="1"/>
  <c r="W38" i="6"/>
  <c r="W5" i="6"/>
  <c r="X5" i="6"/>
  <c r="Y5" i="6" s="1"/>
  <c r="X22" i="6"/>
  <c r="Y22" i="6" s="1"/>
  <c r="W22" i="6"/>
  <c r="X14" i="6"/>
  <c r="Y14" i="6" s="1"/>
  <c r="W14" i="6"/>
  <c r="X6" i="6"/>
  <c r="Y6" i="6" s="1"/>
  <c r="W6" i="6"/>
  <c r="W17" i="6"/>
  <c r="X17" i="6"/>
  <c r="Y17" i="6" s="1"/>
  <c r="W21" i="6"/>
  <c r="X21" i="6"/>
  <c r="Y21" i="6" s="1"/>
  <c r="X123" i="6"/>
  <c r="Y123" i="6" s="1"/>
  <c r="W123" i="6"/>
  <c r="Y124" i="6"/>
  <c r="X112" i="6"/>
  <c r="Y112" i="6" s="1"/>
  <c r="W112" i="6"/>
  <c r="W101" i="6"/>
  <c r="X101" i="6"/>
  <c r="Y101" i="6" s="1"/>
  <c r="W97" i="6"/>
  <c r="X97" i="6"/>
  <c r="Y97" i="6" s="1"/>
  <c r="Y107" i="6"/>
  <c r="Y96" i="6"/>
  <c r="W92" i="6"/>
  <c r="X92" i="6"/>
  <c r="Y92" i="6" s="1"/>
  <c r="Y121" i="6"/>
  <c r="Y85" i="6"/>
  <c r="Y70" i="6"/>
  <c r="Y89" i="6"/>
  <c r="X83" i="6"/>
  <c r="Y83" i="6" s="1"/>
  <c r="W83" i="6"/>
  <c r="Y71" i="6"/>
  <c r="Y56" i="6"/>
  <c r="Y40" i="6"/>
  <c r="Y55" i="6"/>
  <c r="Y39" i="6"/>
  <c r="Y59" i="6"/>
  <c r="Y48" i="6"/>
  <c r="Y47" i="6"/>
  <c r="Y24" i="6"/>
  <c r="Y28" i="6"/>
  <c r="X3" i="6"/>
  <c r="Y3" i="6" s="1"/>
  <c r="W3" i="6"/>
  <c r="Y27" i="6"/>
  <c r="Y16" i="6"/>
  <c r="X108" i="6"/>
  <c r="Y108" i="6" s="1"/>
  <c r="W108" i="6"/>
  <c r="W80" i="6"/>
  <c r="X80" i="6"/>
  <c r="Y80" i="6" s="1"/>
  <c r="W72" i="6"/>
  <c r="X72" i="6"/>
  <c r="Y72" i="6" s="1"/>
  <c r="Y79" i="6"/>
  <c r="X68" i="6"/>
  <c r="Y68" i="6" s="1"/>
  <c r="W68" i="6"/>
  <c r="Y66" i="6"/>
  <c r="Y51" i="6"/>
  <c r="Y35" i="6"/>
  <c r="W57" i="6"/>
  <c r="X57" i="6"/>
  <c r="Y57" i="6" s="1"/>
  <c r="W41" i="6"/>
  <c r="X41" i="6"/>
  <c r="Y41" i="6" s="1"/>
  <c r="W61" i="6"/>
  <c r="X61" i="6"/>
  <c r="Y61" i="6" s="1"/>
  <c r="Y43" i="6"/>
  <c r="W49" i="6"/>
  <c r="X49" i="6"/>
  <c r="Y49" i="6" s="1"/>
  <c r="Y30" i="6"/>
  <c r="W9" i="6"/>
  <c r="X9" i="6"/>
  <c r="Y9" i="6" s="1"/>
  <c r="Y19" i="6"/>
  <c r="Y8" i="6"/>
  <c r="Y23" i="6"/>
  <c r="Y11" i="6"/>
  <c r="Y116" i="6"/>
  <c r="Y113" i="6"/>
  <c r="Y104" i="6"/>
  <c r="Y103" i="6"/>
  <c r="W84" i="6"/>
  <c r="X84" i="6"/>
  <c r="Y84" i="6" s="1"/>
  <c r="Y117" i="6"/>
  <c r="Y100" i="6"/>
  <c r="Y74" i="6"/>
  <c r="W65" i="6"/>
  <c r="X65" i="6"/>
  <c r="Y65" i="6" s="1"/>
  <c r="Y78" i="6"/>
  <c r="Y67" i="6"/>
  <c r="X91" i="6"/>
  <c r="Y91" i="6" s="1"/>
  <c r="W91" i="6"/>
  <c r="W53" i="6"/>
  <c r="X53" i="6"/>
  <c r="Y53" i="6" s="1"/>
  <c r="W37" i="6"/>
  <c r="X37" i="6"/>
  <c r="Y37" i="6" s="1"/>
  <c r="W33" i="6"/>
  <c r="X33" i="6"/>
  <c r="Y33" i="6" s="1"/>
  <c r="W45" i="6"/>
  <c r="X45" i="6"/>
  <c r="Y45" i="6" s="1"/>
  <c r="Y20" i="6"/>
  <c r="W29" i="6"/>
  <c r="X29" i="6"/>
  <c r="Y29" i="6" s="1"/>
  <c r="Y12" i="6"/>
  <c r="W119" i="6"/>
  <c r="X119" i="6"/>
  <c r="Y119" i="6" s="1"/>
  <c r="Y99" i="6"/>
  <c r="Y111" i="6"/>
  <c r="W105" i="6"/>
  <c r="X105" i="6"/>
  <c r="Y105" i="6" s="1"/>
  <c r="W88" i="6"/>
  <c r="X88" i="6"/>
  <c r="Y88" i="6" s="1"/>
  <c r="Y95" i="6"/>
  <c r="Y75" i="6"/>
  <c r="X87" i="6"/>
  <c r="Y87" i="6" s="1"/>
  <c r="W87" i="6"/>
  <c r="W76" i="6"/>
  <c r="X76" i="6"/>
  <c r="Y76" i="6" s="1"/>
  <c r="X69" i="6"/>
  <c r="Y69" i="6" s="1"/>
  <c r="W69" i="6"/>
  <c r="Y60" i="6"/>
  <c r="Y44" i="6"/>
  <c r="Y52" i="6"/>
  <c r="Y36" i="6"/>
  <c r="W25" i="6"/>
  <c r="X25" i="6"/>
  <c r="Y25" i="6" s="1"/>
  <c r="Y15" i="6"/>
  <c r="W13" i="6"/>
  <c r="X13" i="6"/>
  <c r="Y13" i="6" s="1"/>
  <c r="Y4" i="6"/>
  <c r="Y7" i="6"/>
  <c r="Y31" i="6"/>
  <c r="T13" i="1"/>
  <c r="T78" i="1"/>
  <c r="T110" i="1"/>
  <c r="T103" i="1"/>
  <c r="T150" i="1"/>
  <c r="T171" i="1"/>
  <c r="T119" i="1"/>
  <c r="T17" i="1"/>
  <c r="T246" i="1"/>
  <c r="T105" i="1"/>
  <c r="T117" i="1"/>
  <c r="T128" i="1"/>
  <c r="T163" i="1"/>
  <c r="T107" i="1"/>
  <c r="T47" i="1"/>
  <c r="T76" i="1"/>
  <c r="T131" i="1"/>
  <c r="T92" i="1"/>
  <c r="T221" i="1"/>
  <c r="T102" i="1"/>
  <c r="T142" i="1"/>
  <c r="T203" i="1"/>
  <c r="T136" i="1"/>
  <c r="T157" i="1"/>
  <c r="T10" i="1"/>
  <c r="T25" i="1"/>
  <c r="T51" i="1"/>
  <c r="T121" i="1"/>
  <c r="T49" i="1"/>
  <c r="T144" i="1"/>
  <c r="T39" i="1"/>
  <c r="T210" i="1"/>
  <c r="T37" i="1"/>
  <c r="T181" i="1"/>
  <c r="T38" i="1"/>
  <c r="T165" i="1"/>
  <c r="T21" i="1"/>
  <c r="T48" i="1"/>
  <c r="T118" i="1"/>
  <c r="T202" i="1"/>
  <c r="T216" i="1"/>
  <c r="T127" i="1"/>
  <c r="T188" i="1"/>
  <c r="T223" i="1"/>
  <c r="T68" i="1"/>
  <c r="T152" i="1"/>
  <c r="T173" i="1"/>
  <c r="T237" i="1"/>
  <c r="T53" i="1"/>
  <c r="T90" i="1"/>
  <c r="T74" i="1"/>
  <c r="T147" i="1"/>
  <c r="T220" i="1"/>
  <c r="T229" i="1"/>
  <c r="T135" i="1"/>
  <c r="T231" i="1"/>
  <c r="T98" i="1"/>
  <c r="T66" i="1"/>
  <c r="T101" i="1"/>
  <c r="T208" i="1"/>
  <c r="T55" i="1"/>
  <c r="T193" i="1"/>
  <c r="T16" i="1"/>
  <c r="T113" i="1"/>
  <c r="T143" i="1"/>
  <c r="T239" i="1"/>
  <c r="T245" i="1"/>
  <c r="T106" i="1"/>
  <c r="T8" i="1"/>
  <c r="T200" i="1"/>
  <c r="T29" i="1"/>
  <c r="T82" i="1"/>
  <c r="T24" i="1"/>
  <c r="T151" i="1"/>
  <c r="T177" i="1"/>
  <c r="T247" i="1"/>
  <c r="T18" i="1"/>
  <c r="T114" i="1"/>
  <c r="T45" i="1"/>
  <c r="T100" i="1"/>
  <c r="T109" i="1"/>
  <c r="T139" i="1"/>
  <c r="T164" i="1"/>
  <c r="T174" i="1"/>
  <c r="T222" i="1"/>
  <c r="T84" i="1"/>
  <c r="Q249" i="1"/>
  <c r="T249" i="1"/>
  <c r="T97" i="1"/>
  <c r="T192" i="1"/>
  <c r="T26" i="1"/>
  <c r="T61" i="1"/>
  <c r="T99" i="1"/>
  <c r="T155" i="1"/>
  <c r="T159" i="1"/>
  <c r="T194" i="1"/>
  <c r="T134" i="1"/>
  <c r="T111" i="1"/>
  <c r="S219" i="1"/>
  <c r="T219" i="1"/>
  <c r="X159" i="1"/>
  <c r="W159" i="1"/>
  <c r="X188" i="1"/>
  <c r="W188" i="1"/>
  <c r="S52" i="1"/>
  <c r="S54" i="1"/>
  <c r="S83" i="1"/>
  <c r="S79" i="1"/>
  <c r="S89" i="1"/>
  <c r="S87" i="1"/>
  <c r="S72" i="1"/>
  <c r="S191" i="1"/>
  <c r="S43" i="1"/>
  <c r="S80" i="1"/>
  <c r="S108" i="1"/>
  <c r="S31" i="1"/>
  <c r="S2" i="1"/>
  <c r="S122" i="1"/>
  <c r="S124" i="1"/>
  <c r="S57" i="1"/>
  <c r="S78" i="1"/>
  <c r="S75" i="1"/>
  <c r="S226" i="1"/>
  <c r="S67" i="1"/>
  <c r="S93" i="1"/>
  <c r="S44" i="1"/>
  <c r="S95" i="1"/>
  <c r="S91" i="1"/>
  <c r="S28" i="1"/>
  <c r="S86" i="1"/>
  <c r="S201" i="1"/>
  <c r="S19" i="1"/>
  <c r="S115" i="1"/>
  <c r="S130" i="1"/>
  <c r="S62" i="1"/>
  <c r="S209" i="1"/>
  <c r="S148" i="1"/>
  <c r="S133" i="1"/>
  <c r="S159" i="1"/>
  <c r="S5" i="1"/>
  <c r="S59" i="1"/>
  <c r="S188" i="1"/>
  <c r="S60" i="1"/>
  <c r="S189" i="1"/>
  <c r="S224" i="1"/>
  <c r="S27" i="1"/>
  <c r="S88" i="1"/>
  <c r="S123" i="1"/>
  <c r="S235" i="1"/>
  <c r="S228" i="1"/>
  <c r="S138" i="1"/>
  <c r="S199" i="1"/>
  <c r="S234" i="1"/>
  <c r="S227" i="1"/>
  <c r="S141" i="1"/>
  <c r="S167" i="1"/>
  <c r="S58" i="1"/>
  <c r="S161" i="1"/>
  <c r="S196" i="1"/>
  <c r="S162" i="1"/>
  <c r="S197" i="1"/>
  <c r="S232" i="1"/>
  <c r="S244" i="1"/>
  <c r="S129" i="1"/>
  <c r="S190" i="1"/>
  <c r="S225" i="1"/>
  <c r="S22" i="1"/>
  <c r="S50" i="1"/>
  <c r="S146" i="1"/>
  <c r="S172" i="1"/>
  <c r="S207" i="1"/>
  <c r="S242" i="1"/>
  <c r="S243" i="1"/>
  <c r="S236" i="1"/>
  <c r="S217" i="1"/>
  <c r="S149" i="1"/>
  <c r="S175" i="1"/>
  <c r="S168" i="1"/>
  <c r="S169" i="1"/>
  <c r="S204" i="1"/>
  <c r="S184" i="1"/>
  <c r="S170" i="1"/>
  <c r="S205" i="1"/>
  <c r="S240" i="1"/>
  <c r="S34" i="1"/>
  <c r="S137" i="1"/>
  <c r="S198" i="1"/>
  <c r="S233" i="1"/>
  <c r="S132" i="1"/>
  <c r="S85" i="1"/>
  <c r="S154" i="1"/>
  <c r="S180" i="1"/>
  <c r="S215" i="1"/>
  <c r="S14" i="1"/>
  <c r="S42" i="1"/>
  <c r="S160" i="1"/>
  <c r="S4" i="1"/>
  <c r="S183" i="1"/>
  <c r="S64" i="1"/>
  <c r="S69" i="1"/>
  <c r="S212" i="1"/>
  <c r="S178" i="1"/>
  <c r="S213" i="1"/>
  <c r="S248" i="1"/>
  <c r="S176" i="1"/>
  <c r="S145" i="1"/>
  <c r="S206" i="1"/>
  <c r="S241" i="1"/>
  <c r="S11" i="1"/>
  <c r="S112" i="1"/>
  <c r="S9" i="1"/>
  <c r="S65" i="1"/>
  <c r="S30" i="1"/>
  <c r="S77" i="1"/>
  <c r="S211" i="1"/>
  <c r="S195" i="1"/>
  <c r="S6" i="1"/>
  <c r="S185" i="1"/>
  <c r="S140" i="1"/>
  <c r="S7" i="1"/>
  <c r="S186" i="1"/>
  <c r="S3" i="1"/>
  <c r="S153" i="1"/>
  <c r="S179" i="1"/>
  <c r="S214" i="1"/>
  <c r="S158" i="1"/>
  <c r="S12" i="1"/>
  <c r="S73" i="1"/>
  <c r="S40" i="1"/>
  <c r="S96" i="1"/>
  <c r="S15" i="1"/>
  <c r="S41" i="1"/>
  <c r="S126" i="1"/>
  <c r="S104" i="1"/>
  <c r="S35" i="1"/>
  <c r="S70" i="1"/>
  <c r="S36" i="1"/>
  <c r="S71" i="1"/>
  <c r="S56" i="1"/>
  <c r="S120" i="1"/>
  <c r="S33" i="1"/>
  <c r="S182" i="1"/>
  <c r="S20" i="1"/>
  <c r="S46" i="1"/>
  <c r="S81" i="1"/>
  <c r="S116" i="1"/>
  <c r="S166" i="1"/>
  <c r="S230" i="1"/>
  <c r="S23" i="1"/>
  <c r="S49" i="1"/>
  <c r="S238" i="1"/>
  <c r="Q73" i="1"/>
  <c r="Q64" i="1"/>
  <c r="V64" i="1" s="1"/>
  <c r="Q166" i="1"/>
  <c r="Q242" i="1"/>
  <c r="Q54" i="1"/>
  <c r="Q224" i="1"/>
  <c r="Q44" i="1"/>
  <c r="Q116" i="1"/>
  <c r="V116" i="1" s="1"/>
  <c r="Q35" i="1"/>
  <c r="V35" i="1" s="1"/>
  <c r="Q195" i="1"/>
  <c r="Q83" i="1"/>
  <c r="V83" i="1" s="1"/>
  <c r="Q84" i="1"/>
  <c r="Q139" i="1"/>
  <c r="Q144" i="1"/>
  <c r="Q18" i="1"/>
  <c r="Q181" i="1"/>
  <c r="Q55" i="1"/>
  <c r="Q210" i="1"/>
  <c r="Q134" i="1"/>
  <c r="Q8" i="1"/>
  <c r="Q61" i="1"/>
  <c r="Q216" i="1"/>
  <c r="Q74" i="1"/>
  <c r="Q245" i="1"/>
  <c r="Q111" i="1"/>
  <c r="Q150" i="1"/>
  <c r="Q29" i="1"/>
  <c r="V29" i="1" s="1"/>
  <c r="Q136" i="1"/>
  <c r="Q2" i="1"/>
  <c r="Q157" i="1"/>
  <c r="Q39" i="1"/>
  <c r="V39" i="1" s="1"/>
  <c r="Q92" i="1"/>
  <c r="Q142" i="1"/>
  <c r="Q16" i="1"/>
  <c r="V16" i="1" s="1"/>
  <c r="Q163" i="1"/>
  <c r="Q192" i="1"/>
  <c r="Q177" i="1"/>
  <c r="Q51" i="1"/>
  <c r="V51" i="1" s="1"/>
  <c r="Q117" i="1"/>
  <c r="V117" i="1" s="1"/>
  <c r="Q103" i="1"/>
  <c r="Q21" i="1"/>
  <c r="Q147" i="1"/>
  <c r="Q107" i="1"/>
  <c r="V107" i="1" s="1"/>
  <c r="Q131" i="1"/>
  <c r="Q13" i="1"/>
  <c r="Q24" i="1"/>
  <c r="V24" i="1" s="1"/>
  <c r="Q164" i="1"/>
  <c r="Q174" i="1"/>
  <c r="Q48" i="1"/>
  <c r="Q203" i="1"/>
  <c r="Q106" i="1"/>
  <c r="V106" i="1" s="1"/>
  <c r="Q37" i="1"/>
  <c r="Q155" i="1"/>
  <c r="Q152" i="1"/>
  <c r="Q26" i="1"/>
  <c r="Q173" i="1"/>
  <c r="Q218" i="1"/>
  <c r="Q194" i="1"/>
  <c r="Q76" i="1"/>
  <c r="Q247" i="1"/>
  <c r="Q239" i="1"/>
  <c r="Q231" i="1"/>
  <c r="Q223" i="1"/>
  <c r="Q121" i="1"/>
  <c r="Q113" i="1"/>
  <c r="Q105" i="1"/>
  <c r="Q100" i="1"/>
  <c r="V100" i="1" s="1"/>
  <c r="Q128" i="1"/>
  <c r="Q10" i="1"/>
  <c r="Q165" i="1"/>
  <c r="Q47" i="1"/>
  <c r="Q202" i="1"/>
  <c r="Q68" i="1"/>
  <c r="Q99" i="1"/>
  <c r="V99" i="1" s="1"/>
  <c r="Q151" i="1"/>
  <c r="Q143" i="1"/>
  <c r="Q135" i="1"/>
  <c r="Q127" i="1"/>
  <c r="Q25" i="1"/>
  <c r="Q17" i="1"/>
  <c r="Q38" i="1"/>
  <c r="Q193" i="1"/>
  <c r="Q246" i="1"/>
  <c r="Q222" i="1"/>
  <c r="Q101" i="1"/>
  <c r="Q114" i="1"/>
  <c r="V114" i="1" s="1"/>
  <c r="Q221" i="1"/>
  <c r="Q95" i="1"/>
  <c r="Q5" i="1"/>
  <c r="Q184" i="1"/>
  <c r="Q176" i="1"/>
  <c r="Q167" i="1"/>
  <c r="Q158" i="1"/>
  <c r="Q46" i="1"/>
  <c r="V46" i="1" s="1"/>
  <c r="Q36" i="1"/>
  <c r="Q214" i="1"/>
  <c r="Q205" i="1"/>
  <c r="Q196" i="1"/>
  <c r="Q93" i="1"/>
  <c r="Q75" i="1"/>
  <c r="Q65" i="1"/>
  <c r="Q243" i="1"/>
  <c r="Q234" i="1"/>
  <c r="Q225" i="1"/>
  <c r="Q120" i="1"/>
  <c r="Q104" i="1"/>
  <c r="Q154" i="1"/>
  <c r="Q20" i="1"/>
  <c r="Q233" i="1"/>
  <c r="V49" i="1"/>
  <c r="Q153" i="1"/>
  <c r="Q145" i="1"/>
  <c r="Q137" i="1"/>
  <c r="Q129" i="1"/>
  <c r="Q27" i="1"/>
  <c r="Q19" i="1"/>
  <c r="Q11" i="1"/>
  <c r="Q3" i="1"/>
  <c r="Q182" i="1"/>
  <c r="Q62" i="1"/>
  <c r="Q52" i="1"/>
  <c r="Q43" i="1"/>
  <c r="Q34" i="1"/>
  <c r="Q212" i="1"/>
  <c r="Q91" i="1"/>
  <c r="Q81" i="1"/>
  <c r="Q72" i="1"/>
  <c r="Q125" i="1"/>
  <c r="Q241" i="1"/>
  <c r="Q232" i="1"/>
  <c r="Q115" i="1"/>
  <c r="Q130" i="1"/>
  <c r="Q183" i="1"/>
  <c r="Q213" i="1"/>
  <c r="Q171" i="1"/>
  <c r="Q53" i="1"/>
  <c r="Q208" i="1"/>
  <c r="Q90" i="1"/>
  <c r="Q82" i="1"/>
  <c r="Q66" i="1"/>
  <c r="Q237" i="1"/>
  <c r="Q229" i="1"/>
  <c r="Q119" i="1"/>
  <c r="Q60" i="1"/>
  <c r="Q42" i="1"/>
  <c r="Q33" i="1"/>
  <c r="Q211" i="1"/>
  <c r="Q89" i="1"/>
  <c r="Q80" i="1"/>
  <c r="Q71" i="1"/>
  <c r="Q240" i="1"/>
  <c r="Q96" i="1"/>
  <c r="Q138" i="1"/>
  <c r="Q28" i="1"/>
  <c r="Q4" i="1"/>
  <c r="Q204" i="1"/>
  <c r="Q45" i="1"/>
  <c r="Q200" i="1"/>
  <c r="Q97" i="1"/>
  <c r="Q220" i="1"/>
  <c r="Q118" i="1"/>
  <c r="Q110" i="1"/>
  <c r="V78" i="1"/>
  <c r="V249" i="1"/>
  <c r="X249" i="1" s="1"/>
  <c r="Y249" i="1" s="1"/>
  <c r="Q9" i="1"/>
  <c r="Q63" i="1"/>
  <c r="Q180" i="1"/>
  <c r="Q172" i="1"/>
  <c r="Q162" i="1"/>
  <c r="Q59" i="1"/>
  <c r="Q50" i="1"/>
  <c r="Q41" i="1"/>
  <c r="Q94" i="1"/>
  <c r="Q201" i="1"/>
  <c r="Q191" i="1"/>
  <c r="Q88" i="1"/>
  <c r="Q79" i="1"/>
  <c r="Q70" i="1"/>
  <c r="Q248" i="1"/>
  <c r="Q230" i="1"/>
  <c r="Q124" i="1"/>
  <c r="Q112" i="1"/>
  <c r="Q146" i="1"/>
  <c r="Q12" i="1"/>
  <c r="Q175" i="1"/>
  <c r="Q219" i="1"/>
  <c r="Q109" i="1"/>
  <c r="Q126" i="1"/>
  <c r="Q187" i="1"/>
  <c r="Q179" i="1"/>
  <c r="Q170" i="1"/>
  <c r="Q161" i="1"/>
  <c r="Q58" i="1"/>
  <c r="Q40" i="1"/>
  <c r="Q209" i="1"/>
  <c r="Q199" i="1"/>
  <c r="Q190" i="1"/>
  <c r="Q87" i="1"/>
  <c r="Q69" i="1"/>
  <c r="Q238" i="1"/>
  <c r="Q228" i="1"/>
  <c r="Q123" i="1"/>
  <c r="Q108" i="1"/>
  <c r="Q149" i="1"/>
  <c r="Q141" i="1"/>
  <c r="Q133" i="1"/>
  <c r="Q31" i="1"/>
  <c r="Q23" i="1"/>
  <c r="Q15" i="1"/>
  <c r="Q7" i="1"/>
  <c r="Q186" i="1"/>
  <c r="Q178" i="1"/>
  <c r="Q169" i="1"/>
  <c r="Q160" i="1"/>
  <c r="Q57" i="1"/>
  <c r="Q217" i="1"/>
  <c r="Q207" i="1"/>
  <c r="Q198" i="1"/>
  <c r="Q189" i="1"/>
  <c r="Q86" i="1"/>
  <c r="Q77" i="1"/>
  <c r="Q236" i="1"/>
  <c r="Q227" i="1"/>
  <c r="Q122" i="1"/>
  <c r="Q102" i="1"/>
  <c r="Q98" i="1"/>
  <c r="Q148" i="1"/>
  <c r="Q140" i="1"/>
  <c r="Q132" i="1"/>
  <c r="Q30" i="1"/>
  <c r="Q22" i="1"/>
  <c r="Q14" i="1"/>
  <c r="Q6" i="1"/>
  <c r="Q185" i="1"/>
  <c r="Q168" i="1"/>
  <c r="Q56" i="1"/>
  <c r="Q215" i="1"/>
  <c r="Q206" i="1"/>
  <c r="Q197" i="1"/>
  <c r="Q85" i="1"/>
  <c r="Q67" i="1"/>
  <c r="Q244" i="1"/>
  <c r="Q235" i="1"/>
  <c r="Q226" i="1"/>
  <c r="X24" i="1" l="1"/>
  <c r="Y24" i="1" s="1"/>
  <c r="W24" i="1"/>
  <c r="X51" i="1"/>
  <c r="Y51" i="1" s="1"/>
  <c r="W51" i="1"/>
  <c r="X114" i="1"/>
  <c r="Y114" i="1" s="1"/>
  <c r="W114" i="1"/>
  <c r="X29" i="1"/>
  <c r="Y29" i="1" s="1"/>
  <c r="W29" i="1"/>
  <c r="W117" i="1"/>
  <c r="X117" i="1"/>
  <c r="Y117" i="1" s="1"/>
  <c r="X116" i="1"/>
  <c r="Y116" i="1" s="1"/>
  <c r="W116" i="1"/>
  <c r="X83" i="1"/>
  <c r="Y83" i="1" s="1"/>
  <c r="W83" i="1"/>
  <c r="X35" i="1"/>
  <c r="Y35" i="1" s="1"/>
  <c r="W35" i="1"/>
  <c r="X107" i="1"/>
  <c r="Y107" i="1" s="1"/>
  <c r="W107" i="1"/>
  <c r="X49" i="1"/>
  <c r="Y49" i="1" s="1"/>
  <c r="W49" i="1"/>
  <c r="W46" i="1"/>
  <c r="X46" i="1"/>
  <c r="Y46" i="1" s="1"/>
  <c r="W39" i="1"/>
  <c r="X39" i="1"/>
  <c r="Y39" i="1" s="1"/>
  <c r="Y188" i="1"/>
  <c r="X78" i="1"/>
  <c r="Y78" i="1" s="1"/>
  <c r="W78" i="1"/>
  <c r="X100" i="1"/>
  <c r="Y100" i="1" s="1"/>
  <c r="W100" i="1"/>
  <c r="X106" i="1"/>
  <c r="Y106" i="1" s="1"/>
  <c r="W106" i="1"/>
  <c r="X99" i="1"/>
  <c r="Y99" i="1" s="1"/>
  <c r="W99" i="1"/>
  <c r="W16" i="1"/>
  <c r="X16" i="1"/>
  <c r="Y16" i="1" s="1"/>
  <c r="X64" i="1"/>
  <c r="Y64" i="1" s="1"/>
  <c r="W64" i="1"/>
  <c r="Y159" i="1"/>
  <c r="V219" i="1"/>
  <c r="V248" i="1"/>
  <c r="V232" i="1"/>
  <c r="V129" i="1"/>
  <c r="V233" i="1"/>
  <c r="V158" i="1"/>
  <c r="V150" i="1"/>
  <c r="V227" i="1"/>
  <c r="V190" i="1"/>
  <c r="V236" i="1"/>
  <c r="V160" i="1"/>
  <c r="V133" i="1"/>
  <c r="V199" i="1"/>
  <c r="V126" i="1"/>
  <c r="V220" i="1"/>
  <c r="V204" i="1"/>
  <c r="V171" i="1"/>
  <c r="V241" i="1"/>
  <c r="V137" i="1"/>
  <c r="V167" i="1"/>
  <c r="V135" i="1"/>
  <c r="V239" i="1"/>
  <c r="V218" i="1"/>
  <c r="X218" i="1" s="1"/>
  <c r="Y218" i="1" s="1"/>
  <c r="V155" i="1"/>
  <c r="V177" i="1"/>
  <c r="V142" i="1"/>
  <c r="V139" i="1"/>
  <c r="V141" i="1"/>
  <c r="V145" i="1"/>
  <c r="V154" i="1"/>
  <c r="V176" i="1"/>
  <c r="V169" i="1"/>
  <c r="V209" i="1"/>
  <c r="V175" i="1"/>
  <c r="V162" i="1"/>
  <c r="V206" i="1"/>
  <c r="V178" i="1"/>
  <c r="V149" i="1"/>
  <c r="V172" i="1"/>
  <c r="V211" i="1"/>
  <c r="V229" i="1"/>
  <c r="V213" i="1"/>
  <c r="V182" i="1"/>
  <c r="V153" i="1"/>
  <c r="V196" i="1"/>
  <c r="V184" i="1"/>
  <c r="V222" i="1"/>
  <c r="V143" i="1"/>
  <c r="V202" i="1"/>
  <c r="V128" i="1"/>
  <c r="V247" i="1"/>
  <c r="V173" i="1"/>
  <c r="V174" i="1"/>
  <c r="V131" i="1"/>
  <c r="V136" i="1"/>
  <c r="V245" i="1"/>
  <c r="V181" i="1"/>
  <c r="V224" i="1"/>
  <c r="V215" i="1"/>
  <c r="V191" i="1"/>
  <c r="V180" i="1"/>
  <c r="V138" i="1"/>
  <c r="V183" i="1"/>
  <c r="V205" i="1"/>
  <c r="V192" i="1"/>
  <c r="V189" i="1"/>
  <c r="V186" i="1"/>
  <c r="V228" i="1"/>
  <c r="V146" i="1"/>
  <c r="V226" i="1"/>
  <c r="V140" i="1"/>
  <c r="V198" i="1"/>
  <c r="V238" i="1"/>
  <c r="V161" i="1"/>
  <c r="V201" i="1"/>
  <c r="V200" i="1"/>
  <c r="V237" i="1"/>
  <c r="V208" i="1"/>
  <c r="V130" i="1"/>
  <c r="V225" i="1"/>
  <c r="V214" i="1"/>
  <c r="V221" i="1"/>
  <c r="V246" i="1"/>
  <c r="V151" i="1"/>
  <c r="V223" i="1"/>
  <c r="V164" i="1"/>
  <c r="V242" i="1"/>
  <c r="V197" i="1"/>
  <c r="V132" i="1"/>
  <c r="V168" i="1"/>
  <c r="V148" i="1"/>
  <c r="V94" i="1"/>
  <c r="X94" i="1" s="1"/>
  <c r="Y94" i="1" s="1"/>
  <c r="V212" i="1"/>
  <c r="V234" i="1"/>
  <c r="V163" i="1"/>
  <c r="V134" i="1"/>
  <c r="V195" i="1"/>
  <c r="V166" i="1"/>
  <c r="V235" i="1"/>
  <c r="V170" i="1"/>
  <c r="V244" i="1"/>
  <c r="V185" i="1"/>
  <c r="V217" i="1"/>
  <c r="V179" i="1"/>
  <c r="V230" i="1"/>
  <c r="V240" i="1"/>
  <c r="V243" i="1"/>
  <c r="V193" i="1"/>
  <c r="V127" i="1"/>
  <c r="V165" i="1"/>
  <c r="V231" i="1"/>
  <c r="V194" i="1"/>
  <c r="V152" i="1"/>
  <c r="V203" i="1"/>
  <c r="V147" i="1"/>
  <c r="V157" i="1"/>
  <c r="V216" i="1"/>
  <c r="V210" i="1"/>
  <c r="V144" i="1"/>
  <c r="V26" i="1"/>
  <c r="V54" i="1"/>
  <c r="V45" i="1"/>
  <c r="V60" i="1"/>
  <c r="V8" i="1"/>
  <c r="V25" i="1"/>
  <c r="V76" i="1"/>
  <c r="V55" i="1"/>
  <c r="V121" i="1"/>
  <c r="V96" i="1"/>
  <c r="V104" i="1"/>
  <c r="V124" i="1"/>
  <c r="V103" i="1"/>
  <c r="V13" i="1"/>
  <c r="V61" i="1"/>
  <c r="V101" i="1"/>
  <c r="V62" i="1"/>
  <c r="V36" i="1"/>
  <c r="V84" i="1"/>
  <c r="V44" i="1"/>
  <c r="V92" i="1"/>
  <c r="V47" i="1"/>
  <c r="V48" i="1"/>
  <c r="V111" i="1"/>
  <c r="V122" i="1"/>
  <c r="V20" i="1"/>
  <c r="V125" i="1"/>
  <c r="X125" i="1" s="1"/>
  <c r="Y125" i="1" s="1"/>
  <c r="V73" i="1"/>
  <c r="V75" i="1"/>
  <c r="V37" i="1"/>
  <c r="V113" i="1"/>
  <c r="V91" i="1"/>
  <c r="V69" i="1"/>
  <c r="V95" i="1"/>
  <c r="V119" i="1"/>
  <c r="V110" i="1"/>
  <c r="V97" i="1"/>
  <c r="V53" i="1"/>
  <c r="V118" i="1"/>
  <c r="V41" i="1"/>
  <c r="V115" i="1"/>
  <c r="V112" i="1"/>
  <c r="V123" i="1"/>
  <c r="V30" i="1"/>
  <c r="V31" i="1"/>
  <c r="V57" i="1"/>
  <c r="V82" i="1"/>
  <c r="V9" i="1"/>
  <c r="V2" i="1"/>
  <c r="V81" i="1"/>
  <c r="V108" i="1"/>
  <c r="V86" i="1"/>
  <c r="V52" i="1"/>
  <c r="V63" i="1"/>
  <c r="X63" i="1" s="1"/>
  <c r="Y63" i="1" s="1"/>
  <c r="V90" i="1"/>
  <c r="V28" i="1"/>
  <c r="V89" i="1"/>
  <c r="V11" i="1"/>
  <c r="V34" i="1"/>
  <c r="V67" i="1"/>
  <c r="V7" i="1"/>
  <c r="V109" i="1"/>
  <c r="V79" i="1"/>
  <c r="V17" i="1"/>
  <c r="V105" i="1"/>
  <c r="V43" i="1"/>
  <c r="V19" i="1"/>
  <c r="V42" i="1"/>
  <c r="V71" i="1"/>
  <c r="V5" i="1"/>
  <c r="V68" i="1"/>
  <c r="V6" i="1"/>
  <c r="V77" i="1"/>
  <c r="V15" i="1"/>
  <c r="V87" i="1"/>
  <c r="V72" i="1"/>
  <c r="V10" i="1"/>
  <c r="V50" i="1"/>
  <c r="V207" i="1"/>
  <c r="V21" i="1"/>
  <c r="V14" i="1"/>
  <c r="V85" i="1"/>
  <c r="V23" i="1"/>
  <c r="V187" i="1"/>
  <c r="X187" i="1" s="1"/>
  <c r="Y187" i="1" s="1"/>
  <c r="V80" i="1"/>
  <c r="V18" i="1"/>
  <c r="V59" i="1"/>
  <c r="V58" i="1"/>
  <c r="V56" i="1"/>
  <c r="V22" i="1"/>
  <c r="V93" i="1"/>
  <c r="V70" i="1"/>
  <c r="V102" i="1"/>
  <c r="V40" i="1"/>
  <c r="V88" i="1"/>
  <c r="V66" i="1"/>
  <c r="V4" i="1"/>
  <c r="V120" i="1"/>
  <c r="V3" i="1"/>
  <c r="V98" i="1"/>
  <c r="V38" i="1"/>
  <c r="V33" i="1"/>
  <c r="V74" i="1"/>
  <c r="V12" i="1"/>
  <c r="V65" i="1"/>
  <c r="V27" i="1"/>
  <c r="X93" i="1" l="1"/>
  <c r="Y93" i="1" s="1"/>
  <c r="W93" i="1"/>
  <c r="X34" i="1"/>
  <c r="Y34" i="1" s="1"/>
  <c r="W34" i="1"/>
  <c r="W119" i="1"/>
  <c r="X119" i="1"/>
  <c r="Y119" i="1" s="1"/>
  <c r="W45" i="1"/>
  <c r="X45" i="1"/>
  <c r="Y45" i="1" s="1"/>
  <c r="X203" i="1"/>
  <c r="Y203" i="1" s="1"/>
  <c r="W203" i="1"/>
  <c r="X166" i="1"/>
  <c r="Y166" i="1" s="1"/>
  <c r="W166" i="1"/>
  <c r="W221" i="1"/>
  <c r="X221" i="1"/>
  <c r="Y221" i="1" s="1"/>
  <c r="X189" i="1"/>
  <c r="Y189" i="1" s="1"/>
  <c r="W189" i="1"/>
  <c r="X224" i="1"/>
  <c r="Y224" i="1" s="1"/>
  <c r="W224" i="1"/>
  <c r="X213" i="1"/>
  <c r="Y213" i="1" s="1"/>
  <c r="W213" i="1"/>
  <c r="X142" i="1"/>
  <c r="Y142" i="1" s="1"/>
  <c r="W142" i="1"/>
  <c r="X241" i="1"/>
  <c r="Y241" i="1" s="1"/>
  <c r="W241" i="1"/>
  <c r="X248" i="1"/>
  <c r="Y248" i="1" s="1"/>
  <c r="W248" i="1"/>
  <c r="W120" i="1"/>
  <c r="X120" i="1"/>
  <c r="Y120" i="1" s="1"/>
  <c r="X22" i="1"/>
  <c r="Y22" i="1" s="1"/>
  <c r="W22" i="1"/>
  <c r="X15" i="1"/>
  <c r="Y15" i="1" s="1"/>
  <c r="W15" i="1"/>
  <c r="X43" i="1"/>
  <c r="Y43" i="1" s="1"/>
  <c r="W43" i="1"/>
  <c r="X11" i="1"/>
  <c r="Y11" i="1" s="1"/>
  <c r="W11" i="1"/>
  <c r="X81" i="1"/>
  <c r="Y81" i="1" s="1"/>
  <c r="W81" i="1"/>
  <c r="W112" i="1"/>
  <c r="X112" i="1"/>
  <c r="Y112" i="1" s="1"/>
  <c r="X95" i="1"/>
  <c r="Y95" i="1" s="1"/>
  <c r="W95" i="1"/>
  <c r="X20" i="1"/>
  <c r="Y20" i="1" s="1"/>
  <c r="W20" i="1"/>
  <c r="X36" i="1"/>
  <c r="Y36" i="1" s="1"/>
  <c r="W36" i="1"/>
  <c r="W96" i="1"/>
  <c r="X96" i="1"/>
  <c r="Y96" i="1" s="1"/>
  <c r="X54" i="1"/>
  <c r="Y54" i="1" s="1"/>
  <c r="W54" i="1"/>
  <c r="W152" i="1"/>
  <c r="X152" i="1"/>
  <c r="Y152" i="1" s="1"/>
  <c r="W230" i="1"/>
  <c r="X230" i="1"/>
  <c r="Y230" i="1" s="1"/>
  <c r="X195" i="1"/>
  <c r="Y195" i="1" s="1"/>
  <c r="W195" i="1"/>
  <c r="X132" i="1"/>
  <c r="Y132" i="1" s="1"/>
  <c r="W132" i="1"/>
  <c r="X214" i="1"/>
  <c r="Y214" i="1" s="1"/>
  <c r="W214" i="1"/>
  <c r="W238" i="1"/>
  <c r="X238" i="1"/>
  <c r="Y238" i="1" s="1"/>
  <c r="W192" i="1"/>
  <c r="X192" i="1"/>
  <c r="Y192" i="1" s="1"/>
  <c r="W181" i="1"/>
  <c r="X181" i="1"/>
  <c r="Y181" i="1" s="1"/>
  <c r="X202" i="1"/>
  <c r="Y202" i="1" s="1"/>
  <c r="W202" i="1"/>
  <c r="W229" i="1"/>
  <c r="X229" i="1"/>
  <c r="Y229" i="1" s="1"/>
  <c r="W209" i="1"/>
  <c r="X209" i="1"/>
  <c r="Y209" i="1" s="1"/>
  <c r="X177" i="1"/>
  <c r="Y177" i="1" s="1"/>
  <c r="W177" i="1"/>
  <c r="W171" i="1"/>
  <c r="X171" i="1"/>
  <c r="Y171" i="1" s="1"/>
  <c r="X190" i="1"/>
  <c r="Y190" i="1" s="1"/>
  <c r="W190" i="1"/>
  <c r="W219" i="1"/>
  <c r="X219" i="1"/>
  <c r="Y219" i="1" s="1"/>
  <c r="X240" i="1"/>
  <c r="Y240" i="1" s="1"/>
  <c r="W240" i="1"/>
  <c r="X168" i="1"/>
  <c r="Y168" i="1" s="1"/>
  <c r="W168" i="1"/>
  <c r="X161" i="1"/>
  <c r="Y161" i="1" s="1"/>
  <c r="W161" i="1"/>
  <c r="W128" i="1"/>
  <c r="X128" i="1"/>
  <c r="Y128" i="1" s="1"/>
  <c r="X175" i="1"/>
  <c r="Y175" i="1" s="1"/>
  <c r="W175" i="1"/>
  <c r="X236" i="1"/>
  <c r="Y236" i="1" s="1"/>
  <c r="W236" i="1"/>
  <c r="W27" i="1"/>
  <c r="X27" i="1"/>
  <c r="Y27" i="1" s="1"/>
  <c r="X85" i="1"/>
  <c r="Y85" i="1" s="1"/>
  <c r="W85" i="1"/>
  <c r="X65" i="1"/>
  <c r="Y65" i="1" s="1"/>
  <c r="W65" i="1"/>
  <c r="X4" i="1"/>
  <c r="Y4" i="1" s="1"/>
  <c r="W4" i="1"/>
  <c r="X56" i="1"/>
  <c r="Y56" i="1" s="1"/>
  <c r="W56" i="1"/>
  <c r="X14" i="1"/>
  <c r="Y14" i="1" s="1"/>
  <c r="W14" i="1"/>
  <c r="X77" i="1"/>
  <c r="Y77" i="1" s="1"/>
  <c r="W77" i="1"/>
  <c r="W105" i="1"/>
  <c r="X105" i="1"/>
  <c r="Y105" i="1" s="1"/>
  <c r="X89" i="1"/>
  <c r="Y89" i="1" s="1"/>
  <c r="W89" i="1"/>
  <c r="X2" i="1"/>
  <c r="Y2" i="1" s="1"/>
  <c r="W2" i="1"/>
  <c r="X115" i="1"/>
  <c r="Y115" i="1" s="1"/>
  <c r="W115" i="1"/>
  <c r="X69" i="1"/>
  <c r="Y69" i="1" s="1"/>
  <c r="W69" i="1"/>
  <c r="X122" i="1"/>
  <c r="Y122" i="1" s="1"/>
  <c r="W122" i="1"/>
  <c r="X62" i="1"/>
  <c r="Y62" i="1" s="1"/>
  <c r="W62" i="1"/>
  <c r="W121" i="1"/>
  <c r="X121" i="1"/>
  <c r="Y121" i="1" s="1"/>
  <c r="W26" i="1"/>
  <c r="X26" i="1"/>
  <c r="Y26" i="1" s="1"/>
  <c r="X194" i="1"/>
  <c r="Y194" i="1" s="1"/>
  <c r="W194" i="1"/>
  <c r="X179" i="1"/>
  <c r="Y179" i="1" s="1"/>
  <c r="W179" i="1"/>
  <c r="X134" i="1"/>
  <c r="Y134" i="1" s="1"/>
  <c r="W134" i="1"/>
  <c r="X197" i="1"/>
  <c r="Y197" i="1" s="1"/>
  <c r="W197" i="1"/>
  <c r="X225" i="1"/>
  <c r="Y225" i="1" s="1"/>
  <c r="W225" i="1"/>
  <c r="X198" i="1"/>
  <c r="Y198" i="1" s="1"/>
  <c r="W198" i="1"/>
  <c r="X205" i="1"/>
  <c r="Y205" i="1" s="1"/>
  <c r="W205" i="1"/>
  <c r="W245" i="1"/>
  <c r="X245" i="1"/>
  <c r="Y245" i="1" s="1"/>
  <c r="X143" i="1"/>
  <c r="Y143" i="1" s="1"/>
  <c r="W143" i="1"/>
  <c r="X211" i="1"/>
  <c r="Y211" i="1" s="1"/>
  <c r="W211" i="1"/>
  <c r="X169" i="1"/>
  <c r="Y169" i="1" s="1"/>
  <c r="W169" i="1"/>
  <c r="X155" i="1"/>
  <c r="Y155" i="1" s="1"/>
  <c r="W155" i="1"/>
  <c r="X204" i="1"/>
  <c r="Y204" i="1" s="1"/>
  <c r="W204" i="1"/>
  <c r="W227" i="1"/>
  <c r="X227" i="1"/>
  <c r="Y227" i="1" s="1"/>
  <c r="X23" i="1"/>
  <c r="Y23" i="1" s="1"/>
  <c r="W23" i="1"/>
  <c r="X123" i="1"/>
  <c r="Y123" i="1" s="1"/>
  <c r="W123" i="1"/>
  <c r="X12" i="1"/>
  <c r="Y12" i="1" s="1"/>
  <c r="W12" i="1"/>
  <c r="X6" i="1"/>
  <c r="Y6" i="1" s="1"/>
  <c r="W6" i="1"/>
  <c r="W9" i="1"/>
  <c r="X9" i="1"/>
  <c r="Y9" i="1" s="1"/>
  <c r="W101" i="1"/>
  <c r="X101" i="1"/>
  <c r="Y101" i="1" s="1"/>
  <c r="W231" i="1"/>
  <c r="X231" i="1"/>
  <c r="Y231" i="1" s="1"/>
  <c r="X242" i="1"/>
  <c r="Y242" i="1" s="1"/>
  <c r="W242" i="1"/>
  <c r="X183" i="1"/>
  <c r="Y183" i="1" s="1"/>
  <c r="W183" i="1"/>
  <c r="W136" i="1"/>
  <c r="X136" i="1"/>
  <c r="Y136" i="1" s="1"/>
  <c r="X172" i="1"/>
  <c r="Y172" i="1" s="1"/>
  <c r="W172" i="1"/>
  <c r="X176" i="1"/>
  <c r="Y176" i="1" s="1"/>
  <c r="W176" i="1"/>
  <c r="X220" i="1"/>
  <c r="Y220" i="1" s="1"/>
  <c r="W220" i="1"/>
  <c r="W74" i="1"/>
  <c r="X74" i="1"/>
  <c r="Y74" i="1" s="1"/>
  <c r="X88" i="1"/>
  <c r="Y88" i="1" s="1"/>
  <c r="W88" i="1"/>
  <c r="X59" i="1"/>
  <c r="Y59" i="1" s="1"/>
  <c r="W59" i="1"/>
  <c r="X207" i="1"/>
  <c r="Y207" i="1" s="1"/>
  <c r="W207" i="1"/>
  <c r="W68" i="1"/>
  <c r="X68" i="1"/>
  <c r="Y68" i="1" s="1"/>
  <c r="X79" i="1"/>
  <c r="Y79" i="1" s="1"/>
  <c r="W79" i="1"/>
  <c r="W90" i="1"/>
  <c r="X90" i="1"/>
  <c r="Y90" i="1" s="1"/>
  <c r="W82" i="1"/>
  <c r="X82" i="1"/>
  <c r="Y82" i="1" s="1"/>
  <c r="X118" i="1"/>
  <c r="Y118" i="1" s="1"/>
  <c r="W118" i="1"/>
  <c r="X113" i="1"/>
  <c r="Y113" i="1" s="1"/>
  <c r="W113" i="1"/>
  <c r="X48" i="1"/>
  <c r="Y48" i="1" s="1"/>
  <c r="W48" i="1"/>
  <c r="W61" i="1"/>
  <c r="X61" i="1"/>
  <c r="Y61" i="1" s="1"/>
  <c r="W76" i="1"/>
  <c r="X76" i="1"/>
  <c r="Y76" i="1" s="1"/>
  <c r="W210" i="1"/>
  <c r="X210" i="1"/>
  <c r="Y210" i="1" s="1"/>
  <c r="W165" i="1"/>
  <c r="X165" i="1"/>
  <c r="Y165" i="1" s="1"/>
  <c r="X185" i="1"/>
  <c r="Y185" i="1" s="1"/>
  <c r="W185" i="1"/>
  <c r="X234" i="1"/>
  <c r="Y234" i="1" s="1"/>
  <c r="W234" i="1"/>
  <c r="X164" i="1"/>
  <c r="Y164" i="1" s="1"/>
  <c r="W164" i="1"/>
  <c r="W208" i="1"/>
  <c r="X208" i="1"/>
  <c r="Y208" i="1" s="1"/>
  <c r="X226" i="1"/>
  <c r="Y226" i="1" s="1"/>
  <c r="W226" i="1"/>
  <c r="X138" i="1"/>
  <c r="Y138" i="1" s="1"/>
  <c r="W138" i="1"/>
  <c r="X131" i="1"/>
  <c r="Y131" i="1" s="1"/>
  <c r="W131" i="1"/>
  <c r="X184" i="1"/>
  <c r="Y184" i="1" s="1"/>
  <c r="W184" i="1"/>
  <c r="X149" i="1"/>
  <c r="Y149" i="1" s="1"/>
  <c r="W149" i="1"/>
  <c r="X154" i="1"/>
  <c r="Y154" i="1" s="1"/>
  <c r="W154" i="1"/>
  <c r="X239" i="1"/>
  <c r="Y239" i="1" s="1"/>
  <c r="W239" i="1"/>
  <c r="X126" i="1"/>
  <c r="Y126" i="1" s="1"/>
  <c r="W126" i="1"/>
  <c r="X158" i="1"/>
  <c r="Y158" i="1" s="1"/>
  <c r="W158" i="1"/>
  <c r="X87" i="1"/>
  <c r="Y87" i="1" s="1"/>
  <c r="W87" i="1"/>
  <c r="X84" i="1"/>
  <c r="Y84" i="1" s="1"/>
  <c r="W84" i="1"/>
  <c r="W66" i="1"/>
  <c r="X66" i="1"/>
  <c r="Y66" i="1" s="1"/>
  <c r="X21" i="1"/>
  <c r="Y21" i="1" s="1"/>
  <c r="W21" i="1"/>
  <c r="X28" i="1"/>
  <c r="Y28" i="1" s="1"/>
  <c r="W28" i="1"/>
  <c r="W91" i="1"/>
  <c r="X91" i="1"/>
  <c r="Y91" i="1" s="1"/>
  <c r="W144" i="1"/>
  <c r="X144" i="1"/>
  <c r="Y144" i="1" s="1"/>
  <c r="X163" i="1"/>
  <c r="Y163" i="1" s="1"/>
  <c r="W163" i="1"/>
  <c r="X140" i="1"/>
  <c r="Y140" i="1" s="1"/>
  <c r="W140" i="1"/>
  <c r="X150" i="1"/>
  <c r="Y150" i="1" s="1"/>
  <c r="W150" i="1"/>
  <c r="X33" i="1"/>
  <c r="Y33" i="1" s="1"/>
  <c r="W33" i="1"/>
  <c r="X40" i="1"/>
  <c r="Y40" i="1" s="1"/>
  <c r="W40" i="1"/>
  <c r="W18" i="1"/>
  <c r="X18" i="1"/>
  <c r="Y18" i="1" s="1"/>
  <c r="X50" i="1"/>
  <c r="Y50" i="1" s="1"/>
  <c r="W50" i="1"/>
  <c r="X5" i="1"/>
  <c r="Y5" i="1" s="1"/>
  <c r="W5" i="1"/>
  <c r="W109" i="1"/>
  <c r="X109" i="1"/>
  <c r="Y109" i="1" s="1"/>
  <c r="X57" i="1"/>
  <c r="Y57" i="1" s="1"/>
  <c r="W57" i="1"/>
  <c r="X53" i="1"/>
  <c r="Y53" i="1" s="1"/>
  <c r="W53" i="1"/>
  <c r="X37" i="1"/>
  <c r="Y37" i="1" s="1"/>
  <c r="W37" i="1"/>
  <c r="W47" i="1"/>
  <c r="X47" i="1"/>
  <c r="Y47" i="1" s="1"/>
  <c r="X13" i="1"/>
  <c r="Y13" i="1" s="1"/>
  <c r="W13" i="1"/>
  <c r="W25" i="1"/>
  <c r="X25" i="1"/>
  <c r="Y25" i="1" s="1"/>
  <c r="W216" i="1"/>
  <c r="X216" i="1"/>
  <c r="Y216" i="1" s="1"/>
  <c r="W127" i="1"/>
  <c r="X127" i="1"/>
  <c r="Y127" i="1" s="1"/>
  <c r="X244" i="1"/>
  <c r="Y244" i="1" s="1"/>
  <c r="W244" i="1"/>
  <c r="X212" i="1"/>
  <c r="Y212" i="1" s="1"/>
  <c r="W212" i="1"/>
  <c r="X223" i="1"/>
  <c r="Y223" i="1" s="1"/>
  <c r="W223" i="1"/>
  <c r="W237" i="1"/>
  <c r="X237" i="1"/>
  <c r="Y237" i="1" s="1"/>
  <c r="X146" i="1"/>
  <c r="Y146" i="1" s="1"/>
  <c r="W146" i="1"/>
  <c r="W180" i="1"/>
  <c r="X180" i="1"/>
  <c r="Y180" i="1" s="1"/>
  <c r="X174" i="1"/>
  <c r="Y174" i="1" s="1"/>
  <c r="W174" i="1"/>
  <c r="X196" i="1"/>
  <c r="Y196" i="1" s="1"/>
  <c r="W196" i="1"/>
  <c r="X178" i="1"/>
  <c r="Y178" i="1" s="1"/>
  <c r="W178" i="1"/>
  <c r="X145" i="1"/>
  <c r="Y145" i="1" s="1"/>
  <c r="W145" i="1"/>
  <c r="W135" i="1"/>
  <c r="X135" i="1"/>
  <c r="Y135" i="1" s="1"/>
  <c r="X199" i="1"/>
  <c r="Y199" i="1" s="1"/>
  <c r="W199" i="1"/>
  <c r="X233" i="1"/>
  <c r="Y233" i="1" s="1"/>
  <c r="W233" i="1"/>
  <c r="X19" i="1"/>
  <c r="Y19" i="1" s="1"/>
  <c r="W19" i="1"/>
  <c r="W104" i="1"/>
  <c r="X104" i="1"/>
  <c r="Y104" i="1" s="1"/>
  <c r="X58" i="1"/>
  <c r="Y58" i="1" s="1"/>
  <c r="W58" i="1"/>
  <c r="W17" i="1"/>
  <c r="X17" i="1"/>
  <c r="Y17" i="1" s="1"/>
  <c r="X41" i="1"/>
  <c r="Y41" i="1" s="1"/>
  <c r="W41" i="1"/>
  <c r="W55" i="1"/>
  <c r="X55" i="1"/>
  <c r="Y55" i="1" s="1"/>
  <c r="X217" i="1"/>
  <c r="Y217" i="1" s="1"/>
  <c r="W217" i="1"/>
  <c r="X130" i="1"/>
  <c r="Y130" i="1" s="1"/>
  <c r="W130" i="1"/>
  <c r="W222" i="1"/>
  <c r="X222" i="1"/>
  <c r="Y222" i="1" s="1"/>
  <c r="W38" i="1"/>
  <c r="X38" i="1"/>
  <c r="Y38" i="1" s="1"/>
  <c r="X102" i="1"/>
  <c r="Y102" i="1" s="1"/>
  <c r="W102" i="1"/>
  <c r="X80" i="1"/>
  <c r="Y80" i="1" s="1"/>
  <c r="W80" i="1"/>
  <c r="W10" i="1"/>
  <c r="X10" i="1"/>
  <c r="Y10" i="1" s="1"/>
  <c r="X71" i="1"/>
  <c r="Y71" i="1" s="1"/>
  <c r="W71" i="1"/>
  <c r="X7" i="1"/>
  <c r="Y7" i="1" s="1"/>
  <c r="W7" i="1"/>
  <c r="X52" i="1"/>
  <c r="Y52" i="1" s="1"/>
  <c r="W52" i="1"/>
  <c r="X31" i="1"/>
  <c r="Y31" i="1" s="1"/>
  <c r="W31" i="1"/>
  <c r="W97" i="1"/>
  <c r="X97" i="1"/>
  <c r="Y97" i="1" s="1"/>
  <c r="X75" i="1"/>
  <c r="Y75" i="1" s="1"/>
  <c r="W75" i="1"/>
  <c r="W92" i="1"/>
  <c r="X92" i="1"/>
  <c r="Y92" i="1" s="1"/>
  <c r="W103" i="1"/>
  <c r="X103" i="1"/>
  <c r="Y103" i="1" s="1"/>
  <c r="X8" i="1"/>
  <c r="Y8" i="1" s="1"/>
  <c r="W8" i="1"/>
  <c r="W157" i="1"/>
  <c r="X157" i="1"/>
  <c r="Y157" i="1" s="1"/>
  <c r="W193" i="1"/>
  <c r="X193" i="1"/>
  <c r="Y193" i="1" s="1"/>
  <c r="X170" i="1"/>
  <c r="Y170" i="1" s="1"/>
  <c r="W170" i="1"/>
  <c r="W151" i="1"/>
  <c r="X151" i="1"/>
  <c r="Y151" i="1" s="1"/>
  <c r="W200" i="1"/>
  <c r="X200" i="1"/>
  <c r="Y200" i="1" s="1"/>
  <c r="X228" i="1"/>
  <c r="Y228" i="1" s="1"/>
  <c r="W228" i="1"/>
  <c r="X191" i="1"/>
  <c r="Y191" i="1" s="1"/>
  <c r="W191" i="1"/>
  <c r="X173" i="1"/>
  <c r="Y173" i="1" s="1"/>
  <c r="W173" i="1"/>
  <c r="W153" i="1"/>
  <c r="X153" i="1"/>
  <c r="Y153" i="1" s="1"/>
  <c r="X206" i="1"/>
  <c r="Y206" i="1" s="1"/>
  <c r="W206" i="1"/>
  <c r="X141" i="1"/>
  <c r="Y141" i="1" s="1"/>
  <c r="W141" i="1"/>
  <c r="X167" i="1"/>
  <c r="Y167" i="1" s="1"/>
  <c r="W167" i="1"/>
  <c r="X133" i="1"/>
  <c r="Y133" i="1" s="1"/>
  <c r="W133" i="1"/>
  <c r="X129" i="1"/>
  <c r="Y129" i="1" s="1"/>
  <c r="W129" i="1"/>
  <c r="X3" i="1"/>
  <c r="Y3" i="1" s="1"/>
  <c r="W3" i="1"/>
  <c r="X108" i="1"/>
  <c r="Y108" i="1" s="1"/>
  <c r="W108" i="1"/>
  <c r="W111" i="1"/>
  <c r="X111" i="1"/>
  <c r="Y111" i="1" s="1"/>
  <c r="X98" i="1"/>
  <c r="Y98" i="1" s="1"/>
  <c r="W98" i="1"/>
  <c r="X70" i="1"/>
  <c r="Y70" i="1" s="1"/>
  <c r="W70" i="1"/>
  <c r="X72" i="1"/>
  <c r="Y72" i="1" s="1"/>
  <c r="W72" i="1"/>
  <c r="X42" i="1"/>
  <c r="Y42" i="1" s="1"/>
  <c r="W42" i="1"/>
  <c r="W67" i="1"/>
  <c r="X67" i="1"/>
  <c r="Y67" i="1" s="1"/>
  <c r="X86" i="1"/>
  <c r="Y86" i="1" s="1"/>
  <c r="W86" i="1"/>
  <c r="X30" i="1"/>
  <c r="Y30" i="1" s="1"/>
  <c r="W30" i="1"/>
  <c r="X110" i="1"/>
  <c r="Y110" i="1" s="1"/>
  <c r="W110" i="1"/>
  <c r="X73" i="1"/>
  <c r="Y73" i="1" s="1"/>
  <c r="W73" i="1"/>
  <c r="X44" i="1"/>
  <c r="Y44" i="1" s="1"/>
  <c r="W44" i="1"/>
  <c r="X124" i="1"/>
  <c r="Y124" i="1" s="1"/>
  <c r="W124" i="1"/>
  <c r="X60" i="1"/>
  <c r="Y60" i="1" s="1"/>
  <c r="W60" i="1"/>
  <c r="W147" i="1"/>
  <c r="X147" i="1"/>
  <c r="Y147" i="1" s="1"/>
  <c r="W243" i="1"/>
  <c r="X243" i="1"/>
  <c r="Y243" i="1" s="1"/>
  <c r="W235" i="1"/>
  <c r="X235" i="1"/>
  <c r="Y235" i="1" s="1"/>
  <c r="X148" i="1"/>
  <c r="Y148" i="1" s="1"/>
  <c r="W148" i="1"/>
  <c r="W246" i="1"/>
  <c r="X246" i="1"/>
  <c r="Y246" i="1" s="1"/>
  <c r="X201" i="1"/>
  <c r="Y201" i="1" s="1"/>
  <c r="W201" i="1"/>
  <c r="X186" i="1"/>
  <c r="Y186" i="1" s="1"/>
  <c r="W186" i="1"/>
  <c r="X215" i="1"/>
  <c r="Y215" i="1" s="1"/>
  <c r="W215" i="1"/>
  <c r="X247" i="1"/>
  <c r="Y247" i="1" s="1"/>
  <c r="W247" i="1"/>
  <c r="X182" i="1"/>
  <c r="Y182" i="1" s="1"/>
  <c r="W182" i="1"/>
  <c r="X162" i="1"/>
  <c r="Y162" i="1" s="1"/>
  <c r="W162" i="1"/>
  <c r="W139" i="1"/>
  <c r="X139" i="1"/>
  <c r="Y139" i="1" s="1"/>
  <c r="W137" i="1"/>
  <c r="X137" i="1"/>
  <c r="Y137" i="1" s="1"/>
  <c r="X160" i="1"/>
  <c r="Y160" i="1" s="1"/>
  <c r="W160" i="1"/>
  <c r="X232" i="1"/>
  <c r="Y232" i="1" s="1"/>
  <c r="W232" i="1"/>
</calcChain>
</file>

<file path=xl/sharedStrings.xml><?xml version="1.0" encoding="utf-8"?>
<sst xmlns="http://schemas.openxmlformats.org/spreadsheetml/2006/main" count="1871" uniqueCount="66">
  <si>
    <t>Time.point</t>
  </si>
  <si>
    <t>Tank</t>
  </si>
  <si>
    <t>CO2</t>
  </si>
  <si>
    <t>d13C</t>
  </si>
  <si>
    <t>at.perc.13C</t>
  </si>
  <si>
    <t>unburned</t>
  </si>
  <si>
    <t>CH4</t>
  </si>
  <si>
    <t>NA</t>
  </si>
  <si>
    <t>burned</t>
  </si>
  <si>
    <t>ambient air</t>
  </si>
  <si>
    <t>Tank.Temperature.Kelvin.on.sampling.day</t>
  </si>
  <si>
    <t>Tank.Temperature.on.sampling.day.Celcius</t>
  </si>
  <si>
    <t>Tank.mean.salinity.g/L.or.ppt</t>
  </si>
  <si>
    <t>pressure.on.sampling.day.atm</t>
  </si>
  <si>
    <t>pressure.on.sampling.day.millibars</t>
  </si>
  <si>
    <t>Note A and B are constants, T is temperature in Kelvin and S is salinity in parts per thousand.</t>
  </si>
  <si>
    <r>
      <t>ln B = A</t>
    </r>
    <r>
      <rPr>
        <vertAlign val="subscript"/>
        <sz val="11"/>
        <color theme="1"/>
        <rFont val="Calibri"/>
        <family val="2"/>
        <scheme val="minor"/>
      </rPr>
      <t>1</t>
    </r>
    <r>
      <rPr>
        <sz val="11"/>
        <color theme="1"/>
        <rFont val="Calibri"/>
        <family val="2"/>
        <scheme val="minor"/>
      </rPr>
      <t>+A</t>
    </r>
    <r>
      <rPr>
        <vertAlign val="subscript"/>
        <sz val="11"/>
        <color theme="1"/>
        <rFont val="Calibri"/>
        <family val="2"/>
        <scheme val="minor"/>
      </rPr>
      <t>2</t>
    </r>
    <r>
      <rPr>
        <sz val="11"/>
        <color theme="1"/>
        <rFont val="Calibri"/>
        <family val="2"/>
        <scheme val="minor"/>
      </rPr>
      <t>(100/T)+A</t>
    </r>
    <r>
      <rPr>
        <vertAlign val="subscript"/>
        <sz val="11"/>
        <color theme="1"/>
        <rFont val="Calibri"/>
        <family val="2"/>
        <scheme val="minor"/>
      </rPr>
      <t>3</t>
    </r>
    <r>
      <rPr>
        <sz val="11"/>
        <color theme="1"/>
        <rFont val="Calibri"/>
        <family val="2"/>
        <scheme val="minor"/>
      </rPr>
      <t>ln(T/100)+S[B</t>
    </r>
    <r>
      <rPr>
        <vertAlign val="subscript"/>
        <sz val="11"/>
        <color theme="1"/>
        <rFont val="Calibri"/>
        <family val="2"/>
        <scheme val="minor"/>
      </rPr>
      <t>1</t>
    </r>
    <r>
      <rPr>
        <sz val="11"/>
        <color theme="1"/>
        <rFont val="Calibri"/>
        <family val="2"/>
        <scheme val="minor"/>
      </rPr>
      <t>+B</t>
    </r>
    <r>
      <rPr>
        <vertAlign val="subscript"/>
        <sz val="11"/>
        <color theme="1"/>
        <rFont val="Calibri"/>
        <family val="2"/>
        <scheme val="minor"/>
      </rPr>
      <t>2</t>
    </r>
    <r>
      <rPr>
        <sz val="11"/>
        <color theme="1"/>
        <rFont val="Calibri"/>
        <family val="2"/>
        <scheme val="minor"/>
      </rPr>
      <t>(T/100)+B</t>
    </r>
    <r>
      <rPr>
        <vertAlign val="subscript"/>
        <sz val="11"/>
        <color theme="1"/>
        <rFont val="Calibri"/>
        <family val="2"/>
        <scheme val="minor"/>
      </rPr>
      <t>3</t>
    </r>
    <r>
      <rPr>
        <sz val="11"/>
        <color theme="1"/>
        <rFont val="Calibri"/>
        <family val="2"/>
        <scheme val="minor"/>
      </rPr>
      <t>(T/100)</t>
    </r>
    <r>
      <rPr>
        <vertAlign val="superscript"/>
        <sz val="11"/>
        <color theme="1"/>
        <rFont val="Calibri"/>
        <family val="2"/>
        <scheme val="minor"/>
      </rPr>
      <t>2</t>
    </r>
    <r>
      <rPr>
        <sz val="11"/>
        <color theme="1"/>
        <rFont val="Calibri"/>
        <family val="2"/>
        <scheme val="minor"/>
      </rPr>
      <t>]</t>
    </r>
  </si>
  <si>
    <t>To use this equation, temperature must be reported in K and pressure must be reported in atm at each sampling point</t>
  </si>
  <si>
    <t>To convert pressure measurements from millibar to atm, know that 1 standard atmosphere =  1013.249977 millibar</t>
  </si>
  <si>
    <t>Excess.GHG.headspace.ppm.sample.minus.ambient</t>
  </si>
  <si>
    <t>Excess.GHG.headspace.nmol.GHG/L.H2O</t>
  </si>
  <si>
    <t>Use the ideal gas law in which v = nRT/P to determine approximate Liters of air at a given sampling day</t>
  </si>
  <si>
    <t>Molar.volume.of.air.based.on.ideal.gas.law.in.Liters</t>
  </si>
  <si>
    <t>Molar.volume.of.air.based.on.ideal.gas.law.in.milliliters</t>
  </si>
  <si>
    <t>Bunsen.coefficient[milliliters.GHG.per.milliters.H2O]</t>
  </si>
  <si>
    <t>Eli's E column</t>
  </si>
  <si>
    <t>You should now have your air ppm values from UCD converted to air moles/L (i.e. molar units)</t>
  </si>
  <si>
    <r>
      <rPr>
        <b/>
        <sz val="11"/>
        <color theme="1"/>
        <rFont val="Calibri"/>
        <family val="2"/>
        <scheme val="minor"/>
      </rPr>
      <t>Step 2:</t>
    </r>
    <r>
      <rPr>
        <sz val="11"/>
        <color theme="1"/>
        <rFont val="Calibri"/>
        <family val="2"/>
        <scheme val="minor"/>
      </rPr>
      <t xml:space="preserve"> convert molar units in air to molar units in water: </t>
    </r>
  </si>
  <si>
    <t xml:space="preserve">The value of the A's and B's constants are reported in the Yamamoto et al and Weiss papers for CH4 and CO2 respectively. </t>
  </si>
  <si>
    <t>According to Table 2 of Yamamoto for CH4: A1 = -67.1962, A2 = 99.1624, A3 = 27.9015, B1 = -0.072909, B2 = 0.041674, and B3 = -0.0064603</t>
  </si>
  <si>
    <t>According to Table 1 of Weiss for CO2: A1 = -58.0931, A2 = 90.5069, A3 = 22.2940, B1 = 0.027766, B2 = -0.025888, and B3 = 0.0050578</t>
  </si>
  <si>
    <r>
      <rPr>
        <b/>
        <sz val="11"/>
        <color theme="1"/>
        <rFont val="Calibri"/>
        <family val="2"/>
        <scheme val="minor"/>
      </rPr>
      <t>Step 1:</t>
    </r>
    <r>
      <rPr>
        <sz val="11"/>
        <color theme="1"/>
        <rFont val="Calibri"/>
        <family val="2"/>
        <scheme val="minor"/>
      </rPr>
      <t xml:space="preserve"> convert ppm in air to molar units in air because you need to be in these units for the equations in Step 2</t>
    </r>
  </si>
  <si>
    <t>Note that 450 ppm CO2 = 450 mols CO2/1000000 mols air</t>
  </si>
  <si>
    <t xml:space="preserve">When converting from ppm to nmols/L you need to also take into account the 25 ml headspace + 25 ml water in the syringe (see column entitled 'Eli's column E') - not entirely following how Eli does her calculation, but my own interpretation of this method yielded the identical result as Eli. </t>
  </si>
  <si>
    <t xml:space="preserve">According to Yamamoto et al. 1976 and Weiss 1974, the Bunsen Solubility Coeifficents for methane and carbon dioxide respectively can be determined by temperature and salinity as follows: </t>
  </si>
  <si>
    <t>ppm.from.UCD.ambient.air</t>
  </si>
  <si>
    <t>ppm.from.UCD.headspace.of.sample</t>
  </si>
  <si>
    <t>GHGwater (nmol CO2/L H2O)</t>
  </si>
  <si>
    <t>KH.of.GHG (nmol CO2/L H2O)</t>
  </si>
  <si>
    <t>GHGaq-expected (nmol CO2/L H2O)</t>
  </si>
  <si>
    <t>GHGaq-measured (nmol CO2/L H2O)</t>
  </si>
  <si>
    <t>Next, generate Henry's Law Constant Kh, which is calculated by dividing the Bunsen Coefficient by the volume occupied by one mole corrected for our specific temperature and pressure (unclear where this equation is coming from)</t>
  </si>
  <si>
    <t xml:space="preserve">Now you are figuring out how much GHGs you shook from the dissolved water into the headspace. The assumption is that the air in the syring was the ambient air concentration. So this "Excess.GHG.headspace.ppm.sample.minus.ambient" column represents the [GHGs] that were shaken out of the water and into the headspace of the syringe. </t>
  </si>
  <si>
    <t xml:space="preserve">Realize that there are still going to be some GHGs in the dissolved water (not all was shaken into the headspace), so you also need to calculate what's presumably remaining in the water. </t>
  </si>
  <si>
    <t xml:space="preserve">Lastly, you assume that the shaking process evenly distributed GHGs between the headspace and the water of the syringe. So, here you calculate GHGaq-measured by multiplying your headspace concentration by the Kh. </t>
  </si>
  <si>
    <t xml:space="preserve">Now to calculate the final concentration, you sum the [GHGs] in the water column and the [GHGs] in the headspace to generate the "GHGwater" column. This adds your "Excess.GHG.headspace.ppm.sample.minus.ambient" columns plus GHGaq-measured. </t>
  </si>
  <si>
    <t>T0</t>
  </si>
  <si>
    <t>T1</t>
  </si>
  <si>
    <t>T2</t>
  </si>
  <si>
    <t>T3</t>
  </si>
  <si>
    <t>Bunsen.coefficient[ml.GHG.per.milliters.H2O]</t>
  </si>
  <si>
    <t>Bunsen.coefficient[mol.GHG.per.L.H2O]</t>
  </si>
  <si>
    <t>** note the units for CO2 and CH4 differ in Bunsen coefficent calculations, with CO2 requiring a unit converion</t>
  </si>
  <si>
    <t>GHGwater (nmol CH4/L H2O)</t>
  </si>
  <si>
    <t>GHGaq-measured (nmol CH4/L H2O)</t>
  </si>
  <si>
    <t>GHGaq-expected (nmol CH4/L H2O)</t>
  </si>
  <si>
    <t>KH.of.GHG (nmol CH4/L H2O)</t>
  </si>
  <si>
    <t>** note the methan ppm at T0 was oddly high (3.23 ppm), these values were discarded and the T1 values of 1.9 were used in its place</t>
  </si>
  <si>
    <t>GHGaq-expected is simply the ambient air multiplied by your calculated Kh, with the assumption being that water GHGs do not differ from ambient air.</t>
  </si>
  <si>
    <r>
      <rPr>
        <b/>
        <sz val="11"/>
        <color theme="1"/>
        <rFont val="Calibri"/>
        <family val="2"/>
        <scheme val="minor"/>
      </rPr>
      <t>Step 3</t>
    </r>
    <r>
      <rPr>
        <sz val="11"/>
        <color theme="1"/>
        <rFont val="Calibri"/>
        <family val="2"/>
        <scheme val="minor"/>
      </rPr>
      <t>: Henry's Constant and final GHG</t>
    </r>
  </si>
  <si>
    <t>ppm.sample.headspace</t>
  </si>
  <si>
    <t>ppm.ambient.headspace</t>
  </si>
  <si>
    <t>Date</t>
  </si>
  <si>
    <t>Treatment</t>
  </si>
  <si>
    <t>plant.mass..g</t>
  </si>
  <si>
    <t>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</si>
</sst>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vertAlign val="subscript"/>
      <sz val="11"/>
      <color theme="1"/>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Fill="1"/>
    <xf numFmtId="14" fontId="0" fillId="0" borderId="0" xfId="0" applyNumberFormat="1" applyFont="1"/>
    <xf numFmtId="0" fontId="0" fillId="0" borderId="0" xfId="0" applyFont="1"/>
    <xf numFmtId="0" fontId="0" fillId="0" borderId="0" xfId="0" applyFont="1" applyFill="1"/>
    <xf numFmtId="0" fontId="16" fillId="0" borderId="0" xfId="0" applyFon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49"/>
  <sheetViews>
    <sheetView zoomScale="69" zoomScaleNormal="112" workbookViewId="0">
      <selection activeCell="G1" sqref="G1"/>
    </sheetView>
  </sheetViews>
  <sheetFormatPr baseColWidth="10" defaultColWidth="8.83203125" defaultRowHeight="15" x14ac:dyDescent="0.2"/>
  <cols>
    <col min="1" max="1" width="10.83203125"/>
    <col min="2" max="2" width="11.5" bestFit="1" customWidth="1"/>
    <col min="3" max="3" width="9.5" bestFit="1" customWidth="1"/>
    <col min="4" max="4" width="11.83203125" bestFit="1" customWidth="1"/>
    <col min="5" max="5" width="21.83203125" bestFit="1" customWidth="1"/>
    <col min="8" max="8" width="32.33203125" bestFit="1" customWidth="1"/>
    <col min="9" max="9" width="24.1640625" bestFit="1" customWidth="1"/>
    <col min="10" max="10" width="6.5" bestFit="1" customWidth="1"/>
    <col min="11" max="11" width="10.33203125" bestFit="1" customWidth="1"/>
    <col min="12" max="12" width="37.5" bestFit="1" customWidth="1"/>
    <col min="13" max="13" width="36.5" bestFit="1" customWidth="1"/>
    <col min="14" max="14" width="29.83203125" bestFit="1" customWidth="1"/>
    <col min="15" max="15" width="26.5" bestFit="1" customWidth="1"/>
    <col min="16" max="17" width="26.5" customWidth="1"/>
    <col min="18" max="18" width="19.6640625" bestFit="1" customWidth="1"/>
    <col min="19" max="19" width="35.5" style="2" bestFit="1" customWidth="1"/>
    <col min="20" max="20" width="35.5" style="2" customWidth="1"/>
    <col min="21" max="21" width="33.1640625" bestFit="1" customWidth="1"/>
    <col min="22" max="22" width="23.33203125" customWidth="1"/>
    <col min="23" max="23" width="23.33203125" style="4" customWidth="1"/>
    <col min="24" max="24" width="23.33203125" customWidth="1"/>
    <col min="25" max="25" width="23.33203125" style="6" customWidth="1"/>
    <col min="26" max="26" width="23.33203125" customWidth="1"/>
    <col min="27" max="27" width="25.33203125" bestFit="1" customWidth="1"/>
  </cols>
  <sheetData>
    <row r="1" spans="1:25" x14ac:dyDescent="0.2">
      <c r="A1" t="s">
        <v>0</v>
      </c>
      <c r="B1" s="1" t="s">
        <v>62</v>
      </c>
      <c r="C1" t="s">
        <v>63</v>
      </c>
      <c r="D1" t="s">
        <v>64</v>
      </c>
      <c r="E1" t="s">
        <v>12</v>
      </c>
      <c r="F1" t="s">
        <v>1</v>
      </c>
      <c r="G1" t="s">
        <v>65</v>
      </c>
      <c r="H1" t="s">
        <v>36</v>
      </c>
      <c r="I1" t="s">
        <v>35</v>
      </c>
      <c r="J1" t="s">
        <v>3</v>
      </c>
      <c r="K1" t="s">
        <v>4</v>
      </c>
      <c r="L1" t="s">
        <v>11</v>
      </c>
      <c r="M1" t="s">
        <v>10</v>
      </c>
      <c r="N1" t="s">
        <v>14</v>
      </c>
      <c r="O1" t="s">
        <v>13</v>
      </c>
      <c r="P1" t="s">
        <v>22</v>
      </c>
      <c r="Q1" t="s">
        <v>23</v>
      </c>
      <c r="R1" t="s">
        <v>19</v>
      </c>
      <c r="S1" s="2" t="s">
        <v>20</v>
      </c>
      <c r="T1" s="2" t="s">
        <v>25</v>
      </c>
      <c r="U1" t="s">
        <v>24</v>
      </c>
      <c r="V1" t="s">
        <v>38</v>
      </c>
      <c r="W1" s="4" t="s">
        <v>39</v>
      </c>
      <c r="X1" t="s">
        <v>40</v>
      </c>
      <c r="Y1" s="6" t="s">
        <v>37</v>
      </c>
    </row>
    <row r="2" spans="1:25" x14ac:dyDescent="0.2">
      <c r="A2" t="s">
        <v>49</v>
      </c>
      <c r="B2" s="1">
        <v>44199</v>
      </c>
      <c r="C2" t="s">
        <v>5</v>
      </c>
      <c r="D2">
        <v>400</v>
      </c>
      <c r="E2">
        <v>0.47869183500000001</v>
      </c>
      <c r="F2">
        <v>1</v>
      </c>
      <c r="G2" t="s">
        <v>6</v>
      </c>
      <c r="H2">
        <v>2.1</v>
      </c>
      <c r="I2">
        <v>2.06</v>
      </c>
      <c r="J2">
        <v>-47.88</v>
      </c>
      <c r="K2" t="s">
        <v>7</v>
      </c>
      <c r="L2">
        <v>14.5</v>
      </c>
      <c r="M2">
        <v>287.64999999999998</v>
      </c>
      <c r="N2">
        <v>1009.681967</v>
      </c>
      <c r="O2">
        <f t="shared" ref="O2:O31" si="0">N2/1013.249977</f>
        <v>0.99647864783519269</v>
      </c>
      <c r="P2">
        <f t="shared" ref="P2:P31" si="1">(1*0.08206*M2)/O2</f>
        <v>23.687972693925648</v>
      </c>
      <c r="Q2">
        <f t="shared" ref="Q2:Q31" si="2">P2*1000</f>
        <v>23687.972693925647</v>
      </c>
      <c r="R2">
        <f t="shared" ref="R2:R31" si="3">H2-I2</f>
        <v>4.0000000000000036E-2</v>
      </c>
      <c r="S2" s="2">
        <f t="shared" ref="S2:S31" si="4">((R2/1000000)*(1/P2))/0.000000001</f>
        <v>1.6886206564336892</v>
      </c>
      <c r="T2" s="2">
        <f t="shared" ref="T2:T31" si="5">R2*0.025/0.025/P2*1000</f>
        <v>1.6886206564336894</v>
      </c>
      <c r="U2">
        <f t="shared" ref="U2:U33" si="6" xml:space="preserve"> EXP(-67.1962+99.1624*(100/M2)+27.9015*LN(M2/100)+E2*(-0.072909+0.041674*(M2/100)-0.0064603*(M2/100)^2))</f>
        <v>3.892903143126452E-2</v>
      </c>
      <c r="V2">
        <f t="shared" ref="V2:V31" si="7">U2/Q2*1000000000*1000</f>
        <v>1643409.165244739</v>
      </c>
      <c r="W2" s="4">
        <f t="shared" ref="W2:W31" si="8">I2*V2/1000000</f>
        <v>3.3854228804041626</v>
      </c>
      <c r="X2">
        <f t="shared" ref="X2:X31" si="9">V2*H2/1000000</f>
        <v>3.451159247013952</v>
      </c>
      <c r="Y2" s="6">
        <f t="shared" ref="Y2:Y31" si="10">X2+S2</f>
        <v>5.139779903447641</v>
      </c>
    </row>
    <row r="3" spans="1:25" x14ac:dyDescent="0.2">
      <c r="A3" t="s">
        <v>49</v>
      </c>
      <c r="B3" s="1">
        <v>44199</v>
      </c>
      <c r="C3" t="s">
        <v>8</v>
      </c>
      <c r="D3">
        <v>0</v>
      </c>
      <c r="E3">
        <v>0.40368066600000002</v>
      </c>
      <c r="F3">
        <v>2</v>
      </c>
      <c r="G3" t="s">
        <v>6</v>
      </c>
      <c r="H3">
        <v>2.78</v>
      </c>
      <c r="I3">
        <v>2.06</v>
      </c>
      <c r="J3">
        <v>-48.58</v>
      </c>
      <c r="K3" t="s">
        <v>7</v>
      </c>
      <c r="L3">
        <v>12</v>
      </c>
      <c r="M3">
        <v>285.14999999999998</v>
      </c>
      <c r="N3">
        <v>1009.681967</v>
      </c>
      <c r="O3">
        <f t="shared" si="0"/>
        <v>0.99647864783519269</v>
      </c>
      <c r="P3">
        <f t="shared" si="1"/>
        <v>23.482097735695806</v>
      </c>
      <c r="Q3">
        <f t="shared" si="2"/>
        <v>23482.097735695806</v>
      </c>
      <c r="R3">
        <f t="shared" si="3"/>
        <v>0.71999999999999975</v>
      </c>
      <c r="S3" s="2">
        <f t="shared" si="4"/>
        <v>30.661655875212002</v>
      </c>
      <c r="T3" s="2">
        <f t="shared" si="5"/>
        <v>30.661655875212002</v>
      </c>
      <c r="U3">
        <f t="shared" si="6"/>
        <v>4.1300013642341073E-2</v>
      </c>
      <c r="V3">
        <f t="shared" si="7"/>
        <v>1758787.2304764215</v>
      </c>
      <c r="W3" s="4">
        <f t="shared" si="8"/>
        <v>3.6231016947814285</v>
      </c>
      <c r="X3">
        <f t="shared" si="9"/>
        <v>4.8894285007244518</v>
      </c>
      <c r="Y3" s="6">
        <f t="shared" si="10"/>
        <v>35.551084375936455</v>
      </c>
    </row>
    <row r="4" spans="1:25" x14ac:dyDescent="0.2">
      <c r="A4" t="s">
        <v>49</v>
      </c>
      <c r="B4" s="1">
        <v>44199</v>
      </c>
      <c r="C4" t="s">
        <v>5</v>
      </c>
      <c r="D4">
        <v>300</v>
      </c>
      <c r="E4">
        <v>0.46548552900000001</v>
      </c>
      <c r="F4">
        <v>3</v>
      </c>
      <c r="G4" t="s">
        <v>6</v>
      </c>
      <c r="H4">
        <v>2.4700000000000002</v>
      </c>
      <c r="I4">
        <v>2.06</v>
      </c>
      <c r="J4">
        <v>-47.47</v>
      </c>
      <c r="K4" t="s">
        <v>7</v>
      </c>
      <c r="L4">
        <v>12.1</v>
      </c>
      <c r="M4">
        <v>285.25</v>
      </c>
      <c r="N4">
        <v>1009.681967</v>
      </c>
      <c r="O4">
        <f t="shared" si="0"/>
        <v>0.99647864783519269</v>
      </c>
      <c r="P4">
        <f t="shared" si="1"/>
        <v>23.490332734025003</v>
      </c>
      <c r="Q4">
        <f t="shared" si="2"/>
        <v>23490.332734025003</v>
      </c>
      <c r="R4">
        <f t="shared" si="3"/>
        <v>0.41000000000000014</v>
      </c>
      <c r="S4" s="2">
        <f t="shared" si="4"/>
        <v>17.453988610647823</v>
      </c>
      <c r="T4" s="2">
        <f t="shared" si="5"/>
        <v>17.453988610647823</v>
      </c>
      <c r="U4">
        <f t="shared" si="6"/>
        <v>4.1183956261967837E-2</v>
      </c>
      <c r="V4">
        <f t="shared" si="7"/>
        <v>1753230.0086287912</v>
      </c>
      <c r="W4" s="4">
        <f t="shared" si="8"/>
        <v>3.6116538177753101</v>
      </c>
      <c r="X4">
        <f t="shared" si="9"/>
        <v>4.3304781213131145</v>
      </c>
      <c r="Y4" s="6">
        <f t="shared" si="10"/>
        <v>21.784466731960936</v>
      </c>
    </row>
    <row r="5" spans="1:25" x14ac:dyDescent="0.2">
      <c r="A5" t="s">
        <v>49</v>
      </c>
      <c r="B5" s="1">
        <v>44199</v>
      </c>
      <c r="C5" t="s">
        <v>8</v>
      </c>
      <c r="D5">
        <v>5</v>
      </c>
      <c r="E5">
        <v>0.41271725399999998</v>
      </c>
      <c r="F5">
        <v>4</v>
      </c>
      <c r="G5" t="s">
        <v>6</v>
      </c>
      <c r="H5">
        <v>2.65</v>
      </c>
      <c r="I5">
        <v>2.06</v>
      </c>
      <c r="J5">
        <v>-48.52</v>
      </c>
      <c r="K5" t="s">
        <v>7</v>
      </c>
      <c r="L5">
        <v>12.1</v>
      </c>
      <c r="M5">
        <v>285.25</v>
      </c>
      <c r="N5">
        <v>1009.681967</v>
      </c>
      <c r="O5">
        <f t="shared" si="0"/>
        <v>0.99647864783519269</v>
      </c>
      <c r="P5">
        <f t="shared" si="1"/>
        <v>23.490332734025003</v>
      </c>
      <c r="Q5">
        <f t="shared" si="2"/>
        <v>23490.332734025003</v>
      </c>
      <c r="R5">
        <f t="shared" si="3"/>
        <v>0.58999999999999986</v>
      </c>
      <c r="S5" s="2">
        <f t="shared" si="4"/>
        <v>25.116715317761486</v>
      </c>
      <c r="T5" s="2">
        <f t="shared" si="5"/>
        <v>25.116715317761489</v>
      </c>
      <c r="U5">
        <f t="shared" si="6"/>
        <v>4.1198301489939158E-2</v>
      </c>
      <c r="V5">
        <f t="shared" si="7"/>
        <v>1753840.6950815441</v>
      </c>
      <c r="W5" s="4">
        <f t="shared" si="8"/>
        <v>3.6129118318679807</v>
      </c>
      <c r="X5">
        <f t="shared" si="9"/>
        <v>4.6476778419660913</v>
      </c>
      <c r="Y5" s="6">
        <f t="shared" si="10"/>
        <v>29.764393159727575</v>
      </c>
    </row>
    <row r="6" spans="1:25" x14ac:dyDescent="0.2">
      <c r="A6" t="s">
        <v>49</v>
      </c>
      <c r="B6" s="1">
        <v>44199</v>
      </c>
      <c r="C6" t="s">
        <v>5</v>
      </c>
      <c r="D6">
        <v>250</v>
      </c>
      <c r="E6">
        <v>0.45711973299999997</v>
      </c>
      <c r="F6">
        <v>5</v>
      </c>
      <c r="G6" t="s">
        <v>6</v>
      </c>
      <c r="H6">
        <v>2.74</v>
      </c>
      <c r="I6">
        <v>2.06</v>
      </c>
      <c r="J6">
        <v>-48.42</v>
      </c>
      <c r="K6" t="s">
        <v>7</v>
      </c>
      <c r="L6">
        <v>12.4</v>
      </c>
      <c r="M6">
        <v>285.55</v>
      </c>
      <c r="N6">
        <v>1009.681967</v>
      </c>
      <c r="O6">
        <f t="shared" si="0"/>
        <v>0.99647864783519269</v>
      </c>
      <c r="P6">
        <f t="shared" si="1"/>
        <v>23.515037729012583</v>
      </c>
      <c r="Q6">
        <f t="shared" si="2"/>
        <v>23515.037729012583</v>
      </c>
      <c r="R6">
        <f t="shared" si="3"/>
        <v>0.68000000000000016</v>
      </c>
      <c r="S6" s="2">
        <f t="shared" si="4"/>
        <v>28.917665701255668</v>
      </c>
      <c r="T6" s="2">
        <f t="shared" si="5"/>
        <v>28.917665701255668</v>
      </c>
      <c r="U6">
        <f t="shared" si="6"/>
        <v>4.089128275089815E-2</v>
      </c>
      <c r="V6">
        <f t="shared" si="7"/>
        <v>1738941.8304205805</v>
      </c>
      <c r="W6" s="4">
        <f t="shared" si="8"/>
        <v>3.5822201706663956</v>
      </c>
      <c r="X6">
        <f t="shared" si="9"/>
        <v>4.7647006153523916</v>
      </c>
      <c r="Y6" s="6">
        <f t="shared" si="10"/>
        <v>33.682366316608061</v>
      </c>
    </row>
    <row r="7" spans="1:25" x14ac:dyDescent="0.2">
      <c r="A7" t="s">
        <v>49</v>
      </c>
      <c r="B7" s="1">
        <v>44199</v>
      </c>
      <c r="C7" t="s">
        <v>8</v>
      </c>
      <c r="D7">
        <v>10</v>
      </c>
      <c r="E7">
        <v>0.412214566</v>
      </c>
      <c r="F7">
        <v>6</v>
      </c>
      <c r="G7" t="s">
        <v>6</v>
      </c>
      <c r="H7">
        <v>2.6</v>
      </c>
      <c r="I7">
        <v>2.06</v>
      </c>
      <c r="J7">
        <v>-47.16</v>
      </c>
      <c r="K7" t="s">
        <v>7</v>
      </c>
      <c r="L7">
        <v>11.5</v>
      </c>
      <c r="M7">
        <v>284.64999999999998</v>
      </c>
      <c r="N7">
        <v>1009.681967</v>
      </c>
      <c r="O7">
        <f t="shared" si="0"/>
        <v>0.99647864783519269</v>
      </c>
      <c r="P7">
        <f t="shared" si="1"/>
        <v>23.440922744049836</v>
      </c>
      <c r="Q7">
        <f t="shared" si="2"/>
        <v>23440.922744049836</v>
      </c>
      <c r="R7">
        <f t="shared" si="3"/>
        <v>0.54</v>
      </c>
      <c r="S7" s="2">
        <f t="shared" si="4"/>
        <v>23.036635796987632</v>
      </c>
      <c r="T7" s="2">
        <f t="shared" si="5"/>
        <v>23.036635796987635</v>
      </c>
      <c r="U7">
        <f t="shared" si="6"/>
        <v>4.1800736250485769E-2</v>
      </c>
      <c r="V7">
        <f t="shared" si="7"/>
        <v>1783237.661200702</v>
      </c>
      <c r="W7" s="4">
        <f t="shared" si="8"/>
        <v>3.6734695820734458</v>
      </c>
      <c r="X7">
        <f t="shared" si="9"/>
        <v>4.6364179191218255</v>
      </c>
      <c r="Y7" s="6">
        <f t="shared" si="10"/>
        <v>27.673053716109457</v>
      </c>
    </row>
    <row r="8" spans="1:25" x14ac:dyDescent="0.2">
      <c r="A8" t="s">
        <v>49</v>
      </c>
      <c r="B8" s="1">
        <v>44199</v>
      </c>
      <c r="C8" t="s">
        <v>5</v>
      </c>
      <c r="D8">
        <v>225</v>
      </c>
      <c r="E8">
        <v>0.462695366</v>
      </c>
      <c r="F8">
        <v>7</v>
      </c>
      <c r="G8" t="s">
        <v>6</v>
      </c>
      <c r="H8">
        <v>2.5499999999999998</v>
      </c>
      <c r="I8">
        <v>2.06</v>
      </c>
      <c r="J8">
        <v>-48.95</v>
      </c>
      <c r="K8" t="s">
        <v>7</v>
      </c>
      <c r="L8">
        <v>13.9</v>
      </c>
      <c r="M8">
        <v>287.05</v>
      </c>
      <c r="N8">
        <v>1009.681967</v>
      </c>
      <c r="O8">
        <f t="shared" si="0"/>
        <v>0.99647864783519269</v>
      </c>
      <c r="P8">
        <f t="shared" si="1"/>
        <v>23.638562703950488</v>
      </c>
      <c r="Q8">
        <f t="shared" si="2"/>
        <v>23638.562703950487</v>
      </c>
      <c r="R8">
        <f t="shared" si="3"/>
        <v>0.48999999999999977</v>
      </c>
      <c r="S8" s="2">
        <f t="shared" si="4"/>
        <v>20.728840671776997</v>
      </c>
      <c r="T8" s="2">
        <f t="shared" si="5"/>
        <v>20.728840671777</v>
      </c>
      <c r="U8">
        <f t="shared" si="6"/>
        <v>3.9473471412905234E-2</v>
      </c>
      <c r="V8">
        <f t="shared" si="7"/>
        <v>1669876.121796035</v>
      </c>
      <c r="W8" s="4">
        <f t="shared" si="8"/>
        <v>3.4399448108998323</v>
      </c>
      <c r="X8">
        <f t="shared" si="9"/>
        <v>4.2581841105798892</v>
      </c>
      <c r="Y8" s="6">
        <f t="shared" si="10"/>
        <v>24.987024782356887</v>
      </c>
    </row>
    <row r="9" spans="1:25" x14ac:dyDescent="0.2">
      <c r="A9" t="s">
        <v>49</v>
      </c>
      <c r="B9" s="1">
        <v>44199</v>
      </c>
      <c r="C9" t="s">
        <v>8</v>
      </c>
      <c r="D9">
        <v>25</v>
      </c>
      <c r="E9">
        <v>0.40393142500000001</v>
      </c>
      <c r="F9">
        <v>8</v>
      </c>
      <c r="G9" t="s">
        <v>6</v>
      </c>
      <c r="H9">
        <v>2.85</v>
      </c>
      <c r="I9">
        <v>2.06</v>
      </c>
      <c r="J9">
        <v>-47.94</v>
      </c>
      <c r="K9" t="s">
        <v>7</v>
      </c>
      <c r="L9">
        <v>12.7</v>
      </c>
      <c r="M9">
        <v>285.85000000000002</v>
      </c>
      <c r="N9">
        <v>1009.681967</v>
      </c>
      <c r="O9">
        <f t="shared" si="0"/>
        <v>0.99647864783519269</v>
      </c>
      <c r="P9">
        <f t="shared" si="1"/>
        <v>23.539742724000167</v>
      </c>
      <c r="Q9">
        <f t="shared" si="2"/>
        <v>23539.742724000167</v>
      </c>
      <c r="R9">
        <f t="shared" si="3"/>
        <v>0.79</v>
      </c>
      <c r="S9" s="2">
        <f t="shared" si="4"/>
        <v>33.560264836477934</v>
      </c>
      <c r="T9" s="2">
        <f t="shared" si="5"/>
        <v>33.560264836477934</v>
      </c>
      <c r="U9">
        <f t="shared" si="6"/>
        <v>4.0614499981439019E-2</v>
      </c>
      <c r="V9">
        <f t="shared" si="7"/>
        <v>1725358.7032635715</v>
      </c>
      <c r="W9" s="4">
        <f t="shared" si="8"/>
        <v>3.554238928722957</v>
      </c>
      <c r="X9">
        <f t="shared" si="9"/>
        <v>4.9172723043011795</v>
      </c>
      <c r="Y9" s="6">
        <f t="shared" si="10"/>
        <v>38.477537140779113</v>
      </c>
    </row>
    <row r="10" spans="1:25" x14ac:dyDescent="0.2">
      <c r="A10" t="s">
        <v>49</v>
      </c>
      <c r="B10" s="1">
        <v>44199</v>
      </c>
      <c r="C10" t="s">
        <v>5</v>
      </c>
      <c r="D10">
        <v>200</v>
      </c>
      <c r="E10">
        <v>0.45382776800000002</v>
      </c>
      <c r="F10">
        <v>9</v>
      </c>
      <c r="G10" t="s">
        <v>6</v>
      </c>
      <c r="H10">
        <v>2.1</v>
      </c>
      <c r="I10">
        <v>2.06</v>
      </c>
      <c r="J10">
        <v>-46.92</v>
      </c>
      <c r="K10" t="s">
        <v>7</v>
      </c>
      <c r="L10">
        <v>12.9</v>
      </c>
      <c r="M10">
        <v>286.05</v>
      </c>
      <c r="N10">
        <v>1009.681967</v>
      </c>
      <c r="O10">
        <f t="shared" si="0"/>
        <v>0.99647864783519269</v>
      </c>
      <c r="P10">
        <f t="shared" si="1"/>
        <v>23.55621272065855</v>
      </c>
      <c r="Q10">
        <f t="shared" si="2"/>
        <v>23556.21272065855</v>
      </c>
      <c r="R10">
        <f t="shared" si="3"/>
        <v>4.0000000000000036E-2</v>
      </c>
      <c r="S10" s="2">
        <f t="shared" si="4"/>
        <v>1.6980658340260466</v>
      </c>
      <c r="T10" s="2">
        <f t="shared" si="5"/>
        <v>1.6980658340260468</v>
      </c>
      <c r="U10">
        <f t="shared" si="6"/>
        <v>4.0409372794110249E-2</v>
      </c>
      <c r="V10">
        <f t="shared" si="7"/>
        <v>1715444.3829025051</v>
      </c>
      <c r="W10" s="4">
        <f t="shared" si="8"/>
        <v>3.5338154287791608</v>
      </c>
      <c r="X10">
        <f t="shared" si="9"/>
        <v>3.6024332040952607</v>
      </c>
      <c r="Y10" s="6">
        <f t="shared" si="10"/>
        <v>5.3004990381213073</v>
      </c>
    </row>
    <row r="11" spans="1:25" x14ac:dyDescent="0.2">
      <c r="A11" t="s">
        <v>49</v>
      </c>
      <c r="B11" s="1">
        <v>44199</v>
      </c>
      <c r="C11" t="s">
        <v>8</v>
      </c>
      <c r="D11">
        <v>50</v>
      </c>
      <c r="E11">
        <v>0.40618913899999998</v>
      </c>
      <c r="F11">
        <v>10</v>
      </c>
      <c r="G11" t="s">
        <v>6</v>
      </c>
      <c r="H11">
        <v>2.2599999999999998</v>
      </c>
      <c r="I11">
        <v>2.06</v>
      </c>
      <c r="J11">
        <v>-46.37</v>
      </c>
      <c r="K11" t="s">
        <v>7</v>
      </c>
      <c r="L11">
        <v>12.9</v>
      </c>
      <c r="M11">
        <v>286.05</v>
      </c>
      <c r="N11">
        <v>1009.681967</v>
      </c>
      <c r="O11">
        <f t="shared" si="0"/>
        <v>0.99647864783519269</v>
      </c>
      <c r="P11">
        <f t="shared" si="1"/>
        <v>23.55621272065855</v>
      </c>
      <c r="Q11">
        <f t="shared" si="2"/>
        <v>23556.21272065855</v>
      </c>
      <c r="R11">
        <f t="shared" si="3"/>
        <v>0.19999999999999973</v>
      </c>
      <c r="S11" s="2">
        <f t="shared" si="4"/>
        <v>8.4903291701302148</v>
      </c>
      <c r="T11" s="2">
        <f t="shared" si="5"/>
        <v>8.4903291701302166</v>
      </c>
      <c r="U11">
        <f t="shared" si="6"/>
        <v>4.042200629431586E-2</v>
      </c>
      <c r="V11">
        <f t="shared" si="7"/>
        <v>1715980.695779088</v>
      </c>
      <c r="W11" s="4">
        <f t="shared" si="8"/>
        <v>3.5349202333049212</v>
      </c>
      <c r="X11">
        <f t="shared" si="9"/>
        <v>3.8781163724607381</v>
      </c>
      <c r="Y11" s="6">
        <f t="shared" si="10"/>
        <v>12.368445542590953</v>
      </c>
    </row>
    <row r="12" spans="1:25" x14ac:dyDescent="0.2">
      <c r="A12" t="s">
        <v>49</v>
      </c>
      <c r="B12" s="1">
        <v>44199</v>
      </c>
      <c r="C12" t="s">
        <v>5</v>
      </c>
      <c r="D12">
        <v>175</v>
      </c>
      <c r="E12">
        <v>0.44244677100000002</v>
      </c>
      <c r="F12">
        <v>11</v>
      </c>
      <c r="G12" t="s">
        <v>6</v>
      </c>
      <c r="H12">
        <v>2.14</v>
      </c>
      <c r="I12">
        <v>2.06</v>
      </c>
      <c r="J12">
        <v>-47.01</v>
      </c>
      <c r="K12" t="s">
        <v>7</v>
      </c>
      <c r="L12">
        <v>12.3</v>
      </c>
      <c r="M12">
        <v>285.45</v>
      </c>
      <c r="N12">
        <v>1009.681967</v>
      </c>
      <c r="O12">
        <f t="shared" si="0"/>
        <v>0.99647864783519269</v>
      </c>
      <c r="P12">
        <f t="shared" si="1"/>
        <v>23.50680273068339</v>
      </c>
      <c r="Q12">
        <f t="shared" si="2"/>
        <v>23506.80273068339</v>
      </c>
      <c r="R12">
        <f t="shared" si="3"/>
        <v>8.0000000000000071E-2</v>
      </c>
      <c r="S12" s="2">
        <f t="shared" si="4"/>
        <v>3.4032701476486293</v>
      </c>
      <c r="T12" s="2">
        <f t="shared" si="5"/>
        <v>3.4032701476486298</v>
      </c>
      <c r="U12">
        <f t="shared" si="6"/>
        <v>4.0993117874439294E-2</v>
      </c>
      <c r="V12">
        <f t="shared" si="7"/>
        <v>1743883.1790140073</v>
      </c>
      <c r="W12" s="4">
        <f t="shared" si="8"/>
        <v>3.592399348768855</v>
      </c>
      <c r="X12">
        <f t="shared" si="9"/>
        <v>3.7319100030899759</v>
      </c>
      <c r="Y12" s="6">
        <f t="shared" si="10"/>
        <v>7.1351801507386057</v>
      </c>
    </row>
    <row r="13" spans="1:25" x14ac:dyDescent="0.2">
      <c r="A13" t="s">
        <v>49</v>
      </c>
      <c r="B13" s="1">
        <v>44199</v>
      </c>
      <c r="C13" t="s">
        <v>8</v>
      </c>
      <c r="D13">
        <v>75</v>
      </c>
      <c r="E13">
        <v>0.42151764899999999</v>
      </c>
      <c r="F13">
        <v>12</v>
      </c>
      <c r="G13" t="s">
        <v>6</v>
      </c>
      <c r="H13">
        <v>2.4300000000000002</v>
      </c>
      <c r="I13">
        <v>2.06</v>
      </c>
      <c r="J13">
        <v>-46.52</v>
      </c>
      <c r="K13" t="s">
        <v>7</v>
      </c>
      <c r="L13">
        <v>12.3</v>
      </c>
      <c r="M13">
        <v>285.45</v>
      </c>
      <c r="N13">
        <v>1009.681967</v>
      </c>
      <c r="O13">
        <f t="shared" si="0"/>
        <v>0.99647864783519269</v>
      </c>
      <c r="P13">
        <f t="shared" si="1"/>
        <v>23.50680273068339</v>
      </c>
      <c r="Q13">
        <f t="shared" si="2"/>
        <v>23506.80273068339</v>
      </c>
      <c r="R13">
        <f t="shared" si="3"/>
        <v>0.37000000000000011</v>
      </c>
      <c r="S13" s="2">
        <f t="shared" si="4"/>
        <v>15.7401244328749</v>
      </c>
      <c r="T13" s="2">
        <f t="shared" si="5"/>
        <v>15.740124432874904</v>
      </c>
      <c r="U13">
        <f t="shared" si="6"/>
        <v>4.0998772318747462E-2</v>
      </c>
      <c r="V13">
        <f t="shared" si="7"/>
        <v>1744123.7240329513</v>
      </c>
      <c r="W13" s="4">
        <f t="shared" si="8"/>
        <v>3.5928948715078799</v>
      </c>
      <c r="X13">
        <f t="shared" si="9"/>
        <v>4.2382206494000725</v>
      </c>
      <c r="Y13" s="6">
        <f t="shared" si="10"/>
        <v>19.978345082274974</v>
      </c>
    </row>
    <row r="14" spans="1:25" x14ac:dyDescent="0.2">
      <c r="A14" t="s">
        <v>49</v>
      </c>
      <c r="B14" s="1">
        <v>44199</v>
      </c>
      <c r="C14" t="s">
        <v>5</v>
      </c>
      <c r="D14">
        <v>150</v>
      </c>
      <c r="E14">
        <v>0.42781308099999998</v>
      </c>
      <c r="F14">
        <v>13</v>
      </c>
      <c r="G14" t="s">
        <v>6</v>
      </c>
      <c r="H14">
        <v>2.5099999999999998</v>
      </c>
      <c r="I14">
        <v>2.06</v>
      </c>
      <c r="J14">
        <v>-46.96</v>
      </c>
      <c r="K14" t="s">
        <v>7</v>
      </c>
      <c r="L14">
        <v>12.4</v>
      </c>
      <c r="M14">
        <v>285.55</v>
      </c>
      <c r="N14">
        <v>1009.681967</v>
      </c>
      <c r="O14">
        <f t="shared" si="0"/>
        <v>0.99647864783519269</v>
      </c>
      <c r="P14">
        <f t="shared" si="1"/>
        <v>23.515037729012583</v>
      </c>
      <c r="Q14">
        <f t="shared" si="2"/>
        <v>23515.037729012583</v>
      </c>
      <c r="R14">
        <f t="shared" si="3"/>
        <v>0.44999999999999973</v>
      </c>
      <c r="S14" s="2">
        <f t="shared" si="4"/>
        <v>19.136690537595644</v>
      </c>
      <c r="T14" s="2">
        <f t="shared" si="5"/>
        <v>19.136690537595648</v>
      </c>
      <c r="U14">
        <f t="shared" si="6"/>
        <v>4.0899175374254922E-2</v>
      </c>
      <c r="V14">
        <f t="shared" si="7"/>
        <v>1739277.4719554877</v>
      </c>
      <c r="W14" s="4">
        <f t="shared" si="8"/>
        <v>3.5829115922283052</v>
      </c>
      <c r="X14">
        <f t="shared" si="9"/>
        <v>4.3655864546082741</v>
      </c>
      <c r="Y14" s="6">
        <f t="shared" si="10"/>
        <v>23.502276992203917</v>
      </c>
    </row>
    <row r="15" spans="1:25" x14ac:dyDescent="0.2">
      <c r="A15" t="s">
        <v>49</v>
      </c>
      <c r="B15" s="1">
        <v>44199</v>
      </c>
      <c r="C15" t="s">
        <v>8</v>
      </c>
      <c r="D15">
        <v>100</v>
      </c>
      <c r="E15">
        <v>0.42000789999999999</v>
      </c>
      <c r="F15">
        <v>14</v>
      </c>
      <c r="G15" t="s">
        <v>6</v>
      </c>
      <c r="H15">
        <v>2.12</v>
      </c>
      <c r="I15">
        <v>2.06</v>
      </c>
      <c r="J15">
        <v>-46.13</v>
      </c>
      <c r="K15" t="s">
        <v>7</v>
      </c>
      <c r="L15">
        <v>11.5</v>
      </c>
      <c r="M15">
        <v>284.64999999999998</v>
      </c>
      <c r="N15">
        <v>1009.681967</v>
      </c>
      <c r="O15">
        <f t="shared" si="0"/>
        <v>0.99647864783519269</v>
      </c>
      <c r="P15">
        <f t="shared" si="1"/>
        <v>23.440922744049836</v>
      </c>
      <c r="Q15">
        <f t="shared" si="2"/>
        <v>23440.922744049836</v>
      </c>
      <c r="R15">
        <f t="shared" si="3"/>
        <v>6.0000000000000053E-2</v>
      </c>
      <c r="S15" s="2">
        <f t="shared" si="4"/>
        <v>2.5596261996652943</v>
      </c>
      <c r="T15" s="2">
        <f t="shared" si="5"/>
        <v>2.5596261996652947</v>
      </c>
      <c r="U15">
        <f t="shared" si="6"/>
        <v>4.1798576815092449E-2</v>
      </c>
      <c r="V15">
        <f t="shared" si="7"/>
        <v>1783145.5387438813</v>
      </c>
      <c r="W15" s="4">
        <f t="shared" si="8"/>
        <v>3.6732798098123953</v>
      </c>
      <c r="X15">
        <f t="shared" si="9"/>
        <v>3.7802685421370286</v>
      </c>
      <c r="Y15" s="6">
        <f t="shared" si="10"/>
        <v>6.3398947418023228</v>
      </c>
    </row>
    <row r="16" spans="1:25" x14ac:dyDescent="0.2">
      <c r="A16" t="s">
        <v>49</v>
      </c>
      <c r="B16" s="1">
        <v>44199</v>
      </c>
      <c r="C16" t="s">
        <v>5</v>
      </c>
      <c r="D16">
        <v>125</v>
      </c>
      <c r="E16">
        <v>0.41849866200000002</v>
      </c>
      <c r="F16">
        <v>15</v>
      </c>
      <c r="G16" t="s">
        <v>6</v>
      </c>
      <c r="H16">
        <v>2.19</v>
      </c>
      <c r="I16">
        <v>2.06</v>
      </c>
      <c r="J16">
        <v>-47.29</v>
      </c>
      <c r="K16" t="s">
        <v>7</v>
      </c>
      <c r="L16">
        <v>11.4</v>
      </c>
      <c r="M16">
        <v>284.55</v>
      </c>
      <c r="N16">
        <v>1009.681967</v>
      </c>
      <c r="O16">
        <f t="shared" si="0"/>
        <v>0.99647864783519269</v>
      </c>
      <c r="P16">
        <f t="shared" si="1"/>
        <v>23.432687745720646</v>
      </c>
      <c r="Q16">
        <f t="shared" si="2"/>
        <v>23432.687745720646</v>
      </c>
      <c r="R16">
        <f t="shared" si="3"/>
        <v>0.12999999999999989</v>
      </c>
      <c r="S16" s="2">
        <f t="shared" si="4"/>
        <v>5.5478057579519833</v>
      </c>
      <c r="T16" s="2">
        <f t="shared" si="5"/>
        <v>5.5478057579519833</v>
      </c>
      <c r="U16">
        <f t="shared" si="6"/>
        <v>4.190097876144265E-2</v>
      </c>
      <c r="V16">
        <f t="shared" si="7"/>
        <v>1788142.2402811963</v>
      </c>
      <c r="W16" s="4">
        <f t="shared" si="8"/>
        <v>3.6835730149792645</v>
      </c>
      <c r="X16">
        <f t="shared" si="9"/>
        <v>3.9160315062158197</v>
      </c>
      <c r="Y16" s="6">
        <f t="shared" si="10"/>
        <v>9.4638372641678039</v>
      </c>
    </row>
    <row r="17" spans="1:25" x14ac:dyDescent="0.2">
      <c r="A17" t="s">
        <v>49</v>
      </c>
      <c r="B17" s="1">
        <v>44199</v>
      </c>
      <c r="C17" t="s">
        <v>8</v>
      </c>
      <c r="D17">
        <v>125</v>
      </c>
      <c r="E17">
        <v>0.42529391100000002</v>
      </c>
      <c r="F17">
        <v>16</v>
      </c>
      <c r="G17" t="s">
        <v>6</v>
      </c>
      <c r="H17">
        <v>2.7</v>
      </c>
      <c r="I17">
        <v>2.06</v>
      </c>
      <c r="J17">
        <v>-47.23</v>
      </c>
      <c r="K17" t="s">
        <v>7</v>
      </c>
      <c r="L17">
        <v>12.7</v>
      </c>
      <c r="M17">
        <v>285.85000000000002</v>
      </c>
      <c r="N17">
        <v>1009.681967</v>
      </c>
      <c r="O17">
        <f t="shared" si="0"/>
        <v>0.99647864783519269</v>
      </c>
      <c r="P17">
        <f t="shared" si="1"/>
        <v>23.539742724000167</v>
      </c>
      <c r="Q17">
        <f t="shared" si="2"/>
        <v>23539.742724000167</v>
      </c>
      <c r="R17">
        <f t="shared" si="3"/>
        <v>0.64000000000000012</v>
      </c>
      <c r="S17" s="2">
        <f t="shared" si="4"/>
        <v>27.188062652336551</v>
      </c>
      <c r="T17" s="2">
        <f t="shared" si="5"/>
        <v>27.188062652336555</v>
      </c>
      <c r="U17">
        <f t="shared" si="6"/>
        <v>4.0608799097261818E-2</v>
      </c>
      <c r="V17">
        <f t="shared" si="7"/>
        <v>1725116.5220195346</v>
      </c>
      <c r="W17" s="4">
        <f t="shared" si="8"/>
        <v>3.5537400353602413</v>
      </c>
      <c r="X17">
        <f t="shared" si="9"/>
        <v>4.6578146094527444</v>
      </c>
      <c r="Y17" s="6">
        <f t="shared" si="10"/>
        <v>31.845877261789298</v>
      </c>
    </row>
    <row r="18" spans="1:25" x14ac:dyDescent="0.2">
      <c r="A18" t="s">
        <v>49</v>
      </c>
      <c r="B18" s="1">
        <v>44199</v>
      </c>
      <c r="C18" t="s">
        <v>5</v>
      </c>
      <c r="D18">
        <v>100</v>
      </c>
      <c r="E18">
        <v>0.41397329599999999</v>
      </c>
      <c r="F18">
        <v>17</v>
      </c>
      <c r="G18" t="s">
        <v>6</v>
      </c>
      <c r="H18">
        <v>2.2200000000000002</v>
      </c>
      <c r="I18">
        <v>2.06</v>
      </c>
      <c r="J18">
        <v>-47.64</v>
      </c>
      <c r="K18" t="s">
        <v>7</v>
      </c>
      <c r="L18">
        <v>11.7</v>
      </c>
      <c r="M18">
        <v>284.85000000000002</v>
      </c>
      <c r="N18">
        <v>1009.681967</v>
      </c>
      <c r="O18">
        <f t="shared" si="0"/>
        <v>0.99647864783519269</v>
      </c>
      <c r="P18">
        <f t="shared" si="1"/>
        <v>23.457392740708229</v>
      </c>
      <c r="Q18">
        <f t="shared" si="2"/>
        <v>23457.39274070823</v>
      </c>
      <c r="R18">
        <f t="shared" si="3"/>
        <v>0.16000000000000014</v>
      </c>
      <c r="S18" s="2">
        <f t="shared" si="4"/>
        <v>6.820877399658074</v>
      </c>
      <c r="T18" s="2">
        <f t="shared" si="5"/>
        <v>6.820877399658074</v>
      </c>
      <c r="U18">
        <f t="shared" si="6"/>
        <v>4.1597659911907982E-2</v>
      </c>
      <c r="V18">
        <f t="shared" si="7"/>
        <v>1773328.3648237225</v>
      </c>
      <c r="W18" s="4">
        <f t="shared" si="8"/>
        <v>3.6530564315368688</v>
      </c>
      <c r="X18">
        <f t="shared" si="9"/>
        <v>3.9367889699086644</v>
      </c>
      <c r="Y18" s="6">
        <f t="shared" si="10"/>
        <v>10.757666369566738</v>
      </c>
    </row>
    <row r="19" spans="1:25" x14ac:dyDescent="0.2">
      <c r="A19" t="s">
        <v>49</v>
      </c>
      <c r="B19" s="1">
        <v>44199</v>
      </c>
      <c r="C19" t="s">
        <v>8</v>
      </c>
      <c r="D19">
        <v>150</v>
      </c>
      <c r="E19">
        <v>0.44573214100000003</v>
      </c>
      <c r="F19">
        <v>18</v>
      </c>
      <c r="G19" t="s">
        <v>6</v>
      </c>
      <c r="H19">
        <v>2.37</v>
      </c>
      <c r="I19">
        <v>2.06</v>
      </c>
      <c r="J19">
        <v>-46.8</v>
      </c>
      <c r="K19" t="s">
        <v>7</v>
      </c>
      <c r="L19">
        <v>11.9</v>
      </c>
      <c r="M19">
        <v>285.05</v>
      </c>
      <c r="N19">
        <v>1009.681967</v>
      </c>
      <c r="O19">
        <f t="shared" si="0"/>
        <v>0.99647864783519269</v>
      </c>
      <c r="P19">
        <f t="shared" si="1"/>
        <v>23.473862737366616</v>
      </c>
      <c r="Q19">
        <f t="shared" si="2"/>
        <v>23473.862737366617</v>
      </c>
      <c r="R19">
        <f t="shared" si="3"/>
        <v>0.31000000000000005</v>
      </c>
      <c r="S19" s="2">
        <f t="shared" si="4"/>
        <v>13.206177588596438</v>
      </c>
      <c r="T19" s="2">
        <f t="shared" si="5"/>
        <v>13.206177588596438</v>
      </c>
      <c r="U19">
        <f t="shared" si="6"/>
        <v>4.1388214680424328E-2</v>
      </c>
      <c r="V19">
        <f t="shared" si="7"/>
        <v>1763161.6553052829</v>
      </c>
      <c r="W19" s="4">
        <f t="shared" si="8"/>
        <v>3.632113009928883</v>
      </c>
      <c r="X19">
        <f t="shared" si="9"/>
        <v>4.1786931230735203</v>
      </c>
      <c r="Y19" s="6">
        <f t="shared" si="10"/>
        <v>17.384870711669958</v>
      </c>
    </row>
    <row r="20" spans="1:25" x14ac:dyDescent="0.2">
      <c r="A20" t="s">
        <v>49</v>
      </c>
      <c r="B20" s="1">
        <v>44199</v>
      </c>
      <c r="C20" t="s">
        <v>5</v>
      </c>
      <c r="D20">
        <v>75</v>
      </c>
      <c r="E20">
        <v>0.409954235</v>
      </c>
      <c r="F20">
        <v>19</v>
      </c>
      <c r="G20" t="s">
        <v>6</v>
      </c>
      <c r="H20">
        <v>2.46</v>
      </c>
      <c r="I20">
        <v>2.06</v>
      </c>
      <c r="J20">
        <v>-47.02</v>
      </c>
      <c r="K20" t="s">
        <v>7</v>
      </c>
      <c r="L20">
        <v>13.6</v>
      </c>
      <c r="M20">
        <v>286.75</v>
      </c>
      <c r="N20">
        <v>1009.681967</v>
      </c>
      <c r="O20">
        <f t="shared" si="0"/>
        <v>0.99647864783519269</v>
      </c>
      <c r="P20">
        <f t="shared" si="1"/>
        <v>23.613857708962907</v>
      </c>
      <c r="Q20">
        <f t="shared" si="2"/>
        <v>23613.857708962907</v>
      </c>
      <c r="R20">
        <f t="shared" si="3"/>
        <v>0.39999999999999991</v>
      </c>
      <c r="S20" s="2">
        <f t="shared" si="4"/>
        <v>16.93920599208893</v>
      </c>
      <c r="T20" s="2">
        <f t="shared" si="5"/>
        <v>16.939205992088933</v>
      </c>
      <c r="U20">
        <f t="shared" si="6"/>
        <v>3.9762843093724951E-2</v>
      </c>
      <c r="V20">
        <f t="shared" si="7"/>
        <v>1683877.4749892945</v>
      </c>
      <c r="W20" s="4">
        <f t="shared" si="8"/>
        <v>3.468787598477947</v>
      </c>
      <c r="X20">
        <f t="shared" si="9"/>
        <v>4.142338588473665</v>
      </c>
      <c r="Y20" s="6">
        <f t="shared" si="10"/>
        <v>21.081544580562593</v>
      </c>
    </row>
    <row r="21" spans="1:25" x14ac:dyDescent="0.2">
      <c r="A21" t="s">
        <v>49</v>
      </c>
      <c r="B21" s="1">
        <v>44199</v>
      </c>
      <c r="C21" t="s">
        <v>8</v>
      </c>
      <c r="D21">
        <v>175</v>
      </c>
      <c r="E21">
        <v>0.44775600500000001</v>
      </c>
      <c r="F21">
        <v>20</v>
      </c>
      <c r="G21" t="s">
        <v>6</v>
      </c>
      <c r="H21">
        <v>2.5</v>
      </c>
      <c r="I21">
        <v>2.06</v>
      </c>
      <c r="J21">
        <v>-47.12</v>
      </c>
      <c r="K21" t="s">
        <v>7</v>
      </c>
      <c r="L21">
        <v>12.9</v>
      </c>
      <c r="M21">
        <v>286.05</v>
      </c>
      <c r="N21">
        <v>1009.681967</v>
      </c>
      <c r="O21">
        <f t="shared" si="0"/>
        <v>0.99647864783519269</v>
      </c>
      <c r="P21">
        <f t="shared" si="1"/>
        <v>23.55621272065855</v>
      </c>
      <c r="Q21">
        <f t="shared" si="2"/>
        <v>23556.21272065855</v>
      </c>
      <c r="R21">
        <f t="shared" si="3"/>
        <v>0.43999999999999995</v>
      </c>
      <c r="S21" s="2">
        <f t="shared" si="4"/>
        <v>18.678724174286497</v>
      </c>
      <c r="T21" s="2">
        <f t="shared" si="5"/>
        <v>18.678724174286497</v>
      </c>
      <c r="U21">
        <f t="shared" si="6"/>
        <v>4.0410982772403008E-2</v>
      </c>
      <c r="V21">
        <f t="shared" si="7"/>
        <v>1715512.7291308166</v>
      </c>
      <c r="W21" s="4">
        <f t="shared" si="8"/>
        <v>3.5339562220094822</v>
      </c>
      <c r="X21">
        <f t="shared" si="9"/>
        <v>4.2887818228270413</v>
      </c>
      <c r="Y21" s="6">
        <f t="shared" si="10"/>
        <v>22.967505997113538</v>
      </c>
    </row>
    <row r="22" spans="1:25" x14ac:dyDescent="0.2">
      <c r="A22" t="s">
        <v>49</v>
      </c>
      <c r="B22" s="1">
        <v>44199</v>
      </c>
      <c r="C22" t="s">
        <v>5</v>
      </c>
      <c r="D22">
        <v>50</v>
      </c>
      <c r="E22">
        <v>0.22387605599999999</v>
      </c>
      <c r="F22">
        <v>21</v>
      </c>
      <c r="G22" t="s">
        <v>6</v>
      </c>
      <c r="H22">
        <v>2.29</v>
      </c>
      <c r="I22">
        <v>2.06</v>
      </c>
      <c r="J22">
        <v>-47.42</v>
      </c>
      <c r="K22" t="s">
        <v>7</v>
      </c>
      <c r="L22">
        <v>12.8</v>
      </c>
      <c r="M22">
        <v>285.95</v>
      </c>
      <c r="N22">
        <v>1009.681967</v>
      </c>
      <c r="O22">
        <f t="shared" si="0"/>
        <v>0.99647864783519269</v>
      </c>
      <c r="P22">
        <f t="shared" si="1"/>
        <v>23.547977722329357</v>
      </c>
      <c r="Q22">
        <f t="shared" si="2"/>
        <v>23547.977722329357</v>
      </c>
      <c r="R22">
        <f t="shared" si="3"/>
        <v>0.22999999999999998</v>
      </c>
      <c r="S22" s="2">
        <f t="shared" si="4"/>
        <v>9.7672930861448286</v>
      </c>
      <c r="T22" s="2">
        <f t="shared" si="5"/>
        <v>9.7672930861448286</v>
      </c>
      <c r="U22">
        <f t="shared" si="6"/>
        <v>4.0566270079368749E-2</v>
      </c>
      <c r="V22">
        <f t="shared" si="7"/>
        <v>1722707.1707691404</v>
      </c>
      <c r="W22" s="4">
        <f t="shared" si="8"/>
        <v>3.5487767717844294</v>
      </c>
      <c r="X22">
        <f t="shared" si="9"/>
        <v>3.9449994210613313</v>
      </c>
      <c r="Y22" s="6">
        <f t="shared" si="10"/>
        <v>13.712292507206159</v>
      </c>
    </row>
    <row r="23" spans="1:25" x14ac:dyDescent="0.2">
      <c r="A23" t="s">
        <v>49</v>
      </c>
      <c r="B23" s="1">
        <v>44199</v>
      </c>
      <c r="C23" t="s">
        <v>8</v>
      </c>
      <c r="D23">
        <v>200</v>
      </c>
      <c r="E23">
        <v>0.45256188200000003</v>
      </c>
      <c r="F23">
        <v>22</v>
      </c>
      <c r="G23" t="s">
        <v>6</v>
      </c>
      <c r="H23">
        <v>2.27</v>
      </c>
      <c r="I23">
        <v>2.06</v>
      </c>
      <c r="J23">
        <v>-48.55</v>
      </c>
      <c r="K23" t="s">
        <v>7</v>
      </c>
      <c r="L23">
        <v>14</v>
      </c>
      <c r="M23">
        <v>287.14999999999998</v>
      </c>
      <c r="N23">
        <v>1009.681967</v>
      </c>
      <c r="O23">
        <f t="shared" si="0"/>
        <v>0.99647864783519269</v>
      </c>
      <c r="P23">
        <f t="shared" si="1"/>
        <v>23.646797702279677</v>
      </c>
      <c r="Q23">
        <f t="shared" si="2"/>
        <v>23646.797702279677</v>
      </c>
      <c r="R23">
        <f t="shared" si="3"/>
        <v>0.20999999999999996</v>
      </c>
      <c r="S23" s="2">
        <f t="shared" si="4"/>
        <v>8.880695079476018</v>
      </c>
      <c r="T23" s="2">
        <f t="shared" si="5"/>
        <v>8.880695079476018</v>
      </c>
      <c r="U23">
        <f t="shared" si="6"/>
        <v>3.9384994939797885E-2</v>
      </c>
      <c r="V23">
        <f t="shared" si="7"/>
        <v>1665553.0036526241</v>
      </c>
      <c r="W23" s="4">
        <f t="shared" si="8"/>
        <v>3.431039187524406</v>
      </c>
      <c r="X23">
        <f t="shared" si="9"/>
        <v>3.7808053182914567</v>
      </c>
      <c r="Y23" s="6">
        <f t="shared" si="10"/>
        <v>12.661500397767474</v>
      </c>
    </row>
    <row r="24" spans="1:25" x14ac:dyDescent="0.2">
      <c r="A24" t="s">
        <v>49</v>
      </c>
      <c r="B24" s="1">
        <v>44199</v>
      </c>
      <c r="C24" t="s">
        <v>5</v>
      </c>
      <c r="D24">
        <v>25</v>
      </c>
      <c r="E24">
        <v>0.38994810499999999</v>
      </c>
      <c r="F24">
        <v>23</v>
      </c>
      <c r="G24" t="s">
        <v>6</v>
      </c>
      <c r="H24">
        <v>2.66</v>
      </c>
      <c r="I24">
        <v>2.06</v>
      </c>
      <c r="J24">
        <v>-48.19</v>
      </c>
      <c r="K24" t="s">
        <v>7</v>
      </c>
      <c r="L24">
        <v>13.3</v>
      </c>
      <c r="M24">
        <v>286.45</v>
      </c>
      <c r="N24">
        <v>1009.681967</v>
      </c>
      <c r="O24">
        <f t="shared" si="0"/>
        <v>0.99647864783519269</v>
      </c>
      <c r="P24">
        <f t="shared" si="1"/>
        <v>23.589152713975324</v>
      </c>
      <c r="Q24">
        <f t="shared" si="2"/>
        <v>23589.152713975323</v>
      </c>
      <c r="R24">
        <f t="shared" si="3"/>
        <v>0.60000000000000009</v>
      </c>
      <c r="S24" s="2">
        <f t="shared" si="4"/>
        <v>25.435419714949397</v>
      </c>
      <c r="T24" s="2">
        <f t="shared" si="5"/>
        <v>25.435419714949401</v>
      </c>
      <c r="U24">
        <f t="shared" si="6"/>
        <v>4.0047623396269889E-2</v>
      </c>
      <c r="V24">
        <f t="shared" si="7"/>
        <v>1697713.5161172531</v>
      </c>
      <c r="W24" s="4">
        <f t="shared" si="8"/>
        <v>3.4972898432015413</v>
      </c>
      <c r="X24">
        <f t="shared" si="9"/>
        <v>4.5159179528718933</v>
      </c>
      <c r="Y24" s="6">
        <f t="shared" si="10"/>
        <v>29.951337667821292</v>
      </c>
    </row>
    <row r="25" spans="1:25" x14ac:dyDescent="0.2">
      <c r="A25" t="s">
        <v>49</v>
      </c>
      <c r="B25" s="1">
        <v>44199</v>
      </c>
      <c r="C25" t="s">
        <v>8</v>
      </c>
      <c r="D25">
        <v>225</v>
      </c>
      <c r="E25">
        <v>0.45560000899999997</v>
      </c>
      <c r="F25">
        <v>24</v>
      </c>
      <c r="G25" t="s">
        <v>6</v>
      </c>
      <c r="H25">
        <v>2.3199999999999998</v>
      </c>
      <c r="I25">
        <v>2.06</v>
      </c>
      <c r="J25">
        <v>-48.35</v>
      </c>
      <c r="K25" t="s">
        <v>7</v>
      </c>
      <c r="L25">
        <v>13.8</v>
      </c>
      <c r="M25">
        <v>286.95</v>
      </c>
      <c r="N25">
        <v>1009.681967</v>
      </c>
      <c r="O25">
        <f t="shared" si="0"/>
        <v>0.99647864783519269</v>
      </c>
      <c r="P25">
        <f t="shared" si="1"/>
        <v>23.630327705621291</v>
      </c>
      <c r="Q25">
        <f t="shared" si="2"/>
        <v>23630.32770562129</v>
      </c>
      <c r="R25">
        <f t="shared" si="3"/>
        <v>0.25999999999999979</v>
      </c>
      <c r="S25" s="2">
        <f t="shared" si="4"/>
        <v>11.002809746821658</v>
      </c>
      <c r="T25" s="2">
        <f t="shared" si="5"/>
        <v>11.002809746821658</v>
      </c>
      <c r="U25">
        <f t="shared" si="6"/>
        <v>3.9566784702134192E-2</v>
      </c>
      <c r="V25">
        <f t="shared" si="7"/>
        <v>1674406.9398886017</v>
      </c>
      <c r="W25" s="4">
        <f t="shared" si="8"/>
        <v>3.4492782961705197</v>
      </c>
      <c r="X25">
        <f t="shared" si="9"/>
        <v>3.8846241005415556</v>
      </c>
      <c r="Y25" s="6">
        <f t="shared" si="10"/>
        <v>14.887433847363214</v>
      </c>
    </row>
    <row r="26" spans="1:25" x14ac:dyDescent="0.2">
      <c r="A26" t="s">
        <v>49</v>
      </c>
      <c r="B26" s="1">
        <v>44199</v>
      </c>
      <c r="C26" t="s">
        <v>5</v>
      </c>
      <c r="D26">
        <v>10</v>
      </c>
      <c r="E26">
        <v>0.38665674100000003</v>
      </c>
      <c r="F26">
        <v>25</v>
      </c>
      <c r="G26" t="s">
        <v>6</v>
      </c>
      <c r="H26">
        <v>2.3199999999999998</v>
      </c>
      <c r="I26">
        <v>2.06</v>
      </c>
      <c r="J26">
        <v>-45.52</v>
      </c>
      <c r="K26" t="s">
        <v>7</v>
      </c>
      <c r="L26">
        <v>13.1</v>
      </c>
      <c r="M26">
        <v>286.25</v>
      </c>
      <c r="N26">
        <v>1009.681967</v>
      </c>
      <c r="O26">
        <f t="shared" si="0"/>
        <v>0.99647864783519269</v>
      </c>
      <c r="P26">
        <f t="shared" si="1"/>
        <v>23.572682717316937</v>
      </c>
      <c r="Q26">
        <f t="shared" si="2"/>
        <v>23572.682717316937</v>
      </c>
      <c r="R26">
        <f t="shared" si="3"/>
        <v>0.25999999999999979</v>
      </c>
      <c r="S26" s="2">
        <f t="shared" si="4"/>
        <v>11.029716181137028</v>
      </c>
      <c r="T26" s="2">
        <f t="shared" si="5"/>
        <v>11.029716181137028</v>
      </c>
      <c r="U26">
        <f t="shared" si="6"/>
        <v>4.0236985029235714E-2</v>
      </c>
      <c r="V26">
        <f t="shared" si="7"/>
        <v>1706932.7879120382</v>
      </c>
      <c r="W26" s="4">
        <f t="shared" si="8"/>
        <v>3.5162815430987986</v>
      </c>
      <c r="X26">
        <f t="shared" si="9"/>
        <v>3.9600840679559286</v>
      </c>
      <c r="Y26" s="6">
        <f t="shared" si="10"/>
        <v>14.989800249092957</v>
      </c>
    </row>
    <row r="27" spans="1:25" x14ac:dyDescent="0.2">
      <c r="A27" t="s">
        <v>49</v>
      </c>
      <c r="B27" s="1">
        <v>44199</v>
      </c>
      <c r="C27" t="s">
        <v>8</v>
      </c>
      <c r="D27">
        <v>250</v>
      </c>
      <c r="E27">
        <v>0.440425917</v>
      </c>
      <c r="F27">
        <v>26</v>
      </c>
      <c r="G27" t="s">
        <v>6</v>
      </c>
      <c r="H27">
        <v>2.63</v>
      </c>
      <c r="I27">
        <v>2.06</v>
      </c>
      <c r="J27">
        <v>-48.31</v>
      </c>
      <c r="K27" t="s">
        <v>7</v>
      </c>
      <c r="L27">
        <v>13.7</v>
      </c>
      <c r="M27">
        <v>286.85000000000002</v>
      </c>
      <c r="N27">
        <v>1009.681967</v>
      </c>
      <c r="O27">
        <f t="shared" si="0"/>
        <v>0.99647864783519269</v>
      </c>
      <c r="P27">
        <f t="shared" si="1"/>
        <v>23.622092707292101</v>
      </c>
      <c r="Q27">
        <f t="shared" si="2"/>
        <v>23622.0927072921</v>
      </c>
      <c r="R27">
        <f t="shared" si="3"/>
        <v>0.56999999999999984</v>
      </c>
      <c r="S27" s="2">
        <f t="shared" si="4"/>
        <v>24.129953559281464</v>
      </c>
      <c r="T27" s="2">
        <f t="shared" si="5"/>
        <v>24.129953559281468</v>
      </c>
      <c r="U27">
        <f t="shared" si="6"/>
        <v>3.9662609950495961E-2</v>
      </c>
      <c r="V27">
        <f t="shared" si="7"/>
        <v>1679047.2563953733</v>
      </c>
      <c r="W27" s="4">
        <f t="shared" si="8"/>
        <v>3.4588373481744692</v>
      </c>
      <c r="X27">
        <f t="shared" si="9"/>
        <v>4.4158942843198314</v>
      </c>
      <c r="Y27" s="6">
        <f t="shared" si="10"/>
        <v>28.545847843601294</v>
      </c>
    </row>
    <row r="28" spans="1:25" x14ac:dyDescent="0.2">
      <c r="A28" t="s">
        <v>49</v>
      </c>
      <c r="B28" s="1">
        <v>44199</v>
      </c>
      <c r="C28" t="s">
        <v>5</v>
      </c>
      <c r="D28">
        <v>5</v>
      </c>
      <c r="E28">
        <v>0.38715654300000002</v>
      </c>
      <c r="F28">
        <v>27</v>
      </c>
      <c r="G28" t="s">
        <v>6</v>
      </c>
      <c r="H28">
        <v>2.16</v>
      </c>
      <c r="I28">
        <v>2.06</v>
      </c>
      <c r="J28">
        <v>-46.85</v>
      </c>
      <c r="K28" t="s">
        <v>7</v>
      </c>
      <c r="L28">
        <v>11.8</v>
      </c>
      <c r="M28">
        <v>284.95</v>
      </c>
      <c r="N28">
        <v>1009.681967</v>
      </c>
      <c r="O28">
        <f t="shared" si="0"/>
        <v>0.99647864783519269</v>
      </c>
      <c r="P28">
        <f t="shared" si="1"/>
        <v>23.465627739037419</v>
      </c>
      <c r="Q28">
        <f t="shared" si="2"/>
        <v>23465.62773903742</v>
      </c>
      <c r="R28">
        <f t="shared" si="3"/>
        <v>0.10000000000000009</v>
      </c>
      <c r="S28" s="2">
        <f t="shared" si="4"/>
        <v>4.2615523058707723</v>
      </c>
      <c r="T28" s="2">
        <f t="shared" si="5"/>
        <v>4.2615523058707732</v>
      </c>
      <c r="U28">
        <f t="shared" si="6"/>
        <v>4.1504414951836689E-2</v>
      </c>
      <c r="V28">
        <f t="shared" si="7"/>
        <v>1768732.3524181687</v>
      </c>
      <c r="W28" s="4">
        <f t="shared" si="8"/>
        <v>3.6435886459814277</v>
      </c>
      <c r="X28">
        <f t="shared" si="9"/>
        <v>3.8204618812232445</v>
      </c>
      <c r="Y28" s="6">
        <f t="shared" si="10"/>
        <v>8.0820141870940176</v>
      </c>
    </row>
    <row r="29" spans="1:25" x14ac:dyDescent="0.2">
      <c r="A29" t="s">
        <v>49</v>
      </c>
      <c r="B29" s="1">
        <v>44199</v>
      </c>
      <c r="C29" t="s">
        <v>8</v>
      </c>
      <c r="D29">
        <v>300</v>
      </c>
      <c r="E29">
        <v>0.442699395</v>
      </c>
      <c r="F29">
        <v>28</v>
      </c>
      <c r="G29" t="s">
        <v>6</v>
      </c>
      <c r="H29">
        <v>2.72</v>
      </c>
      <c r="I29">
        <v>2.06</v>
      </c>
      <c r="J29">
        <v>-48.23</v>
      </c>
      <c r="K29" t="s">
        <v>7</v>
      </c>
      <c r="L29">
        <v>14.1</v>
      </c>
      <c r="M29">
        <v>287.25</v>
      </c>
      <c r="N29">
        <v>1009.681967</v>
      </c>
      <c r="O29">
        <f t="shared" si="0"/>
        <v>0.99647864783519269</v>
      </c>
      <c r="P29">
        <f t="shared" si="1"/>
        <v>23.655032700608874</v>
      </c>
      <c r="Q29">
        <f t="shared" si="2"/>
        <v>23655.032700608874</v>
      </c>
      <c r="R29">
        <f t="shared" si="3"/>
        <v>0.66000000000000014</v>
      </c>
      <c r="S29" s="2">
        <f t="shared" si="4"/>
        <v>27.901039425872863</v>
      </c>
      <c r="T29" s="2">
        <f t="shared" si="5"/>
        <v>27.901039425872867</v>
      </c>
      <c r="U29">
        <f t="shared" si="6"/>
        <v>3.9296839809498822E-2</v>
      </c>
      <c r="V29">
        <f t="shared" si="7"/>
        <v>1661246.4800561166</v>
      </c>
      <c r="W29" s="4">
        <f t="shared" si="8"/>
        <v>3.4221677489156002</v>
      </c>
      <c r="X29">
        <f t="shared" si="9"/>
        <v>4.5185904257526381</v>
      </c>
      <c r="Y29" s="6">
        <f t="shared" si="10"/>
        <v>32.419629851625501</v>
      </c>
    </row>
    <row r="30" spans="1:25" x14ac:dyDescent="0.2">
      <c r="A30" t="s">
        <v>49</v>
      </c>
      <c r="B30" s="1">
        <v>44199</v>
      </c>
      <c r="C30" t="s">
        <v>5</v>
      </c>
      <c r="D30">
        <v>0</v>
      </c>
      <c r="E30">
        <v>0.38191070599999999</v>
      </c>
      <c r="F30">
        <v>29</v>
      </c>
      <c r="G30" t="s">
        <v>6</v>
      </c>
      <c r="H30">
        <v>2.3199999999999998</v>
      </c>
      <c r="I30">
        <v>2.06</v>
      </c>
      <c r="J30">
        <v>-47.54</v>
      </c>
      <c r="K30" t="s">
        <v>7</v>
      </c>
      <c r="L30">
        <v>12.9</v>
      </c>
      <c r="M30">
        <v>286.05</v>
      </c>
      <c r="N30">
        <v>1009.681967</v>
      </c>
      <c r="O30">
        <f t="shared" si="0"/>
        <v>0.99647864783519269</v>
      </c>
      <c r="P30">
        <f t="shared" si="1"/>
        <v>23.55621272065855</v>
      </c>
      <c r="Q30">
        <f t="shared" si="2"/>
        <v>23556.21272065855</v>
      </c>
      <c r="R30">
        <f t="shared" si="3"/>
        <v>0.25999999999999979</v>
      </c>
      <c r="S30" s="2">
        <f t="shared" si="4"/>
        <v>11.037427921169286</v>
      </c>
      <c r="T30" s="2">
        <f t="shared" si="5"/>
        <v>11.037427921169286</v>
      </c>
      <c r="U30">
        <f t="shared" si="6"/>
        <v>4.0428446319411268E-2</v>
      </c>
      <c r="V30">
        <f t="shared" si="7"/>
        <v>1716254.0854437074</v>
      </c>
      <c r="W30" s="4">
        <f t="shared" si="8"/>
        <v>3.5354834160140376</v>
      </c>
      <c r="X30">
        <f t="shared" si="9"/>
        <v>3.9817094782294009</v>
      </c>
      <c r="Y30" s="6">
        <f t="shared" si="10"/>
        <v>15.019137399398687</v>
      </c>
    </row>
    <row r="31" spans="1:25" x14ac:dyDescent="0.2">
      <c r="A31" t="s">
        <v>49</v>
      </c>
      <c r="B31" s="1">
        <v>44199</v>
      </c>
      <c r="C31" t="s">
        <v>8</v>
      </c>
      <c r="D31">
        <v>400</v>
      </c>
      <c r="E31">
        <v>0.46168116399999998</v>
      </c>
      <c r="F31">
        <v>30</v>
      </c>
      <c r="G31" t="s">
        <v>6</v>
      </c>
      <c r="H31">
        <v>2.1</v>
      </c>
      <c r="I31">
        <v>2.06</v>
      </c>
      <c r="J31">
        <v>-46.88</v>
      </c>
      <c r="K31" t="s">
        <v>7</v>
      </c>
      <c r="L31">
        <v>15.3</v>
      </c>
      <c r="M31">
        <v>288.45</v>
      </c>
      <c r="N31">
        <v>1009.681967</v>
      </c>
      <c r="O31">
        <f t="shared" si="0"/>
        <v>0.99647864783519269</v>
      </c>
      <c r="P31">
        <f t="shared" si="1"/>
        <v>23.753852680559199</v>
      </c>
      <c r="Q31">
        <f t="shared" si="2"/>
        <v>23753.852680559197</v>
      </c>
      <c r="R31">
        <f t="shared" si="3"/>
        <v>4.0000000000000036E-2</v>
      </c>
      <c r="S31" s="2">
        <f t="shared" si="4"/>
        <v>1.6839373611480348</v>
      </c>
      <c r="T31" s="2">
        <f t="shared" si="5"/>
        <v>1.6839373611480351</v>
      </c>
      <c r="U31">
        <f t="shared" si="6"/>
        <v>3.8234878023639625E-2</v>
      </c>
      <c r="V31">
        <f t="shared" si="7"/>
        <v>1609628.4900736164</v>
      </c>
      <c r="W31" s="4">
        <f t="shared" si="8"/>
        <v>3.3158346895516497</v>
      </c>
      <c r="X31">
        <f t="shared" si="9"/>
        <v>3.3802198291545942</v>
      </c>
      <c r="Y31" s="6">
        <f t="shared" si="10"/>
        <v>5.0641571903026286</v>
      </c>
    </row>
    <row r="32" spans="1:25" x14ac:dyDescent="0.2">
      <c r="A32" t="s">
        <v>49</v>
      </c>
      <c r="B32" s="1">
        <v>44199</v>
      </c>
      <c r="C32" t="s">
        <v>7</v>
      </c>
      <c r="D32" t="s">
        <v>7</v>
      </c>
      <c r="E32">
        <v>0</v>
      </c>
      <c r="F32" t="s">
        <v>9</v>
      </c>
      <c r="G32" t="s">
        <v>6</v>
      </c>
      <c r="H32">
        <v>2.06</v>
      </c>
      <c r="J32">
        <v>-46.81</v>
      </c>
      <c r="K32" t="s">
        <v>7</v>
      </c>
      <c r="L32">
        <v>0</v>
      </c>
      <c r="M32">
        <v>0</v>
      </c>
      <c r="U32" t="e">
        <f t="shared" si="6"/>
        <v>#DIV/0!</v>
      </c>
    </row>
    <row r="33" spans="1:25" x14ac:dyDescent="0.2">
      <c r="A33" t="s">
        <v>46</v>
      </c>
      <c r="B33" s="1">
        <v>44504</v>
      </c>
      <c r="C33" t="s">
        <v>5</v>
      </c>
      <c r="D33">
        <v>400</v>
      </c>
      <c r="E33">
        <v>0.46244175999999998</v>
      </c>
      <c r="F33">
        <v>1</v>
      </c>
      <c r="G33" t="s">
        <v>6</v>
      </c>
      <c r="H33">
        <v>1.81</v>
      </c>
      <c r="I33">
        <v>3.23</v>
      </c>
      <c r="J33">
        <v>-45.21</v>
      </c>
      <c r="K33" t="s">
        <v>7</v>
      </c>
      <c r="L33">
        <v>22.4</v>
      </c>
      <c r="M33">
        <v>295.55</v>
      </c>
      <c r="N33">
        <v>1005.857025</v>
      </c>
      <c r="O33">
        <f t="shared" ref="O33:O64" si="11">N33/1013.249977</f>
        <v>0.99270372349586555</v>
      </c>
      <c r="P33">
        <f t="shared" ref="P33:P64" si="12">(1*0.08206*M33)/O33</f>
        <v>24.431088980498831</v>
      </c>
      <c r="Q33">
        <f t="shared" ref="Q33:Q64" si="13">P33*1000</f>
        <v>24431.088980498833</v>
      </c>
      <c r="R33">
        <f t="shared" ref="R33:R62" si="14">H33-I33</f>
        <v>-1.42</v>
      </c>
      <c r="S33" s="2">
        <f t="shared" ref="S33:S62" si="15">((R33/1000000)*(1/P33))/0.000000001</f>
        <v>-58.122664983679599</v>
      </c>
      <c r="T33" s="2">
        <f t="shared" ref="T33:T64" si="16">R33*0.025/0.025/P33*1000</f>
        <v>-58.122664983679584</v>
      </c>
      <c r="U33">
        <f t="shared" si="6"/>
        <v>3.2999023346132611E-2</v>
      </c>
      <c r="V33">
        <f t="shared" ref="V33:V64" si="17">U33/Q33*1000000000*1000</f>
        <v>1350698.0131942872</v>
      </c>
      <c r="W33" s="4">
        <f t="shared" ref="W33:W62" si="18">I33*V33/1000000</f>
        <v>4.3627545826175478</v>
      </c>
      <c r="X33">
        <f t="shared" ref="X33:X64" si="19">V33*H33/1000000</f>
        <v>2.4447634038816597</v>
      </c>
      <c r="Y33" s="6">
        <f t="shared" ref="Y33:Y64" si="20">X33+S33</f>
        <v>-55.67790157979794</v>
      </c>
    </row>
    <row r="34" spans="1:25" x14ac:dyDescent="0.2">
      <c r="A34" t="s">
        <v>46</v>
      </c>
      <c r="B34" s="1">
        <v>44504</v>
      </c>
      <c r="C34" t="s">
        <v>8</v>
      </c>
      <c r="D34">
        <v>0</v>
      </c>
      <c r="E34">
        <v>0.46244175999999998</v>
      </c>
      <c r="F34">
        <v>2</v>
      </c>
      <c r="G34" t="s">
        <v>6</v>
      </c>
      <c r="H34">
        <v>1.69</v>
      </c>
      <c r="I34">
        <v>3.23</v>
      </c>
      <c r="J34">
        <v>-45.75</v>
      </c>
      <c r="K34" t="s">
        <v>7</v>
      </c>
      <c r="L34">
        <v>21.5</v>
      </c>
      <c r="M34">
        <v>294.64999999999998</v>
      </c>
      <c r="N34">
        <v>1005.857025</v>
      </c>
      <c r="O34">
        <f t="shared" si="11"/>
        <v>0.99270372349586555</v>
      </c>
      <c r="P34">
        <f t="shared" si="12"/>
        <v>24.35669216073077</v>
      </c>
      <c r="Q34">
        <f t="shared" si="13"/>
        <v>24356.69216073077</v>
      </c>
      <c r="R34">
        <f t="shared" si="14"/>
        <v>-1.54</v>
      </c>
      <c r="S34" s="2">
        <f t="shared" si="15"/>
        <v>-63.226976382403627</v>
      </c>
      <c r="T34" s="2">
        <f t="shared" si="16"/>
        <v>-63.226976382403642</v>
      </c>
      <c r="U34">
        <f t="shared" ref="U34:U65" si="21" xml:space="preserve"> EXP(-67.1962+99.1624*(100/M34)+27.9015*LN(M34/100)+E34*(-0.072909+0.041674*(M34/100)-0.0064603*(M34/100)^2))</f>
        <v>3.3577353606038127E-2</v>
      </c>
      <c r="V34">
        <f t="shared" si="17"/>
        <v>1378567.8853458362</v>
      </c>
      <c r="W34" s="4">
        <f t="shared" si="18"/>
        <v>4.4527742696670511</v>
      </c>
      <c r="X34">
        <f t="shared" si="19"/>
        <v>2.3297797262344631</v>
      </c>
      <c r="Y34" s="6">
        <f t="shared" si="20"/>
        <v>-60.897196656169164</v>
      </c>
    </row>
    <row r="35" spans="1:25" x14ac:dyDescent="0.2">
      <c r="A35" t="s">
        <v>46</v>
      </c>
      <c r="B35" s="1">
        <v>44504</v>
      </c>
      <c r="C35" t="s">
        <v>5</v>
      </c>
      <c r="D35">
        <v>300</v>
      </c>
      <c r="E35">
        <v>0.46244175999999998</v>
      </c>
      <c r="F35">
        <v>3</v>
      </c>
      <c r="G35" t="s">
        <v>6</v>
      </c>
      <c r="H35">
        <v>1.96</v>
      </c>
      <c r="I35">
        <v>3.23</v>
      </c>
      <c r="J35">
        <v>-45.69</v>
      </c>
      <c r="K35" t="s">
        <v>7</v>
      </c>
      <c r="L35">
        <v>21.2</v>
      </c>
      <c r="M35">
        <v>294.35000000000002</v>
      </c>
      <c r="N35">
        <v>1005.857025</v>
      </c>
      <c r="O35">
        <f t="shared" si="11"/>
        <v>0.99270372349586555</v>
      </c>
      <c r="P35">
        <f t="shared" si="12"/>
        <v>24.331893220808091</v>
      </c>
      <c r="Q35">
        <f t="shared" si="13"/>
        <v>24331.893220808091</v>
      </c>
      <c r="R35">
        <f t="shared" si="14"/>
        <v>-1.27</v>
      </c>
      <c r="S35" s="2">
        <f t="shared" si="15"/>
        <v>-52.194869855582155</v>
      </c>
      <c r="T35" s="2">
        <f t="shared" si="16"/>
        <v>-52.194869855582155</v>
      </c>
      <c r="U35">
        <f t="shared" si="21"/>
        <v>3.3775122854437387E-2</v>
      </c>
      <c r="V35">
        <f t="shared" si="17"/>
        <v>1388100.8990107542</v>
      </c>
      <c r="W35" s="4">
        <f t="shared" si="18"/>
        <v>4.4835659038047364</v>
      </c>
      <c r="X35">
        <f t="shared" si="19"/>
        <v>2.720677762061078</v>
      </c>
      <c r="Y35" s="6">
        <f t="shared" si="20"/>
        <v>-49.474192093521076</v>
      </c>
    </row>
    <row r="36" spans="1:25" x14ac:dyDescent="0.2">
      <c r="A36" t="s">
        <v>46</v>
      </c>
      <c r="B36" s="1">
        <v>44504</v>
      </c>
      <c r="C36" t="s">
        <v>8</v>
      </c>
      <c r="D36">
        <v>5</v>
      </c>
      <c r="E36">
        <v>0.46244175999999998</v>
      </c>
      <c r="F36">
        <v>4</v>
      </c>
      <c r="G36" t="s">
        <v>6</v>
      </c>
      <c r="H36">
        <v>1.92</v>
      </c>
      <c r="I36">
        <v>3.23</v>
      </c>
      <c r="J36">
        <v>-45.18</v>
      </c>
      <c r="K36" t="s">
        <v>7</v>
      </c>
      <c r="L36">
        <v>21.3</v>
      </c>
      <c r="M36">
        <v>294.45</v>
      </c>
      <c r="N36">
        <v>1005.857025</v>
      </c>
      <c r="O36">
        <f t="shared" si="11"/>
        <v>0.99270372349586555</v>
      </c>
      <c r="P36">
        <f t="shared" si="12"/>
        <v>24.340159534115649</v>
      </c>
      <c r="Q36">
        <f t="shared" si="13"/>
        <v>24340.15953411565</v>
      </c>
      <c r="R36">
        <f t="shared" si="14"/>
        <v>-1.31</v>
      </c>
      <c r="S36" s="2">
        <f t="shared" si="15"/>
        <v>-53.820518232999987</v>
      </c>
      <c r="T36" s="2">
        <f t="shared" si="16"/>
        <v>-53.820518233000001</v>
      </c>
      <c r="U36">
        <f t="shared" si="21"/>
        <v>3.3708917555605795E-2</v>
      </c>
      <c r="V36">
        <f t="shared" si="17"/>
        <v>1384909.4747451721</v>
      </c>
      <c r="W36" s="4">
        <f t="shared" si="18"/>
        <v>4.4732576034269051</v>
      </c>
      <c r="X36">
        <f t="shared" si="19"/>
        <v>2.6590261915107303</v>
      </c>
      <c r="Y36" s="6">
        <f t="shared" si="20"/>
        <v>-51.161492041489254</v>
      </c>
    </row>
    <row r="37" spans="1:25" x14ac:dyDescent="0.2">
      <c r="A37" t="s">
        <v>46</v>
      </c>
      <c r="B37" s="1">
        <v>44504</v>
      </c>
      <c r="C37" t="s">
        <v>5</v>
      </c>
      <c r="D37">
        <v>250</v>
      </c>
      <c r="E37">
        <v>0.46244175999999998</v>
      </c>
      <c r="F37">
        <v>5</v>
      </c>
      <c r="G37" t="s">
        <v>6</v>
      </c>
      <c r="H37">
        <v>2.0499999999999998</v>
      </c>
      <c r="I37">
        <v>3.23</v>
      </c>
      <c r="J37">
        <v>-45.68</v>
      </c>
      <c r="K37" t="s">
        <v>7</v>
      </c>
      <c r="L37">
        <v>20.9</v>
      </c>
      <c r="M37">
        <v>294.05</v>
      </c>
      <c r="N37">
        <v>1005.857025</v>
      </c>
      <c r="O37">
        <f t="shared" si="11"/>
        <v>0.99270372349586555</v>
      </c>
      <c r="P37">
        <f t="shared" si="12"/>
        <v>24.307094280885401</v>
      </c>
      <c r="Q37">
        <f t="shared" si="13"/>
        <v>24307.094280885402</v>
      </c>
      <c r="R37">
        <f t="shared" si="14"/>
        <v>-1.1800000000000002</v>
      </c>
      <c r="S37" s="2">
        <f t="shared" si="15"/>
        <v>-48.545498131709131</v>
      </c>
      <c r="T37" s="2">
        <f t="shared" si="16"/>
        <v>-48.545498131709138</v>
      </c>
      <c r="U37">
        <f t="shared" si="21"/>
        <v>3.3975448289412125E-2</v>
      </c>
      <c r="V37">
        <f t="shared" si="17"/>
        <v>1397758.5266590139</v>
      </c>
      <c r="W37" s="4">
        <f t="shared" si="18"/>
        <v>4.5147600411086151</v>
      </c>
      <c r="X37">
        <f t="shared" si="19"/>
        <v>2.8654049796509784</v>
      </c>
      <c r="Y37" s="6">
        <f t="shared" si="20"/>
        <v>-45.680093152058156</v>
      </c>
    </row>
    <row r="38" spans="1:25" x14ac:dyDescent="0.2">
      <c r="A38" t="s">
        <v>46</v>
      </c>
      <c r="B38" s="1">
        <v>44504</v>
      </c>
      <c r="C38" t="s">
        <v>8</v>
      </c>
      <c r="D38">
        <v>10</v>
      </c>
      <c r="E38">
        <v>0.46244175999999998</v>
      </c>
      <c r="F38">
        <v>6</v>
      </c>
      <c r="G38" t="s">
        <v>6</v>
      </c>
      <c r="H38">
        <v>1.94</v>
      </c>
      <c r="I38">
        <v>3.23</v>
      </c>
      <c r="J38">
        <v>-45.62</v>
      </c>
      <c r="K38" t="s">
        <v>7</v>
      </c>
      <c r="L38">
        <v>21</v>
      </c>
      <c r="M38">
        <v>294.14999999999998</v>
      </c>
      <c r="N38">
        <v>1005.857025</v>
      </c>
      <c r="O38">
        <f t="shared" si="11"/>
        <v>0.99270372349586555</v>
      </c>
      <c r="P38">
        <f t="shared" si="12"/>
        <v>24.315360594192963</v>
      </c>
      <c r="Q38">
        <f t="shared" si="13"/>
        <v>24315.360594192964</v>
      </c>
      <c r="R38">
        <f t="shared" si="14"/>
        <v>-1.29</v>
      </c>
      <c r="S38" s="2">
        <f t="shared" si="15"/>
        <v>-53.052883793468396</v>
      </c>
      <c r="T38" s="2">
        <f t="shared" si="16"/>
        <v>-53.052883793468396</v>
      </c>
      <c r="U38">
        <f t="shared" si="21"/>
        <v>3.3908386857840499E-2</v>
      </c>
      <c r="V38">
        <f t="shared" si="17"/>
        <v>1394525.3547232428</v>
      </c>
      <c r="W38" s="4">
        <f t="shared" si="18"/>
        <v>4.504316895756074</v>
      </c>
      <c r="X38">
        <f t="shared" si="19"/>
        <v>2.7053791881630911</v>
      </c>
      <c r="Y38" s="6">
        <f t="shared" si="20"/>
        <v>-50.347504605305303</v>
      </c>
    </row>
    <row r="39" spans="1:25" x14ac:dyDescent="0.2">
      <c r="A39" t="s">
        <v>46</v>
      </c>
      <c r="B39" s="1">
        <v>44504</v>
      </c>
      <c r="C39" t="s">
        <v>5</v>
      </c>
      <c r="D39">
        <v>225</v>
      </c>
      <c r="E39">
        <v>0.46244175999999998</v>
      </c>
      <c r="F39">
        <v>7</v>
      </c>
      <c r="G39" t="s">
        <v>6</v>
      </c>
      <c r="H39">
        <v>1.8</v>
      </c>
      <c r="I39">
        <v>3.23</v>
      </c>
      <c r="J39">
        <v>-45.8</v>
      </c>
      <c r="K39" t="s">
        <v>7</v>
      </c>
      <c r="L39">
        <v>21.7</v>
      </c>
      <c r="M39">
        <v>294.85000000000002</v>
      </c>
      <c r="N39">
        <v>1005.857025</v>
      </c>
      <c r="O39">
        <f t="shared" si="11"/>
        <v>0.99270372349586555</v>
      </c>
      <c r="P39">
        <f t="shared" si="12"/>
        <v>24.373224787345901</v>
      </c>
      <c r="Q39">
        <f t="shared" si="13"/>
        <v>24373.224787345902</v>
      </c>
      <c r="R39">
        <f t="shared" si="14"/>
        <v>-1.43</v>
      </c>
      <c r="S39" s="2">
        <f t="shared" si="15"/>
        <v>-58.670939626439072</v>
      </c>
      <c r="T39" s="2">
        <f t="shared" si="16"/>
        <v>-58.670939626439072</v>
      </c>
      <c r="U39">
        <f t="shared" si="21"/>
        <v>3.3446909602533166E-2</v>
      </c>
      <c r="V39">
        <f t="shared" si="17"/>
        <v>1372280.8489378945</v>
      </c>
      <c r="W39" s="4">
        <f t="shared" si="18"/>
        <v>4.4324671420693997</v>
      </c>
      <c r="X39">
        <f t="shared" si="19"/>
        <v>2.4701055280882103</v>
      </c>
      <c r="Y39" s="6">
        <f t="shared" si="20"/>
        <v>-56.20083409835086</v>
      </c>
    </row>
    <row r="40" spans="1:25" x14ac:dyDescent="0.2">
      <c r="A40" t="s">
        <v>46</v>
      </c>
      <c r="B40" s="1">
        <v>44504</v>
      </c>
      <c r="C40" t="s">
        <v>8</v>
      </c>
      <c r="D40">
        <v>25</v>
      </c>
      <c r="E40">
        <v>0.46244175999999998</v>
      </c>
      <c r="F40">
        <v>8</v>
      </c>
      <c r="G40" t="s">
        <v>6</v>
      </c>
      <c r="H40">
        <v>1.87</v>
      </c>
      <c r="I40">
        <v>3.23</v>
      </c>
      <c r="J40">
        <v>-45.54</v>
      </c>
      <c r="K40" t="s">
        <v>7</v>
      </c>
      <c r="L40">
        <v>21.7</v>
      </c>
      <c r="M40">
        <v>294.85000000000002</v>
      </c>
      <c r="N40">
        <v>1005.857025</v>
      </c>
      <c r="O40">
        <f t="shared" si="11"/>
        <v>0.99270372349586555</v>
      </c>
      <c r="P40">
        <f t="shared" si="12"/>
        <v>24.373224787345901</v>
      </c>
      <c r="Q40">
        <f t="shared" si="13"/>
        <v>24373.224787345902</v>
      </c>
      <c r="R40">
        <f t="shared" si="14"/>
        <v>-1.3599999999999999</v>
      </c>
      <c r="S40" s="2">
        <f t="shared" si="15"/>
        <v>-55.79893558878122</v>
      </c>
      <c r="T40" s="2">
        <f t="shared" si="16"/>
        <v>-55.798935588781212</v>
      </c>
      <c r="U40">
        <f t="shared" si="21"/>
        <v>3.3446909602533166E-2</v>
      </c>
      <c r="V40">
        <f t="shared" si="17"/>
        <v>1372280.8489378945</v>
      </c>
      <c r="W40" s="4">
        <f t="shared" si="18"/>
        <v>4.4324671420693997</v>
      </c>
      <c r="X40">
        <f t="shared" si="19"/>
        <v>2.5661651875138629</v>
      </c>
      <c r="Y40" s="6">
        <f t="shared" si="20"/>
        <v>-53.232770401267359</v>
      </c>
    </row>
    <row r="41" spans="1:25" x14ac:dyDescent="0.2">
      <c r="A41" t="s">
        <v>46</v>
      </c>
      <c r="B41" s="1">
        <v>44504</v>
      </c>
      <c r="C41" t="s">
        <v>5</v>
      </c>
      <c r="D41">
        <v>200</v>
      </c>
      <c r="E41">
        <v>0.46244175999999998</v>
      </c>
      <c r="F41">
        <v>9</v>
      </c>
      <c r="G41" t="s">
        <v>6</v>
      </c>
      <c r="H41">
        <v>1.97</v>
      </c>
      <c r="I41">
        <v>3.23</v>
      </c>
      <c r="J41">
        <v>-45.23</v>
      </c>
      <c r="K41" t="s">
        <v>7</v>
      </c>
      <c r="L41">
        <v>21.6</v>
      </c>
      <c r="M41">
        <v>294.75</v>
      </c>
      <c r="N41">
        <v>1005.857025</v>
      </c>
      <c r="O41">
        <f t="shared" si="11"/>
        <v>0.99270372349586555</v>
      </c>
      <c r="P41">
        <f t="shared" si="12"/>
        <v>24.364958474038335</v>
      </c>
      <c r="Q41">
        <f t="shared" si="13"/>
        <v>24364.958474038336</v>
      </c>
      <c r="R41">
        <f t="shared" si="14"/>
        <v>-1.26</v>
      </c>
      <c r="S41" s="2">
        <f t="shared" si="15"/>
        <v>-51.713611633796596</v>
      </c>
      <c r="T41" s="2">
        <f t="shared" si="16"/>
        <v>-51.713611633796603</v>
      </c>
      <c r="U41">
        <f t="shared" si="21"/>
        <v>3.3511992275965477E-2</v>
      </c>
      <c r="V41">
        <f t="shared" si="17"/>
        <v>1375417.5822492619</v>
      </c>
      <c r="W41" s="4">
        <f t="shared" si="18"/>
        <v>4.4425987906651159</v>
      </c>
      <c r="X41">
        <f t="shared" si="19"/>
        <v>2.7095726370310458</v>
      </c>
      <c r="Y41" s="6">
        <f t="shared" si="20"/>
        <v>-49.004038996765551</v>
      </c>
    </row>
    <row r="42" spans="1:25" x14ac:dyDescent="0.2">
      <c r="A42" t="s">
        <v>46</v>
      </c>
      <c r="B42" s="1">
        <v>44504</v>
      </c>
      <c r="C42" t="s">
        <v>8</v>
      </c>
      <c r="D42">
        <v>50</v>
      </c>
      <c r="E42">
        <v>0.46244175999999998</v>
      </c>
      <c r="F42">
        <v>10</v>
      </c>
      <c r="G42" t="s">
        <v>6</v>
      </c>
      <c r="H42">
        <v>2.02</v>
      </c>
      <c r="I42">
        <v>3.23</v>
      </c>
      <c r="J42">
        <v>-46.12</v>
      </c>
      <c r="K42" t="s">
        <v>7</v>
      </c>
      <c r="L42">
        <v>21.6</v>
      </c>
      <c r="M42">
        <v>294.75</v>
      </c>
      <c r="N42">
        <v>1005.857025</v>
      </c>
      <c r="O42">
        <f t="shared" si="11"/>
        <v>0.99270372349586555</v>
      </c>
      <c r="P42">
        <f t="shared" si="12"/>
        <v>24.364958474038335</v>
      </c>
      <c r="Q42">
        <f t="shared" si="13"/>
        <v>24364.958474038336</v>
      </c>
      <c r="R42">
        <f t="shared" si="14"/>
        <v>-1.21</v>
      </c>
      <c r="S42" s="2">
        <f t="shared" si="15"/>
        <v>-49.661484188011023</v>
      </c>
      <c r="T42" s="2">
        <f t="shared" si="16"/>
        <v>-49.661484188011023</v>
      </c>
      <c r="U42">
        <f t="shared" si="21"/>
        <v>3.3511992275965477E-2</v>
      </c>
      <c r="V42">
        <f t="shared" si="17"/>
        <v>1375417.5822492619</v>
      </c>
      <c r="W42" s="4">
        <f t="shared" si="18"/>
        <v>4.4425987906651159</v>
      </c>
      <c r="X42">
        <f t="shared" si="19"/>
        <v>2.7783435161435093</v>
      </c>
      <c r="Y42" s="6">
        <f t="shared" si="20"/>
        <v>-46.883140671867515</v>
      </c>
    </row>
    <row r="43" spans="1:25" x14ac:dyDescent="0.2">
      <c r="A43" t="s">
        <v>46</v>
      </c>
      <c r="B43" s="1">
        <v>44504</v>
      </c>
      <c r="C43" t="s">
        <v>5</v>
      </c>
      <c r="D43">
        <v>175</v>
      </c>
      <c r="E43">
        <v>0.46244175999999998</v>
      </c>
      <c r="F43">
        <v>11</v>
      </c>
      <c r="G43" t="s">
        <v>6</v>
      </c>
      <c r="H43">
        <v>1.97</v>
      </c>
      <c r="I43">
        <v>3.23</v>
      </c>
      <c r="J43">
        <v>-45.47</v>
      </c>
      <c r="K43" t="s">
        <v>7</v>
      </c>
      <c r="L43">
        <v>21.2</v>
      </c>
      <c r="M43">
        <v>294.35000000000002</v>
      </c>
      <c r="N43">
        <v>1005.857025</v>
      </c>
      <c r="O43">
        <f t="shared" si="11"/>
        <v>0.99270372349586555</v>
      </c>
      <c r="P43">
        <f t="shared" si="12"/>
        <v>24.331893220808091</v>
      </c>
      <c r="Q43">
        <f t="shared" si="13"/>
        <v>24331.893220808091</v>
      </c>
      <c r="R43">
        <f t="shared" si="14"/>
        <v>-1.26</v>
      </c>
      <c r="S43" s="2">
        <f t="shared" si="15"/>
        <v>-51.783886628372841</v>
      </c>
      <c r="T43" s="2">
        <f t="shared" si="16"/>
        <v>-51.783886628372848</v>
      </c>
      <c r="U43">
        <f t="shared" si="21"/>
        <v>3.3775122854437387E-2</v>
      </c>
      <c r="V43">
        <f t="shared" si="17"/>
        <v>1388100.8990107542</v>
      </c>
      <c r="W43" s="4">
        <f t="shared" si="18"/>
        <v>4.4835659038047364</v>
      </c>
      <c r="X43">
        <f t="shared" si="19"/>
        <v>2.7345587710511858</v>
      </c>
      <c r="Y43" s="6">
        <f t="shared" si="20"/>
        <v>-49.049327857321657</v>
      </c>
    </row>
    <row r="44" spans="1:25" x14ac:dyDescent="0.2">
      <c r="A44" t="s">
        <v>46</v>
      </c>
      <c r="B44" s="1">
        <v>44504</v>
      </c>
      <c r="C44" t="s">
        <v>8</v>
      </c>
      <c r="D44">
        <v>75</v>
      </c>
      <c r="E44">
        <v>0.46244175999999998</v>
      </c>
      <c r="F44">
        <v>12</v>
      </c>
      <c r="G44" t="s">
        <v>6</v>
      </c>
      <c r="H44">
        <v>1.87</v>
      </c>
      <c r="I44">
        <v>3.23</v>
      </c>
      <c r="J44">
        <v>-45.28</v>
      </c>
      <c r="K44" t="s">
        <v>7</v>
      </c>
      <c r="L44">
        <v>21.4</v>
      </c>
      <c r="M44">
        <v>294.55</v>
      </c>
      <c r="N44">
        <v>1005.857025</v>
      </c>
      <c r="O44">
        <f t="shared" si="11"/>
        <v>0.99270372349586555</v>
      </c>
      <c r="P44">
        <f t="shared" si="12"/>
        <v>24.348425847423215</v>
      </c>
      <c r="Q44">
        <f t="shared" si="13"/>
        <v>24348.425847423216</v>
      </c>
      <c r="R44">
        <f t="shared" si="14"/>
        <v>-1.3599999999999999</v>
      </c>
      <c r="S44" s="2">
        <f t="shared" si="15"/>
        <v>-55.855766960964665</v>
      </c>
      <c r="T44" s="2">
        <f t="shared" si="16"/>
        <v>-55.855766960964665</v>
      </c>
      <c r="U44">
        <f t="shared" si="21"/>
        <v>3.3642994920673026E-2</v>
      </c>
      <c r="V44">
        <f t="shared" si="17"/>
        <v>1381731.8265867876</v>
      </c>
      <c r="W44" s="4">
        <f t="shared" si="18"/>
        <v>4.4629937998753233</v>
      </c>
      <c r="X44">
        <f t="shared" si="19"/>
        <v>2.5838385157172929</v>
      </c>
      <c r="Y44" s="6">
        <f t="shared" si="20"/>
        <v>-53.271928445247369</v>
      </c>
    </row>
    <row r="45" spans="1:25" x14ac:dyDescent="0.2">
      <c r="A45" t="s">
        <v>46</v>
      </c>
      <c r="B45" s="1">
        <v>44504</v>
      </c>
      <c r="C45" t="s">
        <v>5</v>
      </c>
      <c r="D45">
        <v>150</v>
      </c>
      <c r="E45">
        <v>0.46244175999999998</v>
      </c>
      <c r="F45">
        <v>13</v>
      </c>
      <c r="G45" t="s">
        <v>6</v>
      </c>
      <c r="H45">
        <v>1.85</v>
      </c>
      <c r="I45">
        <v>3.23</v>
      </c>
      <c r="J45">
        <v>-45.27</v>
      </c>
      <c r="K45" t="s">
        <v>7</v>
      </c>
      <c r="L45">
        <v>21.6</v>
      </c>
      <c r="M45">
        <v>294.75</v>
      </c>
      <c r="N45">
        <v>1005.857025</v>
      </c>
      <c r="O45">
        <f t="shared" si="11"/>
        <v>0.99270372349586555</v>
      </c>
      <c r="P45">
        <f t="shared" si="12"/>
        <v>24.364958474038335</v>
      </c>
      <c r="Q45">
        <f t="shared" si="13"/>
        <v>24364.958474038336</v>
      </c>
      <c r="R45">
        <f t="shared" si="14"/>
        <v>-1.38</v>
      </c>
      <c r="S45" s="2">
        <f t="shared" si="15"/>
        <v>-56.638717503681988</v>
      </c>
      <c r="T45" s="2">
        <f t="shared" si="16"/>
        <v>-56.638717503681981</v>
      </c>
      <c r="U45">
        <f t="shared" si="21"/>
        <v>3.3511992275965477E-2</v>
      </c>
      <c r="V45">
        <f t="shared" si="17"/>
        <v>1375417.5822492619</v>
      </c>
      <c r="W45" s="4">
        <f t="shared" si="18"/>
        <v>4.4425987906651159</v>
      </c>
      <c r="X45">
        <f t="shared" si="19"/>
        <v>2.5445225271611349</v>
      </c>
      <c r="Y45" s="6">
        <f t="shared" si="20"/>
        <v>-54.094194976520853</v>
      </c>
    </row>
    <row r="46" spans="1:25" x14ac:dyDescent="0.2">
      <c r="A46" t="s">
        <v>46</v>
      </c>
      <c r="B46" s="1">
        <v>44504</v>
      </c>
      <c r="C46" t="s">
        <v>8</v>
      </c>
      <c r="D46">
        <v>100</v>
      </c>
      <c r="E46">
        <v>0.46244175999999998</v>
      </c>
      <c r="F46">
        <v>14</v>
      </c>
      <c r="G46" t="s">
        <v>6</v>
      </c>
      <c r="H46">
        <v>1.96</v>
      </c>
      <c r="I46">
        <v>3.23</v>
      </c>
      <c r="J46">
        <v>-46.07</v>
      </c>
      <c r="K46" t="s">
        <v>7</v>
      </c>
      <c r="L46">
        <v>21.7</v>
      </c>
      <c r="M46">
        <v>294.85000000000002</v>
      </c>
      <c r="N46">
        <v>1005.857025</v>
      </c>
      <c r="O46">
        <f t="shared" si="11"/>
        <v>0.99270372349586555</v>
      </c>
      <c r="P46">
        <f t="shared" si="12"/>
        <v>24.373224787345901</v>
      </c>
      <c r="Q46">
        <f t="shared" si="13"/>
        <v>24373.224787345902</v>
      </c>
      <c r="R46">
        <f t="shared" si="14"/>
        <v>-1.27</v>
      </c>
      <c r="S46" s="2">
        <f t="shared" si="15"/>
        <v>-52.10635896893541</v>
      </c>
      <c r="T46" s="2">
        <f t="shared" si="16"/>
        <v>-52.106358968935417</v>
      </c>
      <c r="U46">
        <f t="shared" si="21"/>
        <v>3.3446909602533166E-2</v>
      </c>
      <c r="V46">
        <f t="shared" si="17"/>
        <v>1372280.8489378945</v>
      </c>
      <c r="W46" s="4">
        <f t="shared" si="18"/>
        <v>4.4324671420693997</v>
      </c>
      <c r="X46">
        <f t="shared" si="19"/>
        <v>2.6896704639182727</v>
      </c>
      <c r="Y46" s="6">
        <f t="shared" si="20"/>
        <v>-49.416688505017135</v>
      </c>
    </row>
    <row r="47" spans="1:25" x14ac:dyDescent="0.2">
      <c r="A47" t="s">
        <v>46</v>
      </c>
      <c r="B47" s="1">
        <v>44504</v>
      </c>
      <c r="C47" t="s">
        <v>5</v>
      </c>
      <c r="D47">
        <v>125</v>
      </c>
      <c r="E47">
        <v>0.46244175999999998</v>
      </c>
      <c r="F47">
        <v>15</v>
      </c>
      <c r="G47" t="s">
        <v>6</v>
      </c>
      <c r="H47">
        <v>1.94</v>
      </c>
      <c r="I47">
        <v>3.23</v>
      </c>
      <c r="J47">
        <v>-45.97</v>
      </c>
      <c r="K47" t="s">
        <v>7</v>
      </c>
      <c r="L47">
        <v>22</v>
      </c>
      <c r="M47">
        <v>295.14999999999998</v>
      </c>
      <c r="N47">
        <v>1005.857025</v>
      </c>
      <c r="O47">
        <f t="shared" si="11"/>
        <v>0.99270372349586555</v>
      </c>
      <c r="P47">
        <f t="shared" si="12"/>
        <v>24.398023727268583</v>
      </c>
      <c r="Q47">
        <f t="shared" si="13"/>
        <v>24398.023727268584</v>
      </c>
      <c r="R47">
        <f t="shared" si="14"/>
        <v>-1.29</v>
      </c>
      <c r="S47" s="2">
        <f t="shared" si="15"/>
        <v>-52.873134907161536</v>
      </c>
      <c r="T47" s="2">
        <f t="shared" si="16"/>
        <v>-52.873134907161543</v>
      </c>
      <c r="U47">
        <f t="shared" si="21"/>
        <v>3.3253320358975845E-2</v>
      </c>
      <c r="V47">
        <f t="shared" si="17"/>
        <v>1362951.3902722413</v>
      </c>
      <c r="W47" s="4">
        <f t="shared" si="18"/>
        <v>4.4023329905793398</v>
      </c>
      <c r="X47">
        <f t="shared" si="19"/>
        <v>2.6441256971281484</v>
      </c>
      <c r="Y47" s="6">
        <f t="shared" si="20"/>
        <v>-50.229009210033389</v>
      </c>
    </row>
    <row r="48" spans="1:25" x14ac:dyDescent="0.2">
      <c r="A48" t="s">
        <v>46</v>
      </c>
      <c r="B48" s="1">
        <v>44504</v>
      </c>
      <c r="C48" t="s">
        <v>8</v>
      </c>
      <c r="D48">
        <v>125</v>
      </c>
      <c r="E48">
        <v>0.46244175999999998</v>
      </c>
      <c r="F48">
        <v>16</v>
      </c>
      <c r="G48" t="s">
        <v>6</v>
      </c>
      <c r="H48">
        <v>1.9</v>
      </c>
      <c r="I48">
        <v>3.23</v>
      </c>
      <c r="J48">
        <v>-45.46</v>
      </c>
      <c r="K48" t="s">
        <v>7</v>
      </c>
      <c r="L48">
        <v>22.2</v>
      </c>
      <c r="M48">
        <v>295.35000000000002</v>
      </c>
      <c r="N48">
        <v>1005.857025</v>
      </c>
      <c r="O48">
        <f t="shared" si="11"/>
        <v>0.99270372349586555</v>
      </c>
      <c r="P48">
        <f t="shared" si="12"/>
        <v>24.414556353883707</v>
      </c>
      <c r="Q48">
        <f t="shared" si="13"/>
        <v>24414.556353883709</v>
      </c>
      <c r="R48">
        <f t="shared" si="14"/>
        <v>-1.33</v>
      </c>
      <c r="S48" s="2">
        <f t="shared" si="15"/>
        <v>-54.475698051684319</v>
      </c>
      <c r="T48" s="2">
        <f t="shared" si="16"/>
        <v>-54.475698051684333</v>
      </c>
      <c r="U48">
        <f t="shared" si="21"/>
        <v>3.312563014816889E-2</v>
      </c>
      <c r="V48">
        <f t="shared" si="17"/>
        <v>1356798.3652055787</v>
      </c>
      <c r="W48" s="4">
        <f t="shared" si="18"/>
        <v>4.3824587196140197</v>
      </c>
      <c r="X48">
        <f t="shared" si="19"/>
        <v>2.5779168938905994</v>
      </c>
      <c r="Y48" s="6">
        <f t="shared" si="20"/>
        <v>-51.897781157793716</v>
      </c>
    </row>
    <row r="49" spans="1:25" x14ac:dyDescent="0.2">
      <c r="A49" t="s">
        <v>46</v>
      </c>
      <c r="B49" s="1">
        <v>44504</v>
      </c>
      <c r="C49" t="s">
        <v>5</v>
      </c>
      <c r="D49">
        <v>100</v>
      </c>
      <c r="E49">
        <v>0.46244175999999998</v>
      </c>
      <c r="F49">
        <v>17</v>
      </c>
      <c r="G49" t="s">
        <v>6</v>
      </c>
      <c r="H49">
        <v>2.06</v>
      </c>
      <c r="I49">
        <v>3.23</v>
      </c>
      <c r="J49">
        <v>-46.78</v>
      </c>
      <c r="K49" t="s">
        <v>7</v>
      </c>
      <c r="L49">
        <v>22.4</v>
      </c>
      <c r="M49">
        <v>295.55</v>
      </c>
      <c r="N49">
        <v>1005.857025</v>
      </c>
      <c r="O49">
        <f t="shared" si="11"/>
        <v>0.99270372349586555</v>
      </c>
      <c r="P49">
        <f t="shared" si="12"/>
        <v>24.431088980498831</v>
      </c>
      <c r="Q49">
        <f t="shared" si="13"/>
        <v>24431.088980498833</v>
      </c>
      <c r="R49">
        <f t="shared" si="14"/>
        <v>-1.17</v>
      </c>
      <c r="S49" s="2">
        <f t="shared" si="15"/>
        <v>-47.889801430214881</v>
      </c>
      <c r="T49" s="2">
        <f t="shared" si="16"/>
        <v>-47.889801430214881</v>
      </c>
      <c r="U49">
        <f t="shared" si="21"/>
        <v>3.2999023346132611E-2</v>
      </c>
      <c r="V49">
        <f t="shared" si="17"/>
        <v>1350698.0131942872</v>
      </c>
      <c r="W49" s="4">
        <f t="shared" si="18"/>
        <v>4.3627545826175478</v>
      </c>
      <c r="X49">
        <f t="shared" si="19"/>
        <v>2.7824379071802317</v>
      </c>
      <c r="Y49" s="6">
        <f t="shared" si="20"/>
        <v>-45.10736352303465</v>
      </c>
    </row>
    <row r="50" spans="1:25" x14ac:dyDescent="0.2">
      <c r="A50" t="s">
        <v>46</v>
      </c>
      <c r="B50" s="1">
        <v>44504</v>
      </c>
      <c r="C50" t="s">
        <v>8</v>
      </c>
      <c r="D50">
        <v>150</v>
      </c>
      <c r="E50">
        <v>0.46244175999999998</v>
      </c>
      <c r="F50">
        <v>18</v>
      </c>
      <c r="G50" t="s">
        <v>6</v>
      </c>
      <c r="H50">
        <v>2.0499999999999998</v>
      </c>
      <c r="I50">
        <v>3.23</v>
      </c>
      <c r="J50">
        <v>-45.52</v>
      </c>
      <c r="K50" t="s">
        <v>7</v>
      </c>
      <c r="L50">
        <v>22.3</v>
      </c>
      <c r="M50">
        <v>295.45</v>
      </c>
      <c r="N50">
        <v>1005.857025</v>
      </c>
      <c r="O50">
        <f t="shared" si="11"/>
        <v>0.99270372349586555</v>
      </c>
      <c r="P50">
        <f t="shared" si="12"/>
        <v>24.422822667191266</v>
      </c>
      <c r="Q50">
        <f t="shared" si="13"/>
        <v>24422.822667191267</v>
      </c>
      <c r="R50">
        <f t="shared" si="14"/>
        <v>-1.1800000000000002</v>
      </c>
      <c r="S50" s="2">
        <f t="shared" si="15"/>
        <v>-48.315463616954048</v>
      </c>
      <c r="T50" s="2">
        <f t="shared" si="16"/>
        <v>-48.315463616954048</v>
      </c>
      <c r="U50">
        <f t="shared" si="21"/>
        <v>3.3062191959312134E-2</v>
      </c>
      <c r="V50">
        <f t="shared" si="17"/>
        <v>1353741.6378871996</v>
      </c>
      <c r="W50" s="4">
        <f t="shared" si="18"/>
        <v>4.3725854903756547</v>
      </c>
      <c r="X50">
        <f t="shared" si="19"/>
        <v>2.7751703576687587</v>
      </c>
      <c r="Y50" s="6">
        <f t="shared" si="20"/>
        <v>-45.540293259285292</v>
      </c>
    </row>
    <row r="51" spans="1:25" x14ac:dyDescent="0.2">
      <c r="A51" t="s">
        <v>46</v>
      </c>
      <c r="B51" s="1">
        <v>44504</v>
      </c>
      <c r="C51" t="s">
        <v>5</v>
      </c>
      <c r="D51">
        <v>75</v>
      </c>
      <c r="E51">
        <v>0.46244175999999998</v>
      </c>
      <c r="F51">
        <v>19</v>
      </c>
      <c r="G51" t="s">
        <v>6</v>
      </c>
      <c r="H51">
        <v>1.92</v>
      </c>
      <c r="I51">
        <v>3.23</v>
      </c>
      <c r="J51">
        <v>-45.86</v>
      </c>
      <c r="K51" t="s">
        <v>7</v>
      </c>
      <c r="L51">
        <v>21.9</v>
      </c>
      <c r="M51">
        <v>295.05</v>
      </c>
      <c r="N51">
        <v>1005.857025</v>
      </c>
      <c r="O51">
        <f t="shared" si="11"/>
        <v>0.99270372349586555</v>
      </c>
      <c r="P51">
        <f t="shared" si="12"/>
        <v>24.389757413961021</v>
      </c>
      <c r="Q51">
        <f t="shared" si="13"/>
        <v>24389.757413961022</v>
      </c>
      <c r="R51">
        <f t="shared" si="14"/>
        <v>-1.31</v>
      </c>
      <c r="S51" s="2">
        <f t="shared" si="15"/>
        <v>-53.711071322510918</v>
      </c>
      <c r="T51" s="2">
        <f t="shared" si="16"/>
        <v>-53.711071322510925</v>
      </c>
      <c r="U51">
        <f t="shared" si="21"/>
        <v>3.3317574952658198E-2</v>
      </c>
      <c r="V51">
        <f t="shared" si="17"/>
        <v>1366047.82028651</v>
      </c>
      <c r="W51" s="4">
        <f t="shared" si="18"/>
        <v>4.4123344595254279</v>
      </c>
      <c r="X51">
        <f t="shared" si="19"/>
        <v>2.6228118149500994</v>
      </c>
      <c r="Y51" s="6">
        <f t="shared" si="20"/>
        <v>-51.088259507560821</v>
      </c>
    </row>
    <row r="52" spans="1:25" x14ac:dyDescent="0.2">
      <c r="A52" t="s">
        <v>46</v>
      </c>
      <c r="B52" s="1">
        <v>44504</v>
      </c>
      <c r="C52" t="s">
        <v>8</v>
      </c>
      <c r="D52">
        <v>175</v>
      </c>
      <c r="E52">
        <v>0.46244175999999998</v>
      </c>
      <c r="F52">
        <v>20</v>
      </c>
      <c r="G52" t="s">
        <v>6</v>
      </c>
      <c r="H52">
        <v>1.88</v>
      </c>
      <c r="I52">
        <v>3.23</v>
      </c>
      <c r="J52">
        <v>-45.57</v>
      </c>
      <c r="K52" t="s">
        <v>7</v>
      </c>
      <c r="L52">
        <v>21.9</v>
      </c>
      <c r="M52">
        <v>295.05</v>
      </c>
      <c r="N52">
        <v>1005.857025</v>
      </c>
      <c r="O52">
        <f t="shared" si="11"/>
        <v>0.99270372349586555</v>
      </c>
      <c r="P52">
        <f t="shared" si="12"/>
        <v>24.389757413961021</v>
      </c>
      <c r="Q52">
        <f t="shared" si="13"/>
        <v>24389.757413961022</v>
      </c>
      <c r="R52">
        <f t="shared" si="14"/>
        <v>-1.35</v>
      </c>
      <c r="S52" s="2">
        <f t="shared" si="15"/>
        <v>-55.351104034648657</v>
      </c>
      <c r="T52" s="2">
        <f t="shared" si="16"/>
        <v>-55.351104034648664</v>
      </c>
      <c r="U52">
        <f t="shared" si="21"/>
        <v>3.3317574952658198E-2</v>
      </c>
      <c r="V52">
        <f t="shared" si="17"/>
        <v>1366047.82028651</v>
      </c>
      <c r="W52" s="4">
        <f t="shared" si="18"/>
        <v>4.4123344595254279</v>
      </c>
      <c r="X52">
        <f t="shared" si="19"/>
        <v>2.5681699021386386</v>
      </c>
      <c r="Y52" s="6">
        <f t="shared" si="20"/>
        <v>-52.782934132510022</v>
      </c>
    </row>
    <row r="53" spans="1:25" x14ac:dyDescent="0.2">
      <c r="A53" t="s">
        <v>46</v>
      </c>
      <c r="B53" s="1">
        <v>44504</v>
      </c>
      <c r="C53" t="s">
        <v>5</v>
      </c>
      <c r="D53">
        <v>50</v>
      </c>
      <c r="E53">
        <v>0.46244175999999998</v>
      </c>
      <c r="F53">
        <v>21</v>
      </c>
      <c r="G53" t="s">
        <v>6</v>
      </c>
      <c r="H53">
        <v>1.96</v>
      </c>
      <c r="I53">
        <v>3.23</v>
      </c>
      <c r="J53">
        <v>-45.17</v>
      </c>
      <c r="K53" t="s">
        <v>7</v>
      </c>
      <c r="L53">
        <v>21.9</v>
      </c>
      <c r="M53">
        <v>295.05</v>
      </c>
      <c r="N53">
        <v>1005.857025</v>
      </c>
      <c r="O53">
        <f t="shared" si="11"/>
        <v>0.99270372349586555</v>
      </c>
      <c r="P53">
        <f t="shared" si="12"/>
        <v>24.389757413961021</v>
      </c>
      <c r="Q53">
        <f t="shared" si="13"/>
        <v>24389.757413961022</v>
      </c>
      <c r="R53">
        <f t="shared" si="14"/>
        <v>-1.27</v>
      </c>
      <c r="S53" s="2">
        <f t="shared" si="15"/>
        <v>-52.071038610373186</v>
      </c>
      <c r="T53" s="2">
        <f t="shared" si="16"/>
        <v>-52.071038610373186</v>
      </c>
      <c r="U53">
        <f t="shared" si="21"/>
        <v>3.3317574952658198E-2</v>
      </c>
      <c r="V53">
        <f t="shared" si="17"/>
        <v>1366047.82028651</v>
      </c>
      <c r="W53" s="4">
        <f t="shared" si="18"/>
        <v>4.4123344595254279</v>
      </c>
      <c r="X53">
        <f t="shared" si="19"/>
        <v>2.6774537277615598</v>
      </c>
      <c r="Y53" s="6">
        <f t="shared" si="20"/>
        <v>-49.393584882611627</v>
      </c>
    </row>
    <row r="54" spans="1:25" x14ac:dyDescent="0.2">
      <c r="A54" t="s">
        <v>46</v>
      </c>
      <c r="B54" s="1">
        <v>44504</v>
      </c>
      <c r="C54" t="s">
        <v>8</v>
      </c>
      <c r="D54">
        <v>200</v>
      </c>
      <c r="E54">
        <v>0.46244175999999998</v>
      </c>
      <c r="F54">
        <v>22</v>
      </c>
      <c r="G54" t="s">
        <v>6</v>
      </c>
      <c r="H54">
        <v>1.95</v>
      </c>
      <c r="I54">
        <v>3.23</v>
      </c>
      <c r="J54">
        <v>-45.71</v>
      </c>
      <c r="K54" t="s">
        <v>7</v>
      </c>
      <c r="L54">
        <v>21.7</v>
      </c>
      <c r="M54">
        <v>294.85000000000002</v>
      </c>
      <c r="N54">
        <v>1005.857025</v>
      </c>
      <c r="O54">
        <f t="shared" si="11"/>
        <v>0.99270372349586555</v>
      </c>
      <c r="P54">
        <f t="shared" si="12"/>
        <v>24.373224787345901</v>
      </c>
      <c r="Q54">
        <f t="shared" si="13"/>
        <v>24373.224787345902</v>
      </c>
      <c r="R54">
        <f t="shared" si="14"/>
        <v>-1.28</v>
      </c>
      <c r="S54" s="2">
        <f t="shared" si="15"/>
        <v>-52.516645260029385</v>
      </c>
      <c r="T54" s="2">
        <f t="shared" si="16"/>
        <v>-52.516645260029392</v>
      </c>
      <c r="U54">
        <f t="shared" si="21"/>
        <v>3.3446909602533166E-2</v>
      </c>
      <c r="V54">
        <f t="shared" si="17"/>
        <v>1372280.8489378945</v>
      </c>
      <c r="W54" s="4">
        <f t="shared" si="18"/>
        <v>4.4324671420693997</v>
      </c>
      <c r="X54">
        <f t="shared" si="19"/>
        <v>2.6759476554288941</v>
      </c>
      <c r="Y54" s="6">
        <f t="shared" si="20"/>
        <v>-49.840697604600493</v>
      </c>
    </row>
    <row r="55" spans="1:25" x14ac:dyDescent="0.2">
      <c r="A55" t="s">
        <v>46</v>
      </c>
      <c r="B55" s="1">
        <v>44504</v>
      </c>
      <c r="C55" t="s">
        <v>5</v>
      </c>
      <c r="D55">
        <v>25</v>
      </c>
      <c r="E55">
        <v>0.46244175999999998</v>
      </c>
      <c r="F55">
        <v>23</v>
      </c>
      <c r="G55" t="s">
        <v>6</v>
      </c>
      <c r="H55">
        <v>2.0499999999999998</v>
      </c>
      <c r="I55">
        <v>3.23</v>
      </c>
      <c r="J55">
        <v>-45.59</v>
      </c>
      <c r="K55" t="s">
        <v>7</v>
      </c>
      <c r="L55">
        <v>21.6</v>
      </c>
      <c r="M55">
        <v>294.75</v>
      </c>
      <c r="N55">
        <v>1005.857025</v>
      </c>
      <c r="O55">
        <f t="shared" si="11"/>
        <v>0.99270372349586555</v>
      </c>
      <c r="P55">
        <f t="shared" si="12"/>
        <v>24.364958474038335</v>
      </c>
      <c r="Q55">
        <f t="shared" si="13"/>
        <v>24364.958474038336</v>
      </c>
      <c r="R55">
        <f t="shared" si="14"/>
        <v>-1.1800000000000002</v>
      </c>
      <c r="S55" s="2">
        <f t="shared" si="15"/>
        <v>-48.430207720539677</v>
      </c>
      <c r="T55" s="2">
        <f t="shared" si="16"/>
        <v>-48.430207720539677</v>
      </c>
      <c r="U55">
        <f t="shared" si="21"/>
        <v>3.3511992275965477E-2</v>
      </c>
      <c r="V55">
        <f t="shared" si="17"/>
        <v>1375417.5822492619</v>
      </c>
      <c r="W55" s="4">
        <f t="shared" si="18"/>
        <v>4.4425987906651159</v>
      </c>
      <c r="X55">
        <f t="shared" si="19"/>
        <v>2.8196060436109867</v>
      </c>
      <c r="Y55" s="6">
        <f t="shared" si="20"/>
        <v>-45.610601676928688</v>
      </c>
    </row>
    <row r="56" spans="1:25" x14ac:dyDescent="0.2">
      <c r="A56" t="s">
        <v>46</v>
      </c>
      <c r="B56" s="1">
        <v>44504</v>
      </c>
      <c r="C56" t="s">
        <v>8</v>
      </c>
      <c r="D56">
        <v>225</v>
      </c>
      <c r="E56">
        <v>0.46244175999999998</v>
      </c>
      <c r="F56">
        <v>24</v>
      </c>
      <c r="G56" t="s">
        <v>6</v>
      </c>
      <c r="H56">
        <v>1.88</v>
      </c>
      <c r="I56">
        <v>3.23</v>
      </c>
      <c r="J56">
        <v>-45.32</v>
      </c>
      <c r="K56" t="s">
        <v>7</v>
      </c>
      <c r="L56">
        <v>21.8</v>
      </c>
      <c r="M56">
        <v>294.95</v>
      </c>
      <c r="N56">
        <v>1005.857025</v>
      </c>
      <c r="O56">
        <f t="shared" si="11"/>
        <v>0.99270372349586555</v>
      </c>
      <c r="P56">
        <f t="shared" si="12"/>
        <v>24.381491100653459</v>
      </c>
      <c r="Q56">
        <f t="shared" si="13"/>
        <v>24381.49110065346</v>
      </c>
      <c r="R56">
        <f t="shared" si="14"/>
        <v>-1.35</v>
      </c>
      <c r="S56" s="2">
        <f t="shared" si="15"/>
        <v>-55.3698703014853</v>
      </c>
      <c r="T56" s="2">
        <f t="shared" si="16"/>
        <v>-55.3698703014853</v>
      </c>
      <c r="U56">
        <f t="shared" si="21"/>
        <v>3.3382104265581053E-2</v>
      </c>
      <c r="V56">
        <f t="shared" si="17"/>
        <v>1369157.6174636162</v>
      </c>
      <c r="W56" s="4">
        <f t="shared" si="18"/>
        <v>4.4223791044074803</v>
      </c>
      <c r="X56">
        <f t="shared" si="19"/>
        <v>2.574016320831598</v>
      </c>
      <c r="Y56" s="6">
        <f t="shared" si="20"/>
        <v>-52.795853980653703</v>
      </c>
    </row>
    <row r="57" spans="1:25" x14ac:dyDescent="0.2">
      <c r="A57" t="s">
        <v>46</v>
      </c>
      <c r="B57" s="1">
        <v>44504</v>
      </c>
      <c r="C57" t="s">
        <v>5</v>
      </c>
      <c r="D57">
        <v>10</v>
      </c>
      <c r="E57">
        <v>0.46244175999999998</v>
      </c>
      <c r="F57">
        <v>25</v>
      </c>
      <c r="G57" t="s">
        <v>6</v>
      </c>
      <c r="H57">
        <v>2</v>
      </c>
      <c r="I57">
        <v>3.23</v>
      </c>
      <c r="J57">
        <v>-45.21</v>
      </c>
      <c r="K57" t="s">
        <v>7</v>
      </c>
      <c r="L57">
        <v>21.8</v>
      </c>
      <c r="M57">
        <v>294.95</v>
      </c>
      <c r="N57">
        <v>1005.857025</v>
      </c>
      <c r="O57">
        <f t="shared" si="11"/>
        <v>0.99270372349586555</v>
      </c>
      <c r="P57">
        <f t="shared" si="12"/>
        <v>24.381491100653459</v>
      </c>
      <c r="Q57">
        <f t="shared" si="13"/>
        <v>24381.49110065346</v>
      </c>
      <c r="R57">
        <f t="shared" si="14"/>
        <v>-1.23</v>
      </c>
      <c r="S57" s="2">
        <f t="shared" si="15"/>
        <v>-50.448104052464387</v>
      </c>
      <c r="T57" s="2">
        <f t="shared" si="16"/>
        <v>-50.44810405246438</v>
      </c>
      <c r="U57">
        <f t="shared" si="21"/>
        <v>3.3382104265581053E-2</v>
      </c>
      <c r="V57">
        <f t="shared" si="17"/>
        <v>1369157.6174636162</v>
      </c>
      <c r="W57" s="4">
        <f t="shared" si="18"/>
        <v>4.4223791044074803</v>
      </c>
      <c r="X57">
        <f t="shared" si="19"/>
        <v>2.7383152349272324</v>
      </c>
      <c r="Y57" s="6">
        <f t="shared" si="20"/>
        <v>-47.709788817537152</v>
      </c>
    </row>
    <row r="58" spans="1:25" x14ac:dyDescent="0.2">
      <c r="A58" t="s">
        <v>46</v>
      </c>
      <c r="B58" s="1">
        <v>44504</v>
      </c>
      <c r="C58" t="s">
        <v>8</v>
      </c>
      <c r="D58">
        <v>250</v>
      </c>
      <c r="E58">
        <v>0.46244175999999998</v>
      </c>
      <c r="F58">
        <v>26</v>
      </c>
      <c r="G58" t="s">
        <v>6</v>
      </c>
      <c r="H58">
        <v>2</v>
      </c>
      <c r="I58">
        <v>3.23</v>
      </c>
      <c r="J58">
        <v>-45.55</v>
      </c>
      <c r="K58" t="s">
        <v>7</v>
      </c>
      <c r="L58">
        <v>22.1</v>
      </c>
      <c r="M58">
        <v>295.25</v>
      </c>
      <c r="N58">
        <v>1005.857025</v>
      </c>
      <c r="O58">
        <f t="shared" si="11"/>
        <v>0.99270372349586555</v>
      </c>
      <c r="P58">
        <f t="shared" si="12"/>
        <v>24.406290040576145</v>
      </c>
      <c r="Q58">
        <f t="shared" si="13"/>
        <v>24406.290040576147</v>
      </c>
      <c r="R58">
        <f t="shared" si="14"/>
        <v>-1.23</v>
      </c>
      <c r="S58" s="2">
        <f t="shared" si="15"/>
        <v>-50.396844336238338</v>
      </c>
      <c r="T58" s="2">
        <f t="shared" si="16"/>
        <v>-50.396844336238331</v>
      </c>
      <c r="U58">
        <f t="shared" si="21"/>
        <v>3.318933918735284E-2</v>
      </c>
      <c r="V58">
        <f t="shared" si="17"/>
        <v>1359868.2606891349</v>
      </c>
      <c r="W58" s="4">
        <f t="shared" si="18"/>
        <v>4.3923744820259056</v>
      </c>
      <c r="X58">
        <f t="shared" si="19"/>
        <v>2.71973652137827</v>
      </c>
      <c r="Y58" s="6">
        <f t="shared" si="20"/>
        <v>-47.677107814860065</v>
      </c>
    </row>
    <row r="59" spans="1:25" x14ac:dyDescent="0.2">
      <c r="A59" t="s">
        <v>46</v>
      </c>
      <c r="B59" s="1">
        <v>44504</v>
      </c>
      <c r="C59" t="s">
        <v>5</v>
      </c>
      <c r="D59">
        <v>5</v>
      </c>
      <c r="E59">
        <v>0.46244175999999998</v>
      </c>
      <c r="F59">
        <v>27</v>
      </c>
      <c r="G59" t="s">
        <v>6</v>
      </c>
      <c r="H59">
        <v>1.96</v>
      </c>
      <c r="I59">
        <v>3.23</v>
      </c>
      <c r="J59">
        <v>-45.39</v>
      </c>
      <c r="K59" t="s">
        <v>7</v>
      </c>
      <c r="L59">
        <v>22.2</v>
      </c>
      <c r="M59">
        <v>295.35000000000002</v>
      </c>
      <c r="N59">
        <v>1005.857025</v>
      </c>
      <c r="O59">
        <f t="shared" si="11"/>
        <v>0.99270372349586555</v>
      </c>
      <c r="P59">
        <f t="shared" si="12"/>
        <v>24.414556353883707</v>
      </c>
      <c r="Q59">
        <f t="shared" si="13"/>
        <v>24414.556353883709</v>
      </c>
      <c r="R59">
        <f t="shared" si="14"/>
        <v>-1.27</v>
      </c>
      <c r="S59" s="2">
        <f t="shared" si="15"/>
        <v>-52.018147763638424</v>
      </c>
      <c r="T59" s="2">
        <f t="shared" si="16"/>
        <v>-52.018147763638424</v>
      </c>
      <c r="U59">
        <f t="shared" si="21"/>
        <v>3.312563014816889E-2</v>
      </c>
      <c r="V59">
        <f t="shared" si="17"/>
        <v>1356798.3652055787</v>
      </c>
      <c r="W59" s="4">
        <f t="shared" si="18"/>
        <v>4.3824587196140197</v>
      </c>
      <c r="X59">
        <f t="shared" si="19"/>
        <v>2.659324795802934</v>
      </c>
      <c r="Y59" s="6">
        <f t="shared" si="20"/>
        <v>-49.358822967835494</v>
      </c>
    </row>
    <row r="60" spans="1:25" x14ac:dyDescent="0.2">
      <c r="A60" t="s">
        <v>46</v>
      </c>
      <c r="B60" s="1">
        <v>44504</v>
      </c>
      <c r="C60" t="s">
        <v>8</v>
      </c>
      <c r="D60">
        <v>300</v>
      </c>
      <c r="E60">
        <v>0.46244175999999998</v>
      </c>
      <c r="F60">
        <v>28</v>
      </c>
      <c r="G60" t="s">
        <v>6</v>
      </c>
      <c r="H60">
        <v>1.95</v>
      </c>
      <c r="I60">
        <v>3.23</v>
      </c>
      <c r="J60">
        <v>-45.06</v>
      </c>
      <c r="K60" t="s">
        <v>7</v>
      </c>
      <c r="L60">
        <v>22.3</v>
      </c>
      <c r="M60">
        <v>295.45</v>
      </c>
      <c r="N60">
        <v>1005.857025</v>
      </c>
      <c r="O60">
        <f t="shared" si="11"/>
        <v>0.99270372349586555</v>
      </c>
      <c r="P60">
        <f t="shared" si="12"/>
        <v>24.422822667191266</v>
      </c>
      <c r="Q60">
        <f t="shared" si="13"/>
        <v>24422.822667191267</v>
      </c>
      <c r="R60">
        <f t="shared" si="14"/>
        <v>-1.28</v>
      </c>
      <c r="S60" s="2">
        <f t="shared" si="15"/>
        <v>-52.409994431950139</v>
      </c>
      <c r="T60" s="2">
        <f t="shared" si="16"/>
        <v>-52.409994431950146</v>
      </c>
      <c r="U60">
        <f t="shared" si="21"/>
        <v>3.3062191959312134E-2</v>
      </c>
      <c r="V60">
        <f t="shared" si="17"/>
        <v>1353741.6378871996</v>
      </c>
      <c r="W60" s="4">
        <f t="shared" si="18"/>
        <v>4.3725854903756547</v>
      </c>
      <c r="X60">
        <f t="shared" si="19"/>
        <v>2.6397961938800392</v>
      </c>
      <c r="Y60" s="6">
        <f t="shared" si="20"/>
        <v>-49.770198238070101</v>
      </c>
    </row>
    <row r="61" spans="1:25" x14ac:dyDescent="0.2">
      <c r="A61" t="s">
        <v>46</v>
      </c>
      <c r="B61" s="1">
        <v>44504</v>
      </c>
      <c r="C61" t="s">
        <v>5</v>
      </c>
      <c r="D61">
        <v>0</v>
      </c>
      <c r="E61">
        <v>0.46244175999999998</v>
      </c>
      <c r="F61">
        <v>29</v>
      </c>
      <c r="G61" t="s">
        <v>6</v>
      </c>
      <c r="H61">
        <v>1.95</v>
      </c>
      <c r="I61">
        <v>3.23</v>
      </c>
      <c r="J61">
        <v>-45.49</v>
      </c>
      <c r="K61" t="s">
        <v>7</v>
      </c>
      <c r="L61">
        <v>22.4</v>
      </c>
      <c r="M61">
        <v>295.55</v>
      </c>
      <c r="N61">
        <v>1005.857025</v>
      </c>
      <c r="O61">
        <f t="shared" si="11"/>
        <v>0.99270372349586555</v>
      </c>
      <c r="P61">
        <f t="shared" si="12"/>
        <v>24.431088980498831</v>
      </c>
      <c r="Q61">
        <f t="shared" si="13"/>
        <v>24431.088980498833</v>
      </c>
      <c r="R61">
        <f t="shared" si="14"/>
        <v>-1.28</v>
      </c>
      <c r="S61" s="2">
        <f t="shared" si="15"/>
        <v>-52.392261393739354</v>
      </c>
      <c r="T61" s="2">
        <f t="shared" si="16"/>
        <v>-52.392261393739361</v>
      </c>
      <c r="U61">
        <f t="shared" si="21"/>
        <v>3.2999023346132611E-2</v>
      </c>
      <c r="V61">
        <f t="shared" si="17"/>
        <v>1350698.0131942872</v>
      </c>
      <c r="W61" s="4">
        <f t="shared" si="18"/>
        <v>4.3627545826175478</v>
      </c>
      <c r="X61">
        <f t="shared" si="19"/>
        <v>2.6338611257288602</v>
      </c>
      <c r="Y61" s="6">
        <f t="shared" si="20"/>
        <v>-49.75840026801049</v>
      </c>
    </row>
    <row r="62" spans="1:25" x14ac:dyDescent="0.2">
      <c r="A62" t="s">
        <v>46</v>
      </c>
      <c r="B62" s="1">
        <v>44504</v>
      </c>
      <c r="C62" t="s">
        <v>8</v>
      </c>
      <c r="D62">
        <v>400</v>
      </c>
      <c r="E62">
        <v>0.46244175999999998</v>
      </c>
      <c r="F62">
        <v>30</v>
      </c>
      <c r="G62" t="s">
        <v>6</v>
      </c>
      <c r="H62">
        <v>2.0099999999999998</v>
      </c>
      <c r="I62">
        <v>3.23</v>
      </c>
      <c r="J62">
        <v>-45.35</v>
      </c>
      <c r="K62" t="s">
        <v>7</v>
      </c>
      <c r="L62">
        <v>22.5</v>
      </c>
      <c r="M62">
        <v>295.64999999999998</v>
      </c>
      <c r="N62">
        <v>1005.857025</v>
      </c>
      <c r="O62">
        <f t="shared" si="11"/>
        <v>0.99270372349586555</v>
      </c>
      <c r="P62">
        <f t="shared" si="12"/>
        <v>24.43935529380639</v>
      </c>
      <c r="Q62">
        <f t="shared" si="13"/>
        <v>24439.355293806391</v>
      </c>
      <c r="R62">
        <f t="shared" si="14"/>
        <v>-1.2200000000000002</v>
      </c>
      <c r="S62" s="2">
        <f t="shared" si="15"/>
        <v>-49.919483772519236</v>
      </c>
      <c r="T62" s="2">
        <f t="shared" si="16"/>
        <v>-49.919483772519236</v>
      </c>
      <c r="U62">
        <f t="shared" si="21"/>
        <v>3.2936123041390597E-2</v>
      </c>
      <c r="V62">
        <f t="shared" si="17"/>
        <v>1347667.4259790117</v>
      </c>
      <c r="W62" s="4">
        <f t="shared" si="18"/>
        <v>4.3529657859122075</v>
      </c>
      <c r="X62">
        <f t="shared" si="19"/>
        <v>2.7088115262178132</v>
      </c>
      <c r="Y62" s="6">
        <f t="shared" si="20"/>
        <v>-47.210672246301421</v>
      </c>
    </row>
    <row r="63" spans="1:25" x14ac:dyDescent="0.2">
      <c r="A63" t="s">
        <v>46</v>
      </c>
      <c r="B63" s="1">
        <v>44504</v>
      </c>
      <c r="C63" t="s">
        <v>7</v>
      </c>
      <c r="D63" t="s">
        <v>7</v>
      </c>
      <c r="E63">
        <v>0</v>
      </c>
      <c r="F63" t="s">
        <v>9</v>
      </c>
      <c r="G63" t="s">
        <v>6</v>
      </c>
      <c r="H63">
        <v>3.23</v>
      </c>
      <c r="J63">
        <v>-48.02</v>
      </c>
      <c r="K63" t="s">
        <v>7</v>
      </c>
      <c r="L63">
        <v>0</v>
      </c>
      <c r="M63">
        <v>0</v>
      </c>
      <c r="O63">
        <f t="shared" si="11"/>
        <v>0</v>
      </c>
      <c r="P63" t="e">
        <f t="shared" si="12"/>
        <v>#DIV/0!</v>
      </c>
      <c r="Q63" t="e">
        <f t="shared" si="13"/>
        <v>#DIV/0!</v>
      </c>
      <c r="T63" s="2" t="e">
        <f t="shared" si="16"/>
        <v>#DIV/0!</v>
      </c>
      <c r="U63" t="e">
        <f t="shared" si="21"/>
        <v>#DIV/0!</v>
      </c>
      <c r="V63" t="e">
        <f t="shared" si="17"/>
        <v>#DIV/0!</v>
      </c>
      <c r="X63" t="e">
        <f t="shared" si="19"/>
        <v>#DIV/0!</v>
      </c>
      <c r="Y63" s="6" t="e">
        <f t="shared" si="20"/>
        <v>#DIV/0!</v>
      </c>
    </row>
    <row r="64" spans="1:25" x14ac:dyDescent="0.2">
      <c r="A64" t="s">
        <v>47</v>
      </c>
      <c r="B64" s="1">
        <v>44515</v>
      </c>
      <c r="C64" t="s">
        <v>5</v>
      </c>
      <c r="D64">
        <v>400</v>
      </c>
      <c r="E64">
        <v>0.500087426</v>
      </c>
      <c r="F64">
        <v>1</v>
      </c>
      <c r="G64" t="s">
        <v>6</v>
      </c>
      <c r="H64">
        <v>2.34</v>
      </c>
      <c r="I64">
        <v>1.9</v>
      </c>
      <c r="J64">
        <v>-46.28</v>
      </c>
      <c r="K64" t="s">
        <v>7</v>
      </c>
      <c r="L64">
        <v>20.9</v>
      </c>
      <c r="M64">
        <v>294.05</v>
      </c>
      <c r="N64">
        <v>1007.265934</v>
      </c>
      <c r="O64">
        <f t="shared" si="11"/>
        <v>0.99409420860021402</v>
      </c>
      <c r="P64">
        <f t="shared" si="12"/>
        <v>24.273094834721082</v>
      </c>
      <c r="Q64">
        <f t="shared" si="13"/>
        <v>24273.094834721083</v>
      </c>
      <c r="R64">
        <f t="shared" ref="R64:R93" si="22">H64-I64</f>
        <v>0.43999999999999995</v>
      </c>
      <c r="S64" s="2">
        <f t="shared" ref="S64:S93" si="23">((R64/1000000)*(1/P64))/0.000000001</f>
        <v>18.127066325741396</v>
      </c>
      <c r="T64" s="2">
        <f t="shared" si="16"/>
        <v>18.127066325741396</v>
      </c>
      <c r="U64">
        <f t="shared" si="21"/>
        <v>3.3967486187548093E-2</v>
      </c>
      <c r="V64">
        <f t="shared" si="17"/>
        <v>1399388.3523645205</v>
      </c>
      <c r="W64" s="4">
        <f t="shared" ref="W64:W93" si="24">I64*V64/1000000</f>
        <v>2.6588378694925892</v>
      </c>
      <c r="X64">
        <f t="shared" si="19"/>
        <v>3.2745687445329779</v>
      </c>
      <c r="Y64" s="6">
        <f t="shared" si="20"/>
        <v>21.401635070274374</v>
      </c>
    </row>
    <row r="65" spans="1:25" x14ac:dyDescent="0.2">
      <c r="A65" t="s">
        <v>47</v>
      </c>
      <c r="B65" s="1">
        <v>44515</v>
      </c>
      <c r="C65" t="s">
        <v>8</v>
      </c>
      <c r="D65">
        <v>0</v>
      </c>
      <c r="E65">
        <v>0.454333918</v>
      </c>
      <c r="F65">
        <v>2</v>
      </c>
      <c r="G65" t="s">
        <v>6</v>
      </c>
      <c r="H65">
        <v>2.11</v>
      </c>
      <c r="I65">
        <v>1.9</v>
      </c>
      <c r="J65">
        <v>-45.92</v>
      </c>
      <c r="K65" t="s">
        <v>7</v>
      </c>
      <c r="L65">
        <v>18.100000000000001</v>
      </c>
      <c r="M65">
        <v>291.25</v>
      </c>
      <c r="N65">
        <v>1007.265934</v>
      </c>
      <c r="O65">
        <f t="shared" ref="O65:O96" si="25">N65/1013.249977</f>
        <v>0.99409420860021402</v>
      </c>
      <c r="P65">
        <f t="shared" ref="P65:P96" si="26">(1*0.08206*M65)/O65</f>
        <v>24.041961811299153</v>
      </c>
      <c r="Q65">
        <f t="shared" ref="Q65:Q96" si="27">P65*1000</f>
        <v>24041.961811299152</v>
      </c>
      <c r="R65">
        <f t="shared" si="22"/>
        <v>0.20999999999999996</v>
      </c>
      <c r="S65" s="2">
        <f t="shared" si="23"/>
        <v>8.7347281244455228</v>
      </c>
      <c r="T65" s="2">
        <f t="shared" ref="T65:T96" si="28">R65*0.025/0.025/P65*1000</f>
        <v>8.7347281244455246</v>
      </c>
      <c r="U65">
        <f t="shared" si="21"/>
        <v>3.5977249051393559E-2</v>
      </c>
      <c r="V65">
        <f t="shared" ref="V65:V96" si="29">U65/Q65*1000000000*1000</f>
        <v>1496435.6625208973</v>
      </c>
      <c r="W65" s="4">
        <f t="shared" si="24"/>
        <v>2.8432277587897046</v>
      </c>
      <c r="X65">
        <f t="shared" ref="X65:X96" si="30">V65*H65/1000000</f>
        <v>3.1574792479190932</v>
      </c>
      <c r="Y65" s="6">
        <f t="shared" ref="Y65:Y96" si="31">X65+S65</f>
        <v>11.892207372364616</v>
      </c>
    </row>
    <row r="66" spans="1:25" x14ac:dyDescent="0.2">
      <c r="A66" t="s">
        <v>47</v>
      </c>
      <c r="B66" s="1">
        <v>44515</v>
      </c>
      <c r="C66" t="s">
        <v>5</v>
      </c>
      <c r="D66">
        <v>300</v>
      </c>
      <c r="E66">
        <v>0.48683530800000002</v>
      </c>
      <c r="F66">
        <v>3</v>
      </c>
      <c r="G66" t="s">
        <v>6</v>
      </c>
      <c r="H66">
        <v>2.27</v>
      </c>
      <c r="I66">
        <v>1.9</v>
      </c>
      <c r="J66">
        <v>-46.55</v>
      </c>
      <c r="K66" t="s">
        <v>7</v>
      </c>
      <c r="L66">
        <v>18.2</v>
      </c>
      <c r="M66">
        <v>291.35000000000002</v>
      </c>
      <c r="N66">
        <v>1007.265934</v>
      </c>
      <c r="O66">
        <f t="shared" si="25"/>
        <v>0.99409420860021402</v>
      </c>
      <c r="P66">
        <f t="shared" si="26"/>
        <v>24.050216562135649</v>
      </c>
      <c r="Q66">
        <f t="shared" si="27"/>
        <v>24050.216562135651</v>
      </c>
      <c r="R66">
        <f t="shared" si="22"/>
        <v>0.37000000000000011</v>
      </c>
      <c r="S66" s="2">
        <f t="shared" si="23"/>
        <v>15.384476852591977</v>
      </c>
      <c r="T66" s="2">
        <f t="shared" si="28"/>
        <v>15.384476852591977</v>
      </c>
      <c r="U66">
        <f t="shared" ref="U66:U97" si="32" xml:space="preserve"> EXP(-67.1962+99.1624*(100/M66)+27.9015*LN(M66/100)+E66*(-0.072909+0.041674*(M66/100)-0.0064603*(M66/100)^2))</f>
        <v>3.5894178894032937E-2</v>
      </c>
      <c r="V66">
        <f t="shared" si="29"/>
        <v>1492468.0117244462</v>
      </c>
      <c r="W66" s="4">
        <f t="shared" si="24"/>
        <v>2.8356892222764478</v>
      </c>
      <c r="X66">
        <f t="shared" si="30"/>
        <v>3.3879023866144933</v>
      </c>
      <c r="Y66" s="6">
        <f t="shared" si="31"/>
        <v>18.772379239206469</v>
      </c>
    </row>
    <row r="67" spans="1:25" x14ac:dyDescent="0.2">
      <c r="A67" t="s">
        <v>47</v>
      </c>
      <c r="B67" s="1">
        <v>44515</v>
      </c>
      <c r="C67" t="s">
        <v>8</v>
      </c>
      <c r="D67">
        <v>5</v>
      </c>
      <c r="E67">
        <v>0.46193488300000002</v>
      </c>
      <c r="F67">
        <v>4</v>
      </c>
      <c r="G67" t="s">
        <v>6</v>
      </c>
      <c r="H67">
        <v>2.16</v>
      </c>
      <c r="I67">
        <v>1.9</v>
      </c>
      <c r="J67">
        <v>-46.22</v>
      </c>
      <c r="K67" t="s">
        <v>7</v>
      </c>
      <c r="L67">
        <v>18.2</v>
      </c>
      <c r="M67">
        <v>291.35000000000002</v>
      </c>
      <c r="N67">
        <v>1007.265934</v>
      </c>
      <c r="O67">
        <f t="shared" si="25"/>
        <v>0.99409420860021402</v>
      </c>
      <c r="P67">
        <f t="shared" si="26"/>
        <v>24.050216562135649</v>
      </c>
      <c r="Q67">
        <f t="shared" si="27"/>
        <v>24050.216562135651</v>
      </c>
      <c r="R67">
        <f t="shared" si="22"/>
        <v>0.26000000000000023</v>
      </c>
      <c r="S67" s="2">
        <f t="shared" si="23"/>
        <v>10.810713463983555</v>
      </c>
      <c r="T67" s="2">
        <f t="shared" si="28"/>
        <v>10.810713463983557</v>
      </c>
      <c r="U67">
        <f t="shared" si="32"/>
        <v>3.5899836918231239E-2</v>
      </c>
      <c r="V67">
        <f t="shared" si="29"/>
        <v>1492703.2704874466</v>
      </c>
      <c r="W67" s="4">
        <f t="shared" si="24"/>
        <v>2.8361362139261481</v>
      </c>
      <c r="X67">
        <f t="shared" si="30"/>
        <v>3.2242390642528846</v>
      </c>
      <c r="Y67" s="6">
        <f t="shared" si="31"/>
        <v>14.03495252823644</v>
      </c>
    </row>
    <row r="68" spans="1:25" x14ac:dyDescent="0.2">
      <c r="A68" t="s">
        <v>47</v>
      </c>
      <c r="B68" s="1">
        <v>44515</v>
      </c>
      <c r="C68" t="s">
        <v>5</v>
      </c>
      <c r="D68">
        <v>250</v>
      </c>
      <c r="E68">
        <v>0.48250841</v>
      </c>
      <c r="F68">
        <v>5</v>
      </c>
      <c r="G68" t="s">
        <v>6</v>
      </c>
      <c r="H68">
        <v>2.25</v>
      </c>
      <c r="I68">
        <v>1.9</v>
      </c>
      <c r="J68">
        <v>-46.48</v>
      </c>
      <c r="K68" t="s">
        <v>7</v>
      </c>
      <c r="L68">
        <v>18.100000000000001</v>
      </c>
      <c r="M68">
        <v>291.25</v>
      </c>
      <c r="N68">
        <v>1007.265934</v>
      </c>
      <c r="O68">
        <f t="shared" si="25"/>
        <v>0.99409420860021402</v>
      </c>
      <c r="P68">
        <f t="shared" si="26"/>
        <v>24.041961811299153</v>
      </c>
      <c r="Q68">
        <f t="shared" si="27"/>
        <v>24041.961811299152</v>
      </c>
      <c r="R68">
        <f t="shared" si="22"/>
        <v>0.35000000000000009</v>
      </c>
      <c r="S68" s="2">
        <f t="shared" si="23"/>
        <v>14.557880207409212</v>
      </c>
      <c r="T68" s="2">
        <f t="shared" si="28"/>
        <v>14.557880207409214</v>
      </c>
      <c r="U68">
        <f t="shared" si="32"/>
        <v>3.5970829245058906E-2</v>
      </c>
      <c r="V68">
        <f t="shared" si="29"/>
        <v>1496168.6374592555</v>
      </c>
      <c r="W68" s="4">
        <f t="shared" si="24"/>
        <v>2.8427204111725857</v>
      </c>
      <c r="X68">
        <f t="shared" si="30"/>
        <v>3.3663794342833251</v>
      </c>
      <c r="Y68" s="6">
        <f t="shared" si="31"/>
        <v>17.924259641692537</v>
      </c>
    </row>
    <row r="69" spans="1:25" x14ac:dyDescent="0.2">
      <c r="A69" t="s">
        <v>47</v>
      </c>
      <c r="B69" s="1">
        <v>44515</v>
      </c>
      <c r="C69" t="s">
        <v>8</v>
      </c>
      <c r="D69">
        <v>10</v>
      </c>
      <c r="E69">
        <v>0.46016031099999999</v>
      </c>
      <c r="F69">
        <v>6</v>
      </c>
      <c r="G69" t="s">
        <v>6</v>
      </c>
      <c r="H69">
        <v>2.17</v>
      </c>
      <c r="I69">
        <v>1.9</v>
      </c>
      <c r="J69">
        <v>-46.2</v>
      </c>
      <c r="K69" t="s">
        <v>7</v>
      </c>
      <c r="L69">
        <v>18</v>
      </c>
      <c r="M69">
        <v>291.14999999999998</v>
      </c>
      <c r="N69">
        <v>1007.265934</v>
      </c>
      <c r="O69">
        <f t="shared" si="25"/>
        <v>0.99409420860021402</v>
      </c>
      <c r="P69">
        <f t="shared" si="26"/>
        <v>24.033707060462653</v>
      </c>
      <c r="Q69">
        <f t="shared" si="27"/>
        <v>24033.707060462653</v>
      </c>
      <c r="R69">
        <f t="shared" si="22"/>
        <v>0.27</v>
      </c>
      <c r="S69" s="2">
        <f t="shared" si="23"/>
        <v>11.234221975026538</v>
      </c>
      <c r="T69" s="2">
        <f t="shared" si="28"/>
        <v>11.234221975026539</v>
      </c>
      <c r="U69">
        <f t="shared" si="32"/>
        <v>3.6051932694872696E-2</v>
      </c>
      <c r="V69">
        <f t="shared" si="29"/>
        <v>1500057.0908256168</v>
      </c>
      <c r="W69" s="4">
        <f t="shared" si="24"/>
        <v>2.8501084725686718</v>
      </c>
      <c r="X69">
        <f t="shared" si="30"/>
        <v>3.2551238870915884</v>
      </c>
      <c r="Y69" s="6">
        <f t="shared" si="31"/>
        <v>14.489345862118126</v>
      </c>
    </row>
    <row r="70" spans="1:25" x14ac:dyDescent="0.2">
      <c r="A70" t="s">
        <v>47</v>
      </c>
      <c r="B70" s="1">
        <v>44515</v>
      </c>
      <c r="C70" t="s">
        <v>5</v>
      </c>
      <c r="D70">
        <v>225</v>
      </c>
      <c r="E70">
        <v>0.49090938099999998</v>
      </c>
      <c r="F70">
        <v>7</v>
      </c>
      <c r="G70" t="s">
        <v>6</v>
      </c>
      <c r="H70">
        <v>2.16</v>
      </c>
      <c r="I70">
        <v>1.9</v>
      </c>
      <c r="J70">
        <v>-46.43</v>
      </c>
      <c r="K70" t="s">
        <v>7</v>
      </c>
      <c r="L70">
        <v>20.100000000000001</v>
      </c>
      <c r="M70">
        <v>293.25</v>
      </c>
      <c r="N70">
        <v>1007.265934</v>
      </c>
      <c r="O70">
        <f t="shared" si="25"/>
        <v>0.99409420860021402</v>
      </c>
      <c r="P70">
        <f t="shared" si="26"/>
        <v>24.207056828029103</v>
      </c>
      <c r="Q70">
        <f t="shared" si="27"/>
        <v>24207.056828029105</v>
      </c>
      <c r="R70">
        <f t="shared" si="22"/>
        <v>0.26000000000000023</v>
      </c>
      <c r="S70" s="2">
        <f t="shared" si="23"/>
        <v>10.740669625683239</v>
      </c>
      <c r="T70" s="2">
        <f t="shared" si="28"/>
        <v>10.740669625683239</v>
      </c>
      <c r="U70">
        <f t="shared" si="32"/>
        <v>3.451628187691963E-2</v>
      </c>
      <c r="V70">
        <f t="shared" si="29"/>
        <v>1425876.8474882739</v>
      </c>
      <c r="W70" s="4">
        <f t="shared" si="24"/>
        <v>2.7091660102277202</v>
      </c>
      <c r="X70">
        <f t="shared" si="30"/>
        <v>3.0798939905746718</v>
      </c>
      <c r="Y70" s="6">
        <f t="shared" si="31"/>
        <v>13.82056361625791</v>
      </c>
    </row>
    <row r="71" spans="1:25" x14ac:dyDescent="0.2">
      <c r="A71" t="s">
        <v>47</v>
      </c>
      <c r="B71" s="1">
        <v>44515</v>
      </c>
      <c r="C71" t="s">
        <v>8</v>
      </c>
      <c r="D71">
        <v>25</v>
      </c>
      <c r="E71">
        <v>0.45787967400000001</v>
      </c>
      <c r="F71">
        <v>8</v>
      </c>
      <c r="G71" t="s">
        <v>6</v>
      </c>
      <c r="H71">
        <v>2.04</v>
      </c>
      <c r="I71">
        <v>1.9</v>
      </c>
      <c r="J71">
        <v>-46.1</v>
      </c>
      <c r="K71" t="s">
        <v>7</v>
      </c>
      <c r="L71">
        <v>18.899999999999999</v>
      </c>
      <c r="M71">
        <v>292.05</v>
      </c>
      <c r="N71">
        <v>1007.265934</v>
      </c>
      <c r="O71">
        <f t="shared" si="25"/>
        <v>0.99409420860021402</v>
      </c>
      <c r="P71">
        <f t="shared" si="26"/>
        <v>24.107999817991136</v>
      </c>
      <c r="Q71">
        <f t="shared" si="27"/>
        <v>24107.999817991134</v>
      </c>
      <c r="R71">
        <f t="shared" si="22"/>
        <v>0.14000000000000012</v>
      </c>
      <c r="S71" s="2">
        <f t="shared" si="23"/>
        <v>5.8072009729949468</v>
      </c>
      <c r="T71" s="2">
        <f t="shared" si="28"/>
        <v>5.8072009729949468</v>
      </c>
      <c r="U71">
        <f t="shared" si="32"/>
        <v>3.5380089352057845E-2</v>
      </c>
      <c r="V71">
        <f t="shared" si="29"/>
        <v>1467566.3522137022</v>
      </c>
      <c r="W71" s="4">
        <f t="shared" si="24"/>
        <v>2.7883760692060338</v>
      </c>
      <c r="X71">
        <f t="shared" si="30"/>
        <v>2.9938353585159523</v>
      </c>
      <c r="Y71" s="6">
        <f t="shared" si="31"/>
        <v>8.8010363315108986</v>
      </c>
    </row>
    <row r="72" spans="1:25" x14ac:dyDescent="0.2">
      <c r="A72" t="s">
        <v>47</v>
      </c>
      <c r="B72" s="1">
        <v>44515</v>
      </c>
      <c r="C72" t="s">
        <v>5</v>
      </c>
      <c r="D72">
        <v>200</v>
      </c>
      <c r="E72">
        <v>0.48963577000000003</v>
      </c>
      <c r="F72">
        <v>9</v>
      </c>
      <c r="G72" t="s">
        <v>6</v>
      </c>
      <c r="H72">
        <v>2.19</v>
      </c>
      <c r="I72">
        <v>1.9</v>
      </c>
      <c r="J72">
        <v>-46.57</v>
      </c>
      <c r="K72" t="s">
        <v>7</v>
      </c>
      <c r="L72">
        <v>19.100000000000001</v>
      </c>
      <c r="M72">
        <v>292.25</v>
      </c>
      <c r="N72">
        <v>1007.265934</v>
      </c>
      <c r="O72">
        <f t="shared" si="25"/>
        <v>0.99409420860021402</v>
      </c>
      <c r="P72">
        <f t="shared" si="26"/>
        <v>24.124509319664128</v>
      </c>
      <c r="Q72">
        <f t="shared" si="27"/>
        <v>24124.509319664128</v>
      </c>
      <c r="R72">
        <f t="shared" si="22"/>
        <v>0.29000000000000004</v>
      </c>
      <c r="S72" s="2">
        <f t="shared" si="23"/>
        <v>12.02096988408457</v>
      </c>
      <c r="T72" s="2">
        <f t="shared" si="28"/>
        <v>12.02096988408457</v>
      </c>
      <c r="U72">
        <f t="shared" si="32"/>
        <v>3.5227165277744762E-2</v>
      </c>
      <c r="V72">
        <f t="shared" si="29"/>
        <v>1460223.0789842738</v>
      </c>
      <c r="W72" s="4">
        <f t="shared" si="24"/>
        <v>2.7744238500701202</v>
      </c>
      <c r="X72">
        <f t="shared" si="30"/>
        <v>3.1978885429755599</v>
      </c>
      <c r="Y72" s="6">
        <f t="shared" si="31"/>
        <v>15.21885842706013</v>
      </c>
    </row>
    <row r="73" spans="1:25" x14ac:dyDescent="0.2">
      <c r="A73" t="s">
        <v>47</v>
      </c>
      <c r="B73" s="1">
        <v>44515</v>
      </c>
      <c r="C73" t="s">
        <v>8</v>
      </c>
      <c r="D73">
        <v>50</v>
      </c>
      <c r="E73">
        <v>0.47691286900000002</v>
      </c>
      <c r="F73">
        <v>10</v>
      </c>
      <c r="G73" t="s">
        <v>6</v>
      </c>
      <c r="H73">
        <v>2.2599999999999998</v>
      </c>
      <c r="I73">
        <v>1.9</v>
      </c>
      <c r="J73">
        <v>-46.05</v>
      </c>
      <c r="K73" t="s">
        <v>7</v>
      </c>
      <c r="L73">
        <v>18.7</v>
      </c>
      <c r="M73">
        <v>291.85000000000002</v>
      </c>
      <c r="N73">
        <v>1007.265934</v>
      </c>
      <c r="O73">
        <f t="shared" si="25"/>
        <v>0.99409420860021402</v>
      </c>
      <c r="P73">
        <f t="shared" si="26"/>
        <v>24.09149031631814</v>
      </c>
      <c r="Q73">
        <f t="shared" si="27"/>
        <v>24091.490316318141</v>
      </c>
      <c r="R73">
        <f t="shared" si="22"/>
        <v>0.35999999999999988</v>
      </c>
      <c r="S73" s="2">
        <f t="shared" si="23"/>
        <v>14.943035705688882</v>
      </c>
      <c r="T73" s="2">
        <f t="shared" si="28"/>
        <v>14.943035705688882</v>
      </c>
      <c r="U73">
        <f t="shared" si="32"/>
        <v>3.5522974743283052E-2</v>
      </c>
      <c r="V73">
        <f t="shared" si="29"/>
        <v>1474502.99989212</v>
      </c>
      <c r="W73" s="4">
        <f t="shared" si="24"/>
        <v>2.8015556997950277</v>
      </c>
      <c r="X73">
        <f t="shared" si="30"/>
        <v>3.3323767797561907</v>
      </c>
      <c r="Y73" s="6">
        <f t="shared" si="31"/>
        <v>18.275412485445074</v>
      </c>
    </row>
    <row r="74" spans="1:25" x14ac:dyDescent="0.2">
      <c r="A74" t="s">
        <v>47</v>
      </c>
      <c r="B74" s="1">
        <v>44515</v>
      </c>
      <c r="C74" t="s">
        <v>5</v>
      </c>
      <c r="D74">
        <v>175</v>
      </c>
      <c r="E74">
        <v>0.484288836</v>
      </c>
      <c r="F74">
        <v>11</v>
      </c>
      <c r="G74" t="s">
        <v>6</v>
      </c>
      <c r="H74">
        <v>1.99</v>
      </c>
      <c r="I74">
        <v>1.9</v>
      </c>
      <c r="J74">
        <v>-46.7</v>
      </c>
      <c r="K74" t="s">
        <v>7</v>
      </c>
      <c r="L74">
        <v>19.2</v>
      </c>
      <c r="M74">
        <v>292.35000000000002</v>
      </c>
      <c r="N74">
        <v>1007.265934</v>
      </c>
      <c r="O74">
        <f t="shared" si="25"/>
        <v>0.99409420860021402</v>
      </c>
      <c r="P74">
        <f t="shared" si="26"/>
        <v>24.132764070500627</v>
      </c>
      <c r="Q74">
        <f t="shared" si="27"/>
        <v>24132.764070500627</v>
      </c>
      <c r="R74">
        <f t="shared" si="22"/>
        <v>9.000000000000008E-2</v>
      </c>
      <c r="S74" s="2">
        <f t="shared" si="23"/>
        <v>3.7293697372202028</v>
      </c>
      <c r="T74" s="2">
        <f t="shared" si="28"/>
        <v>3.7293697372202028</v>
      </c>
      <c r="U74">
        <f t="shared" si="32"/>
        <v>3.515589770630307E-2</v>
      </c>
      <c r="V74">
        <f t="shared" si="29"/>
        <v>1456770.4554521744</v>
      </c>
      <c r="W74" s="4">
        <f t="shared" si="24"/>
        <v>2.7678638653591312</v>
      </c>
      <c r="X74">
        <f t="shared" si="30"/>
        <v>2.8989732063498268</v>
      </c>
      <c r="Y74" s="6">
        <f t="shared" si="31"/>
        <v>6.6283429435700292</v>
      </c>
    </row>
    <row r="75" spans="1:25" x14ac:dyDescent="0.2">
      <c r="A75" t="s">
        <v>47</v>
      </c>
      <c r="B75" s="1">
        <v>44515</v>
      </c>
      <c r="C75" t="s">
        <v>8</v>
      </c>
      <c r="D75">
        <v>75</v>
      </c>
      <c r="E75">
        <v>0.48021803699999999</v>
      </c>
      <c r="F75">
        <v>12</v>
      </c>
      <c r="G75" t="s">
        <v>6</v>
      </c>
      <c r="H75">
        <v>2.0099999999999998</v>
      </c>
      <c r="I75">
        <v>1.9</v>
      </c>
      <c r="J75">
        <v>-46.21</v>
      </c>
      <c r="K75" t="s">
        <v>7</v>
      </c>
      <c r="L75">
        <v>18.5</v>
      </c>
      <c r="M75">
        <v>291.64999999999998</v>
      </c>
      <c r="N75">
        <v>1007.265934</v>
      </c>
      <c r="O75">
        <f t="shared" si="25"/>
        <v>0.99409420860021402</v>
      </c>
      <c r="P75">
        <f t="shared" si="26"/>
        <v>24.074980814645141</v>
      </c>
      <c r="Q75">
        <f t="shared" si="27"/>
        <v>24074.98081464514</v>
      </c>
      <c r="R75">
        <f t="shared" si="22"/>
        <v>0.10999999999999988</v>
      </c>
      <c r="S75" s="2">
        <f t="shared" si="23"/>
        <v>4.569058677425212</v>
      </c>
      <c r="T75" s="2">
        <f t="shared" si="28"/>
        <v>4.569058677425212</v>
      </c>
      <c r="U75">
        <f t="shared" si="32"/>
        <v>3.5670640766418349E-2</v>
      </c>
      <c r="V75">
        <f t="shared" si="29"/>
        <v>1481647.7338465587</v>
      </c>
      <c r="W75" s="4">
        <f t="shared" si="24"/>
        <v>2.8151306943084617</v>
      </c>
      <c r="X75">
        <f t="shared" si="30"/>
        <v>2.9781119450315829</v>
      </c>
      <c r="Y75" s="6">
        <f t="shared" si="31"/>
        <v>7.5471706224567949</v>
      </c>
    </row>
    <row r="76" spans="1:25" x14ac:dyDescent="0.2">
      <c r="A76" t="s">
        <v>47</v>
      </c>
      <c r="B76" s="1">
        <v>44515</v>
      </c>
      <c r="C76" t="s">
        <v>5</v>
      </c>
      <c r="D76">
        <v>150</v>
      </c>
      <c r="E76">
        <v>0.483526179</v>
      </c>
      <c r="F76">
        <v>13</v>
      </c>
      <c r="G76" t="s">
        <v>6</v>
      </c>
      <c r="H76">
        <v>2</v>
      </c>
      <c r="I76">
        <v>1.9</v>
      </c>
      <c r="J76">
        <v>-46.48</v>
      </c>
      <c r="K76" t="s">
        <v>7</v>
      </c>
      <c r="L76">
        <v>19.899999999999999</v>
      </c>
      <c r="M76">
        <v>293.05</v>
      </c>
      <c r="N76">
        <v>1007.265934</v>
      </c>
      <c r="O76">
        <f t="shared" si="25"/>
        <v>0.99409420860021402</v>
      </c>
      <c r="P76">
        <f t="shared" si="26"/>
        <v>24.190547326356107</v>
      </c>
      <c r="Q76">
        <f t="shared" si="27"/>
        <v>24190.547326356107</v>
      </c>
      <c r="R76">
        <f t="shared" si="22"/>
        <v>0.10000000000000009</v>
      </c>
      <c r="S76" s="2">
        <f t="shared" si="23"/>
        <v>4.1338461114952949</v>
      </c>
      <c r="T76" s="2">
        <f t="shared" si="28"/>
        <v>4.1338461114952949</v>
      </c>
      <c r="U76">
        <f t="shared" si="32"/>
        <v>3.4657563021539106E-2</v>
      </c>
      <c r="V76">
        <f t="shared" si="29"/>
        <v>1432690.3213049243</v>
      </c>
      <c r="W76" s="4">
        <f t="shared" si="24"/>
        <v>2.7221116104793563</v>
      </c>
      <c r="X76">
        <f t="shared" si="30"/>
        <v>2.8653806426098485</v>
      </c>
      <c r="Y76" s="6">
        <f t="shared" si="31"/>
        <v>6.9992267541051429</v>
      </c>
    </row>
    <row r="77" spans="1:25" x14ac:dyDescent="0.2">
      <c r="A77" t="s">
        <v>47</v>
      </c>
      <c r="B77" s="1">
        <v>44515</v>
      </c>
      <c r="C77" t="s">
        <v>8</v>
      </c>
      <c r="D77">
        <v>100</v>
      </c>
      <c r="E77">
        <v>0.47462609100000003</v>
      </c>
      <c r="F77">
        <v>14</v>
      </c>
      <c r="G77" t="s">
        <v>6</v>
      </c>
      <c r="H77">
        <v>2.08</v>
      </c>
      <c r="I77">
        <v>1.9</v>
      </c>
      <c r="J77">
        <v>-46.64</v>
      </c>
      <c r="K77" t="s">
        <v>7</v>
      </c>
      <c r="L77">
        <v>18.7</v>
      </c>
      <c r="M77">
        <v>291.85000000000002</v>
      </c>
      <c r="N77">
        <v>1007.265934</v>
      </c>
      <c r="O77">
        <f t="shared" si="25"/>
        <v>0.99409420860021402</v>
      </c>
      <c r="P77">
        <f t="shared" si="26"/>
        <v>24.09149031631814</v>
      </c>
      <c r="Q77">
        <f t="shared" si="27"/>
        <v>24091.490316318141</v>
      </c>
      <c r="R77">
        <f t="shared" si="22"/>
        <v>0.18000000000000016</v>
      </c>
      <c r="S77" s="2">
        <f t="shared" si="23"/>
        <v>7.4715178528444488</v>
      </c>
      <c r="T77" s="2">
        <f t="shared" si="28"/>
        <v>7.4715178528444497</v>
      </c>
      <c r="U77">
        <f t="shared" si="32"/>
        <v>3.5523487324565721E-2</v>
      </c>
      <c r="V77">
        <f t="shared" si="29"/>
        <v>1474524.2763377004</v>
      </c>
      <c r="W77" s="4">
        <f t="shared" si="24"/>
        <v>2.8015961250416308</v>
      </c>
      <c r="X77">
        <f t="shared" si="30"/>
        <v>3.0670104947824171</v>
      </c>
      <c r="Y77" s="6">
        <f t="shared" si="31"/>
        <v>10.538528347626865</v>
      </c>
    </row>
    <row r="78" spans="1:25" x14ac:dyDescent="0.2">
      <c r="A78" t="s">
        <v>47</v>
      </c>
      <c r="B78" s="1">
        <v>44515</v>
      </c>
      <c r="C78" t="s">
        <v>5</v>
      </c>
      <c r="D78">
        <v>125</v>
      </c>
      <c r="E78">
        <v>0.47818403900000001</v>
      </c>
      <c r="F78">
        <v>15</v>
      </c>
      <c r="G78" t="s">
        <v>6</v>
      </c>
      <c r="H78">
        <v>1.98</v>
      </c>
      <c r="I78">
        <v>1.9</v>
      </c>
      <c r="J78">
        <v>-45.83</v>
      </c>
      <c r="K78" t="s">
        <v>7</v>
      </c>
      <c r="L78">
        <v>18.3</v>
      </c>
      <c r="M78">
        <v>291.45</v>
      </c>
      <c r="N78">
        <v>1007.265934</v>
      </c>
      <c r="O78">
        <f t="shared" si="25"/>
        <v>0.99409420860021402</v>
      </c>
      <c r="P78">
        <f t="shared" si="26"/>
        <v>24.058471312972145</v>
      </c>
      <c r="Q78">
        <f t="shared" si="27"/>
        <v>24058.471312972146</v>
      </c>
      <c r="R78">
        <f t="shared" si="22"/>
        <v>8.0000000000000071E-2</v>
      </c>
      <c r="S78" s="2">
        <f t="shared" si="23"/>
        <v>3.3252320548257224</v>
      </c>
      <c r="T78" s="2">
        <f t="shared" si="28"/>
        <v>3.3252320548257228</v>
      </c>
      <c r="U78">
        <f t="shared" si="32"/>
        <v>3.5820803125032996E-2</v>
      </c>
      <c r="V78">
        <f t="shared" si="29"/>
        <v>1488906.034762013</v>
      </c>
      <c r="W78" s="4">
        <f t="shared" si="24"/>
        <v>2.8289214660478246</v>
      </c>
      <c r="X78">
        <f t="shared" si="30"/>
        <v>2.9480339488287859</v>
      </c>
      <c r="Y78" s="6">
        <f t="shared" si="31"/>
        <v>6.2732660036545083</v>
      </c>
    </row>
    <row r="79" spans="1:25" x14ac:dyDescent="0.2">
      <c r="A79" t="s">
        <v>47</v>
      </c>
      <c r="B79" s="1">
        <v>44515</v>
      </c>
      <c r="C79" t="s">
        <v>8</v>
      </c>
      <c r="D79">
        <v>125</v>
      </c>
      <c r="E79">
        <v>0.475896494</v>
      </c>
      <c r="F79">
        <v>16</v>
      </c>
      <c r="G79" t="s">
        <v>6</v>
      </c>
      <c r="H79">
        <v>2.09</v>
      </c>
      <c r="I79">
        <v>1.9</v>
      </c>
      <c r="J79">
        <v>-46.64</v>
      </c>
      <c r="K79" t="s">
        <v>7</v>
      </c>
      <c r="L79">
        <v>18.8</v>
      </c>
      <c r="M79">
        <v>291.95</v>
      </c>
      <c r="N79">
        <v>1007.265934</v>
      </c>
      <c r="O79">
        <f t="shared" si="25"/>
        <v>0.99409420860021402</v>
      </c>
      <c r="P79">
        <f t="shared" si="26"/>
        <v>24.099745067154632</v>
      </c>
      <c r="Q79">
        <f t="shared" si="27"/>
        <v>24099.745067154632</v>
      </c>
      <c r="R79">
        <f t="shared" si="22"/>
        <v>0.18999999999999995</v>
      </c>
      <c r="S79" s="2">
        <f t="shared" si="23"/>
        <v>7.8839008242850488</v>
      </c>
      <c r="T79" s="2">
        <f t="shared" si="28"/>
        <v>7.8839008242850488</v>
      </c>
      <c r="U79">
        <f t="shared" si="32"/>
        <v>3.5449478027704179E-2</v>
      </c>
      <c r="V79">
        <f t="shared" si="29"/>
        <v>1470948.2581215359</v>
      </c>
      <c r="W79" s="4">
        <f t="shared" si="24"/>
        <v>2.7948016904309183</v>
      </c>
      <c r="X79">
        <f t="shared" si="30"/>
        <v>3.0742818594740098</v>
      </c>
      <c r="Y79" s="6">
        <f t="shared" si="31"/>
        <v>10.958182683759059</v>
      </c>
    </row>
    <row r="80" spans="1:25" x14ac:dyDescent="0.2">
      <c r="A80" t="s">
        <v>47</v>
      </c>
      <c r="B80" s="1">
        <v>44515</v>
      </c>
      <c r="C80" t="s">
        <v>5</v>
      </c>
      <c r="D80">
        <v>100</v>
      </c>
      <c r="E80">
        <v>0.473101506</v>
      </c>
      <c r="F80">
        <v>17</v>
      </c>
      <c r="G80" t="s">
        <v>6</v>
      </c>
      <c r="H80">
        <v>1.98</v>
      </c>
      <c r="I80">
        <v>1.9</v>
      </c>
      <c r="J80">
        <v>-45.86</v>
      </c>
      <c r="K80" t="s">
        <v>7</v>
      </c>
      <c r="L80">
        <v>19.2</v>
      </c>
      <c r="M80">
        <v>292.35000000000002</v>
      </c>
      <c r="N80">
        <v>1007.265934</v>
      </c>
      <c r="O80">
        <f t="shared" si="25"/>
        <v>0.99409420860021402</v>
      </c>
      <c r="P80">
        <f t="shared" si="26"/>
        <v>24.132764070500627</v>
      </c>
      <c r="Q80">
        <f t="shared" si="27"/>
        <v>24132.764070500627</v>
      </c>
      <c r="R80">
        <f t="shared" si="22"/>
        <v>8.0000000000000071E-2</v>
      </c>
      <c r="S80" s="2">
        <f t="shared" si="23"/>
        <v>3.3149953219735133</v>
      </c>
      <c r="T80" s="2">
        <f t="shared" si="28"/>
        <v>3.3149953219735138</v>
      </c>
      <c r="U80">
        <f t="shared" si="32"/>
        <v>3.5158371768600302E-2</v>
      </c>
      <c r="V80">
        <f t="shared" si="29"/>
        <v>1456872.9742639444</v>
      </c>
      <c r="W80" s="4">
        <f t="shared" si="24"/>
        <v>2.7680586511014944</v>
      </c>
      <c r="X80">
        <f t="shared" si="30"/>
        <v>2.88460848904261</v>
      </c>
      <c r="Y80" s="6">
        <f t="shared" si="31"/>
        <v>6.1996038110161233</v>
      </c>
    </row>
    <row r="81" spans="1:25" x14ac:dyDescent="0.2">
      <c r="A81" t="s">
        <v>47</v>
      </c>
      <c r="B81" s="1">
        <v>44515</v>
      </c>
      <c r="C81" t="s">
        <v>8</v>
      </c>
      <c r="D81">
        <v>150</v>
      </c>
      <c r="E81">
        <v>0.48352505400000001</v>
      </c>
      <c r="F81">
        <v>18</v>
      </c>
      <c r="G81" t="s">
        <v>6</v>
      </c>
      <c r="H81">
        <v>2.04</v>
      </c>
      <c r="I81">
        <v>1.9</v>
      </c>
      <c r="J81">
        <v>-46.45</v>
      </c>
      <c r="K81" t="s">
        <v>7</v>
      </c>
      <c r="L81">
        <v>18.899999999999999</v>
      </c>
      <c r="M81">
        <v>292.05</v>
      </c>
      <c r="N81">
        <v>1007.265934</v>
      </c>
      <c r="O81">
        <f t="shared" si="25"/>
        <v>0.99409420860021402</v>
      </c>
      <c r="P81">
        <f t="shared" si="26"/>
        <v>24.107999817991136</v>
      </c>
      <c r="Q81">
        <f t="shared" si="27"/>
        <v>24107.999817991134</v>
      </c>
      <c r="R81">
        <f t="shared" si="22"/>
        <v>0.14000000000000012</v>
      </c>
      <c r="S81" s="2">
        <f t="shared" si="23"/>
        <v>5.8072009729949468</v>
      </c>
      <c r="T81" s="2">
        <f t="shared" si="28"/>
        <v>5.8072009729949468</v>
      </c>
      <c r="U81">
        <f t="shared" si="32"/>
        <v>3.5374371737747483E-2</v>
      </c>
      <c r="V81">
        <f t="shared" si="29"/>
        <v>1467329.1855323713</v>
      </c>
      <c r="W81" s="4">
        <f t="shared" si="24"/>
        <v>2.7879254525115051</v>
      </c>
      <c r="X81">
        <f t="shared" si="30"/>
        <v>2.9933515384860372</v>
      </c>
      <c r="Y81" s="6">
        <f t="shared" si="31"/>
        <v>8.8005525114809835</v>
      </c>
    </row>
    <row r="82" spans="1:25" x14ac:dyDescent="0.2">
      <c r="A82" t="s">
        <v>47</v>
      </c>
      <c r="B82" s="1">
        <v>44515</v>
      </c>
      <c r="C82" t="s">
        <v>5</v>
      </c>
      <c r="D82">
        <v>75</v>
      </c>
      <c r="E82">
        <v>0.48047226300000001</v>
      </c>
      <c r="F82">
        <v>19</v>
      </c>
      <c r="G82" t="s">
        <v>6</v>
      </c>
      <c r="H82">
        <v>2.19</v>
      </c>
      <c r="I82">
        <v>1.9</v>
      </c>
      <c r="J82">
        <v>-45.65</v>
      </c>
      <c r="K82" t="s">
        <v>7</v>
      </c>
      <c r="L82">
        <v>20</v>
      </c>
      <c r="M82">
        <v>293.14999999999998</v>
      </c>
      <c r="N82">
        <v>1007.265934</v>
      </c>
      <c r="O82">
        <f t="shared" si="25"/>
        <v>0.99409420860021402</v>
      </c>
      <c r="P82">
        <f t="shared" si="26"/>
        <v>24.198802077192603</v>
      </c>
      <c r="Q82">
        <f t="shared" si="27"/>
        <v>24198.802077192602</v>
      </c>
      <c r="R82">
        <f t="shared" si="22"/>
        <v>0.29000000000000004</v>
      </c>
      <c r="S82" s="2">
        <f t="shared" si="23"/>
        <v>11.984064296857296</v>
      </c>
      <c r="T82" s="2">
        <f t="shared" si="28"/>
        <v>11.984064296857294</v>
      </c>
      <c r="U82">
        <f t="shared" si="32"/>
        <v>3.4588230348624384E-2</v>
      </c>
      <c r="V82">
        <f t="shared" si="29"/>
        <v>1429336.4703876739</v>
      </c>
      <c r="W82" s="4">
        <f t="shared" si="24"/>
        <v>2.7157392937365801</v>
      </c>
      <c r="X82">
        <f t="shared" si="30"/>
        <v>3.1302468701490058</v>
      </c>
      <c r="Y82" s="6">
        <f t="shared" si="31"/>
        <v>15.114311167006303</v>
      </c>
    </row>
    <row r="83" spans="1:25" x14ac:dyDescent="0.2">
      <c r="A83" t="s">
        <v>47</v>
      </c>
      <c r="B83" s="1">
        <v>44515</v>
      </c>
      <c r="C83" t="s">
        <v>8</v>
      </c>
      <c r="D83">
        <v>175</v>
      </c>
      <c r="E83">
        <v>0.48683530800000002</v>
      </c>
      <c r="F83">
        <v>20</v>
      </c>
      <c r="G83" t="s">
        <v>6</v>
      </c>
      <c r="H83">
        <v>2.13</v>
      </c>
      <c r="I83">
        <v>1.9</v>
      </c>
      <c r="J83">
        <v>-46.57</v>
      </c>
      <c r="K83" t="s">
        <v>7</v>
      </c>
      <c r="L83">
        <v>19.600000000000001</v>
      </c>
      <c r="M83">
        <v>292.75</v>
      </c>
      <c r="N83">
        <v>1007.265934</v>
      </c>
      <c r="O83">
        <f t="shared" si="25"/>
        <v>0.99409420860021402</v>
      </c>
      <c r="P83">
        <f t="shared" si="26"/>
        <v>24.165783073846615</v>
      </c>
      <c r="Q83">
        <f t="shared" si="27"/>
        <v>24165.783073846615</v>
      </c>
      <c r="R83">
        <f t="shared" si="22"/>
        <v>0.22999999999999998</v>
      </c>
      <c r="S83" s="2">
        <f t="shared" si="23"/>
        <v>9.5175893658052892</v>
      </c>
      <c r="T83" s="2">
        <f t="shared" si="28"/>
        <v>9.5175893658052892</v>
      </c>
      <c r="U83">
        <f t="shared" si="32"/>
        <v>3.4868640059282967E-2</v>
      </c>
      <c r="V83">
        <f t="shared" si="29"/>
        <v>1442893.0340361907</v>
      </c>
      <c r="W83" s="4">
        <f t="shared" si="24"/>
        <v>2.7414967646687622</v>
      </c>
      <c r="X83">
        <f t="shared" si="30"/>
        <v>3.0733621624970859</v>
      </c>
      <c r="Y83" s="6">
        <f t="shared" si="31"/>
        <v>12.590951528302375</v>
      </c>
    </row>
    <row r="84" spans="1:25" x14ac:dyDescent="0.2">
      <c r="A84" t="s">
        <v>47</v>
      </c>
      <c r="B84" s="1">
        <v>44515</v>
      </c>
      <c r="C84" t="s">
        <v>5</v>
      </c>
      <c r="D84">
        <v>50</v>
      </c>
      <c r="E84">
        <v>0.47792946400000003</v>
      </c>
      <c r="F84">
        <v>21</v>
      </c>
      <c r="G84" t="s">
        <v>6</v>
      </c>
      <c r="H84">
        <v>2.0699999999999998</v>
      </c>
      <c r="I84">
        <v>1.9</v>
      </c>
      <c r="J84">
        <v>-46.51</v>
      </c>
      <c r="K84" t="s">
        <v>7</v>
      </c>
      <c r="L84">
        <v>19.100000000000001</v>
      </c>
      <c r="M84">
        <v>292.25</v>
      </c>
      <c r="N84">
        <v>1007.265934</v>
      </c>
      <c r="O84">
        <f t="shared" si="25"/>
        <v>0.99409420860021402</v>
      </c>
      <c r="P84">
        <f t="shared" si="26"/>
        <v>24.124509319664128</v>
      </c>
      <c r="Q84">
        <f t="shared" si="27"/>
        <v>24124.509319664128</v>
      </c>
      <c r="R84">
        <f t="shared" si="22"/>
        <v>0.16999999999999993</v>
      </c>
      <c r="S84" s="2">
        <f t="shared" si="23"/>
        <v>7.0467754492909505</v>
      </c>
      <c r="T84" s="2">
        <f t="shared" si="28"/>
        <v>7.0467754492909513</v>
      </c>
      <c r="U84">
        <f t="shared" si="32"/>
        <v>3.5229760974459928E-2</v>
      </c>
      <c r="V84">
        <f t="shared" si="29"/>
        <v>1460330.6748188986</v>
      </c>
      <c r="W84" s="4">
        <f t="shared" si="24"/>
        <v>2.7746282821559074</v>
      </c>
      <c r="X84">
        <f t="shared" si="30"/>
        <v>3.0228844968751201</v>
      </c>
      <c r="Y84" s="6">
        <f t="shared" si="31"/>
        <v>10.06965994616607</v>
      </c>
    </row>
    <row r="85" spans="1:25" x14ac:dyDescent="0.2">
      <c r="A85" t="s">
        <v>47</v>
      </c>
      <c r="B85" s="1">
        <v>44515</v>
      </c>
      <c r="C85" t="s">
        <v>8</v>
      </c>
      <c r="D85">
        <v>200</v>
      </c>
      <c r="E85">
        <v>0.491673633</v>
      </c>
      <c r="F85">
        <v>22</v>
      </c>
      <c r="G85" t="s">
        <v>6</v>
      </c>
      <c r="H85">
        <v>2.0499999999999998</v>
      </c>
      <c r="I85">
        <v>1.9</v>
      </c>
      <c r="J85">
        <v>-46.79</v>
      </c>
      <c r="K85" t="s">
        <v>7</v>
      </c>
      <c r="L85">
        <v>19.899999999999999</v>
      </c>
      <c r="M85">
        <v>293.05</v>
      </c>
      <c r="N85">
        <v>1007.265934</v>
      </c>
      <c r="O85">
        <f t="shared" si="25"/>
        <v>0.99409420860021402</v>
      </c>
      <c r="P85">
        <f t="shared" si="26"/>
        <v>24.190547326356107</v>
      </c>
      <c r="Q85">
        <f t="shared" si="27"/>
        <v>24190.547326356107</v>
      </c>
      <c r="R85">
        <f t="shared" si="22"/>
        <v>0.14999999999999991</v>
      </c>
      <c r="S85" s="2">
        <f t="shared" si="23"/>
        <v>6.2007691672429326</v>
      </c>
      <c r="T85" s="2">
        <f t="shared" si="28"/>
        <v>6.2007691672429335</v>
      </c>
      <c r="U85">
        <f t="shared" si="32"/>
        <v>3.4655794492222079E-2</v>
      </c>
      <c r="V85">
        <f t="shared" si="29"/>
        <v>1432617.2130245215</v>
      </c>
      <c r="W85" s="4">
        <f t="shared" si="24"/>
        <v>2.7219727047465905</v>
      </c>
      <c r="X85">
        <f t="shared" si="30"/>
        <v>2.9368652867002689</v>
      </c>
      <c r="Y85" s="6">
        <f t="shared" si="31"/>
        <v>9.1376344539432015</v>
      </c>
    </row>
    <row r="86" spans="1:25" x14ac:dyDescent="0.2">
      <c r="A86" t="s">
        <v>47</v>
      </c>
      <c r="B86" s="1">
        <v>44515</v>
      </c>
      <c r="C86" t="s">
        <v>5</v>
      </c>
      <c r="D86">
        <v>25</v>
      </c>
      <c r="E86">
        <v>0.47615006199999999</v>
      </c>
      <c r="F86">
        <v>23</v>
      </c>
      <c r="G86" t="s">
        <v>6</v>
      </c>
      <c r="H86">
        <v>2.19</v>
      </c>
      <c r="I86">
        <v>1.9</v>
      </c>
      <c r="J86">
        <v>-46.63</v>
      </c>
      <c r="K86" t="s">
        <v>7</v>
      </c>
      <c r="L86">
        <v>19.3</v>
      </c>
      <c r="M86">
        <v>292.45</v>
      </c>
      <c r="N86">
        <v>1007.265934</v>
      </c>
      <c r="O86">
        <f t="shared" si="25"/>
        <v>0.99409420860021402</v>
      </c>
      <c r="P86">
        <f t="shared" si="26"/>
        <v>24.141018821337124</v>
      </c>
      <c r="Q86">
        <f t="shared" si="27"/>
        <v>24141.018821337122</v>
      </c>
      <c r="R86">
        <f t="shared" si="22"/>
        <v>0.29000000000000004</v>
      </c>
      <c r="S86" s="2">
        <f t="shared" si="23"/>
        <v>12.012749012219919</v>
      </c>
      <c r="T86" s="2">
        <f t="shared" si="28"/>
        <v>12.012749012219921</v>
      </c>
      <c r="U86">
        <f t="shared" si="32"/>
        <v>3.5085552339840009E-2</v>
      </c>
      <c r="V86">
        <f t="shared" si="29"/>
        <v>1453358.3938400117</v>
      </c>
      <c r="W86" s="4">
        <f t="shared" si="24"/>
        <v>2.7613809482960221</v>
      </c>
      <c r="X86">
        <f t="shared" si="30"/>
        <v>3.1828548825096257</v>
      </c>
      <c r="Y86" s="6">
        <f t="shared" si="31"/>
        <v>15.195603894729544</v>
      </c>
    </row>
    <row r="87" spans="1:25" x14ac:dyDescent="0.2">
      <c r="A87" t="s">
        <v>47</v>
      </c>
      <c r="B87" s="1">
        <v>44515</v>
      </c>
      <c r="C87" t="s">
        <v>8</v>
      </c>
      <c r="D87">
        <v>225</v>
      </c>
      <c r="E87">
        <v>0.501108895</v>
      </c>
      <c r="F87">
        <v>24</v>
      </c>
      <c r="G87" t="s">
        <v>6</v>
      </c>
      <c r="H87">
        <v>2.12</v>
      </c>
      <c r="I87">
        <v>1.9</v>
      </c>
      <c r="J87">
        <v>-46.63</v>
      </c>
      <c r="K87" t="s">
        <v>7</v>
      </c>
      <c r="L87">
        <v>19.8</v>
      </c>
      <c r="M87">
        <v>292.95</v>
      </c>
      <c r="N87">
        <v>1007.265934</v>
      </c>
      <c r="O87">
        <f t="shared" si="25"/>
        <v>0.99409420860021402</v>
      </c>
      <c r="P87">
        <f t="shared" si="26"/>
        <v>24.182292575519611</v>
      </c>
      <c r="Q87">
        <f t="shared" si="27"/>
        <v>24182.292575519612</v>
      </c>
      <c r="R87">
        <f t="shared" si="22"/>
        <v>0.2200000000000002</v>
      </c>
      <c r="S87" s="2">
        <f t="shared" si="23"/>
        <v>9.0975658868138964</v>
      </c>
      <c r="T87" s="2">
        <f t="shared" si="28"/>
        <v>9.0975658868138964</v>
      </c>
      <c r="U87">
        <f t="shared" si="32"/>
        <v>3.4724032590263486E-2</v>
      </c>
      <c r="V87">
        <f t="shared" si="29"/>
        <v>1435928.0652081585</v>
      </c>
      <c r="W87" s="4">
        <f t="shared" si="24"/>
        <v>2.7282633238955012</v>
      </c>
      <c r="X87">
        <f t="shared" si="30"/>
        <v>3.0441674982412961</v>
      </c>
      <c r="Y87" s="6">
        <f t="shared" si="31"/>
        <v>12.141733385055193</v>
      </c>
    </row>
    <row r="88" spans="1:25" x14ac:dyDescent="0.2">
      <c r="A88" t="s">
        <v>47</v>
      </c>
      <c r="B88" s="1">
        <v>44515</v>
      </c>
      <c r="C88" t="s">
        <v>5</v>
      </c>
      <c r="D88">
        <v>10</v>
      </c>
      <c r="E88">
        <v>0.47513355400000001</v>
      </c>
      <c r="F88">
        <v>25</v>
      </c>
      <c r="G88" t="s">
        <v>6</v>
      </c>
      <c r="H88">
        <v>2.04</v>
      </c>
      <c r="I88">
        <v>1.9</v>
      </c>
      <c r="J88">
        <v>-45.75</v>
      </c>
      <c r="K88" t="s">
        <v>7</v>
      </c>
      <c r="L88">
        <v>19.5</v>
      </c>
      <c r="M88">
        <v>292.64999999999998</v>
      </c>
      <c r="N88">
        <v>1007.265934</v>
      </c>
      <c r="O88">
        <f t="shared" si="25"/>
        <v>0.99409420860021402</v>
      </c>
      <c r="P88">
        <f t="shared" si="26"/>
        <v>24.157528323010116</v>
      </c>
      <c r="Q88">
        <f t="shared" si="27"/>
        <v>24157.528323010116</v>
      </c>
      <c r="R88">
        <f t="shared" si="22"/>
        <v>0.14000000000000012</v>
      </c>
      <c r="S88" s="2">
        <f t="shared" si="23"/>
        <v>5.7952948715638977</v>
      </c>
      <c r="T88" s="2">
        <f t="shared" si="28"/>
        <v>5.7952948715638977</v>
      </c>
      <c r="U88">
        <f t="shared" si="32"/>
        <v>3.4942417075632629E-2</v>
      </c>
      <c r="V88">
        <f t="shared" si="29"/>
        <v>1446440.0748461452</v>
      </c>
      <c r="W88" s="4">
        <f t="shared" si="24"/>
        <v>2.7482361422076758</v>
      </c>
      <c r="X88">
        <f t="shared" si="30"/>
        <v>2.9507377526861363</v>
      </c>
      <c r="Y88" s="6">
        <f t="shared" si="31"/>
        <v>8.7460326242500344</v>
      </c>
    </row>
    <row r="89" spans="1:25" x14ac:dyDescent="0.2">
      <c r="A89" t="s">
        <v>47</v>
      </c>
      <c r="B89" s="1">
        <v>44515</v>
      </c>
      <c r="C89" t="s">
        <v>8</v>
      </c>
      <c r="D89">
        <v>250</v>
      </c>
      <c r="E89">
        <v>0.49575191699999999</v>
      </c>
      <c r="F89">
        <v>26</v>
      </c>
      <c r="G89" t="s">
        <v>6</v>
      </c>
      <c r="H89">
        <v>2.06</v>
      </c>
      <c r="I89">
        <v>1.9</v>
      </c>
      <c r="J89">
        <v>-46.52</v>
      </c>
      <c r="K89" t="s">
        <v>7</v>
      </c>
      <c r="L89">
        <v>20.100000000000001</v>
      </c>
      <c r="M89">
        <v>293.25</v>
      </c>
      <c r="N89">
        <v>1007.265934</v>
      </c>
      <c r="O89">
        <f t="shared" si="25"/>
        <v>0.99409420860021402</v>
      </c>
      <c r="P89">
        <f t="shared" si="26"/>
        <v>24.207056828029103</v>
      </c>
      <c r="Q89">
        <f t="shared" si="27"/>
        <v>24207.056828029105</v>
      </c>
      <c r="R89">
        <f t="shared" si="22"/>
        <v>0.16000000000000014</v>
      </c>
      <c r="S89" s="2">
        <f t="shared" si="23"/>
        <v>6.6096428465743005</v>
      </c>
      <c r="T89" s="2">
        <f t="shared" si="28"/>
        <v>6.6096428465743005</v>
      </c>
      <c r="U89">
        <f t="shared" si="32"/>
        <v>3.4515236274035611E-2</v>
      </c>
      <c r="V89">
        <f t="shared" si="29"/>
        <v>1425833.6533531318</v>
      </c>
      <c r="W89" s="4">
        <f t="shared" si="24"/>
        <v>2.7090839413709507</v>
      </c>
      <c r="X89">
        <f t="shared" si="30"/>
        <v>2.9372173259074517</v>
      </c>
      <c r="Y89" s="6">
        <f t="shared" si="31"/>
        <v>9.5468601724817521</v>
      </c>
    </row>
    <row r="90" spans="1:25" x14ac:dyDescent="0.2">
      <c r="A90" t="s">
        <v>47</v>
      </c>
      <c r="B90" s="1">
        <v>44515</v>
      </c>
      <c r="C90" t="s">
        <v>5</v>
      </c>
      <c r="D90">
        <v>5</v>
      </c>
      <c r="E90">
        <v>0.47259305299999999</v>
      </c>
      <c r="F90">
        <v>27</v>
      </c>
      <c r="G90" t="s">
        <v>6</v>
      </c>
      <c r="H90">
        <v>2.06</v>
      </c>
      <c r="I90">
        <v>1.9</v>
      </c>
      <c r="J90">
        <v>-46.16</v>
      </c>
      <c r="K90" t="s">
        <v>7</v>
      </c>
      <c r="L90">
        <v>19.600000000000001</v>
      </c>
      <c r="M90">
        <v>292.75</v>
      </c>
      <c r="N90">
        <v>1007.265934</v>
      </c>
      <c r="O90">
        <f t="shared" si="25"/>
        <v>0.99409420860021402</v>
      </c>
      <c r="P90">
        <f t="shared" si="26"/>
        <v>24.165783073846615</v>
      </c>
      <c r="Q90">
        <f t="shared" si="27"/>
        <v>24165.783073846615</v>
      </c>
      <c r="R90">
        <f t="shared" si="22"/>
        <v>0.16000000000000014</v>
      </c>
      <c r="S90" s="2">
        <f t="shared" si="23"/>
        <v>6.6209317327341193</v>
      </c>
      <c r="T90" s="2">
        <f t="shared" si="28"/>
        <v>6.6209317327341202</v>
      </c>
      <c r="U90">
        <f t="shared" si="32"/>
        <v>3.4871756310556265E-2</v>
      </c>
      <c r="V90">
        <f t="shared" si="29"/>
        <v>1443021.9870795817</v>
      </c>
      <c r="W90" s="4">
        <f t="shared" si="24"/>
        <v>2.7417417754512052</v>
      </c>
      <c r="X90">
        <f t="shared" si="30"/>
        <v>2.9726252933839383</v>
      </c>
      <c r="Y90" s="6">
        <f t="shared" si="31"/>
        <v>9.5935570261180576</v>
      </c>
    </row>
    <row r="91" spans="1:25" x14ac:dyDescent="0.2">
      <c r="A91" t="s">
        <v>47</v>
      </c>
      <c r="B91" s="1">
        <v>44515</v>
      </c>
      <c r="C91" t="s">
        <v>8</v>
      </c>
      <c r="D91">
        <v>300</v>
      </c>
      <c r="E91">
        <v>0.50340598800000003</v>
      </c>
      <c r="F91">
        <v>28</v>
      </c>
      <c r="G91" t="s">
        <v>6</v>
      </c>
      <c r="H91">
        <v>2.1</v>
      </c>
      <c r="I91">
        <v>1.9</v>
      </c>
      <c r="J91">
        <v>-46.21</v>
      </c>
      <c r="K91" t="s">
        <v>7</v>
      </c>
      <c r="L91">
        <v>20.2</v>
      </c>
      <c r="M91">
        <v>293.35000000000002</v>
      </c>
      <c r="N91">
        <v>1007.265934</v>
      </c>
      <c r="O91">
        <f t="shared" si="25"/>
        <v>0.99409420860021402</v>
      </c>
      <c r="P91">
        <f t="shared" si="26"/>
        <v>24.215311578865602</v>
      </c>
      <c r="Q91">
        <f t="shared" si="27"/>
        <v>24215.311578865603</v>
      </c>
      <c r="R91">
        <f t="shared" si="22"/>
        <v>0.20000000000000018</v>
      </c>
      <c r="S91" s="2">
        <f t="shared" si="23"/>
        <v>8.259237109075821</v>
      </c>
      <c r="T91" s="2">
        <f t="shared" si="28"/>
        <v>8.259237109075821</v>
      </c>
      <c r="U91">
        <f t="shared" si="32"/>
        <v>3.4444201199806894E-2</v>
      </c>
      <c r="V91">
        <f t="shared" si="29"/>
        <v>1422414.1237095937</v>
      </c>
      <c r="W91" s="4">
        <f t="shared" si="24"/>
        <v>2.7025868350482281</v>
      </c>
      <c r="X91">
        <f t="shared" si="30"/>
        <v>2.9870696597901465</v>
      </c>
      <c r="Y91" s="6">
        <f t="shared" si="31"/>
        <v>11.246306768865967</v>
      </c>
    </row>
    <row r="92" spans="1:25" x14ac:dyDescent="0.2">
      <c r="A92" t="s">
        <v>47</v>
      </c>
      <c r="B92" s="1">
        <v>44515</v>
      </c>
      <c r="C92" t="s">
        <v>5</v>
      </c>
      <c r="D92">
        <v>0</v>
      </c>
      <c r="E92">
        <v>0.47106894999999999</v>
      </c>
      <c r="F92">
        <v>29</v>
      </c>
      <c r="G92" t="s">
        <v>6</v>
      </c>
      <c r="H92">
        <v>2.1</v>
      </c>
      <c r="I92">
        <v>1.9</v>
      </c>
      <c r="J92">
        <v>-46.04</v>
      </c>
      <c r="K92" t="s">
        <v>7</v>
      </c>
      <c r="L92">
        <v>19.7</v>
      </c>
      <c r="M92">
        <v>292.85000000000002</v>
      </c>
      <c r="N92">
        <v>1007.265934</v>
      </c>
      <c r="O92">
        <f t="shared" si="25"/>
        <v>0.99409420860021402</v>
      </c>
      <c r="P92">
        <f t="shared" si="26"/>
        <v>24.174037824683115</v>
      </c>
      <c r="Q92">
        <f t="shared" si="27"/>
        <v>24174.037824683113</v>
      </c>
      <c r="R92">
        <f t="shared" si="22"/>
        <v>0.20000000000000018</v>
      </c>
      <c r="S92" s="2">
        <f t="shared" si="23"/>
        <v>8.2733385895420568</v>
      </c>
      <c r="T92" s="2">
        <f t="shared" si="28"/>
        <v>8.2733385895420586</v>
      </c>
      <c r="U92">
        <f t="shared" si="32"/>
        <v>3.4801177521966611E-2</v>
      </c>
      <c r="V92">
        <f t="shared" si="29"/>
        <v>1439609.6247699491</v>
      </c>
      <c r="W92" s="4">
        <f t="shared" si="24"/>
        <v>2.7352582870629032</v>
      </c>
      <c r="X92">
        <f t="shared" si="30"/>
        <v>3.0231802120168929</v>
      </c>
      <c r="Y92" s="6">
        <f t="shared" si="31"/>
        <v>11.29651880155895</v>
      </c>
    </row>
    <row r="93" spans="1:25" x14ac:dyDescent="0.2">
      <c r="A93" t="s">
        <v>47</v>
      </c>
      <c r="B93" s="1">
        <v>44515</v>
      </c>
      <c r="C93" t="s">
        <v>8</v>
      </c>
      <c r="D93">
        <v>400</v>
      </c>
      <c r="E93">
        <v>0.26222896200000001</v>
      </c>
      <c r="F93">
        <v>30</v>
      </c>
      <c r="G93" t="s">
        <v>6</v>
      </c>
      <c r="H93">
        <v>2.19</v>
      </c>
      <c r="I93">
        <v>1.9</v>
      </c>
      <c r="J93">
        <v>-46.01</v>
      </c>
      <c r="K93" t="s">
        <v>7</v>
      </c>
      <c r="L93">
        <v>20.2</v>
      </c>
      <c r="M93">
        <v>293.35000000000002</v>
      </c>
      <c r="N93">
        <v>1007.265934</v>
      </c>
      <c r="O93">
        <f t="shared" si="25"/>
        <v>0.99409420860021402</v>
      </c>
      <c r="P93">
        <f t="shared" si="26"/>
        <v>24.215311578865602</v>
      </c>
      <c r="Q93">
        <f t="shared" si="27"/>
        <v>24215.311578865603</v>
      </c>
      <c r="R93">
        <f t="shared" si="22"/>
        <v>0.29000000000000004</v>
      </c>
      <c r="S93" s="2">
        <f t="shared" si="23"/>
        <v>11.975893808159929</v>
      </c>
      <c r="T93" s="2">
        <f t="shared" si="28"/>
        <v>11.975893808159931</v>
      </c>
      <c r="U93">
        <f t="shared" si="32"/>
        <v>3.4496176097762205E-2</v>
      </c>
      <c r="V93">
        <f t="shared" si="29"/>
        <v>1424560.4887392584</v>
      </c>
      <c r="W93" s="4">
        <f t="shared" si="24"/>
        <v>2.7066649286045905</v>
      </c>
      <c r="X93">
        <f t="shared" si="30"/>
        <v>3.1197874703389754</v>
      </c>
      <c r="Y93" s="6">
        <f t="shared" si="31"/>
        <v>15.095681278498905</v>
      </c>
    </row>
    <row r="94" spans="1:25" x14ac:dyDescent="0.2">
      <c r="A94" t="s">
        <v>47</v>
      </c>
      <c r="B94" s="1">
        <v>44515</v>
      </c>
      <c r="C94" t="s">
        <v>7</v>
      </c>
      <c r="D94" t="s">
        <v>7</v>
      </c>
      <c r="E94">
        <v>0</v>
      </c>
      <c r="F94" t="s">
        <v>9</v>
      </c>
      <c r="G94" t="s">
        <v>6</v>
      </c>
      <c r="H94">
        <v>1.9</v>
      </c>
      <c r="J94">
        <v>-46.3</v>
      </c>
      <c r="K94" t="s">
        <v>7</v>
      </c>
      <c r="L94">
        <v>0</v>
      </c>
      <c r="M94">
        <v>0</v>
      </c>
      <c r="O94">
        <f t="shared" si="25"/>
        <v>0</v>
      </c>
      <c r="P94" t="e">
        <f t="shared" si="26"/>
        <v>#DIV/0!</v>
      </c>
      <c r="Q94" t="e">
        <f t="shared" si="27"/>
        <v>#DIV/0!</v>
      </c>
      <c r="T94" s="2" t="e">
        <f t="shared" si="28"/>
        <v>#DIV/0!</v>
      </c>
      <c r="U94" t="e">
        <f t="shared" si="32"/>
        <v>#DIV/0!</v>
      </c>
      <c r="V94" t="e">
        <f t="shared" si="29"/>
        <v>#DIV/0!</v>
      </c>
      <c r="X94" t="e">
        <f t="shared" si="30"/>
        <v>#DIV/0!</v>
      </c>
      <c r="Y94" s="6" t="e">
        <f t="shared" si="31"/>
        <v>#DIV/0!</v>
      </c>
    </row>
    <row r="95" spans="1:25" x14ac:dyDescent="0.2">
      <c r="A95" t="s">
        <v>48</v>
      </c>
      <c r="B95" s="1">
        <v>44536</v>
      </c>
      <c r="C95" t="s">
        <v>5</v>
      </c>
      <c r="D95">
        <v>400</v>
      </c>
      <c r="E95">
        <v>0.54669572300000002</v>
      </c>
      <c r="F95">
        <v>1</v>
      </c>
      <c r="G95" t="s">
        <v>6</v>
      </c>
      <c r="H95">
        <v>2.4700000000000002</v>
      </c>
      <c r="I95">
        <v>2.17</v>
      </c>
      <c r="J95">
        <v>-47.12</v>
      </c>
      <c r="K95" t="s">
        <v>7</v>
      </c>
      <c r="L95">
        <v>13.4</v>
      </c>
      <c r="M95">
        <v>286.55</v>
      </c>
      <c r="N95">
        <v>1006.3446279999999</v>
      </c>
      <c r="O95">
        <f t="shared" si="25"/>
        <v>0.99318495025240938</v>
      </c>
      <c r="P95">
        <f t="shared" si="26"/>
        <v>23.675643689550515</v>
      </c>
      <c r="Q95">
        <f t="shared" si="27"/>
        <v>23675.643689550514</v>
      </c>
      <c r="R95">
        <f t="shared" ref="R95:R124" si="33">H95-I95</f>
        <v>0.30000000000000027</v>
      </c>
      <c r="S95" s="2">
        <f t="shared" ref="S95:S124" si="34">((R95/1000000)*(1/P95))/0.000000001</f>
        <v>12.671249995724859</v>
      </c>
      <c r="T95" s="2">
        <f t="shared" si="28"/>
        <v>12.671249995724859</v>
      </c>
      <c r="U95">
        <f t="shared" si="32"/>
        <v>3.991308341606447E-2</v>
      </c>
      <c r="V95">
        <f t="shared" si="29"/>
        <v>1685828.8602172416</v>
      </c>
      <c r="W95" s="4">
        <f t="shared" ref="W95:W124" si="35">I95*V95/1000000</f>
        <v>3.6582486266714138</v>
      </c>
      <c r="X95">
        <f t="shared" si="30"/>
        <v>4.1639972847365874</v>
      </c>
      <c r="Y95" s="6">
        <f t="shared" si="31"/>
        <v>16.835247280461445</v>
      </c>
    </row>
    <row r="96" spans="1:25" x14ac:dyDescent="0.2">
      <c r="A96" t="s">
        <v>48</v>
      </c>
      <c r="B96" s="1">
        <v>44536</v>
      </c>
      <c r="C96" t="s">
        <v>8</v>
      </c>
      <c r="D96">
        <v>0</v>
      </c>
      <c r="E96">
        <v>0.45813303300000002</v>
      </c>
      <c r="F96">
        <v>2</v>
      </c>
      <c r="G96" t="s">
        <v>6</v>
      </c>
      <c r="H96">
        <v>2.35</v>
      </c>
      <c r="I96">
        <v>2.17</v>
      </c>
      <c r="J96">
        <v>-46.95</v>
      </c>
      <c r="K96" t="s">
        <v>7</v>
      </c>
      <c r="L96">
        <v>12.9</v>
      </c>
      <c r="M96">
        <v>286.05</v>
      </c>
      <c r="N96">
        <v>1006.3446279999999</v>
      </c>
      <c r="O96">
        <f t="shared" si="25"/>
        <v>0.99318495025240938</v>
      </c>
      <c r="P96">
        <f t="shared" si="26"/>
        <v>23.634332149348893</v>
      </c>
      <c r="Q96">
        <f t="shared" si="27"/>
        <v>23634.332149348891</v>
      </c>
      <c r="R96">
        <f t="shared" si="33"/>
        <v>0.18000000000000016</v>
      </c>
      <c r="S96" s="2">
        <f t="shared" si="34"/>
        <v>7.6160391951231423</v>
      </c>
      <c r="T96" s="2">
        <f t="shared" si="28"/>
        <v>7.6160391951231432</v>
      </c>
      <c r="U96">
        <f t="shared" si="32"/>
        <v>4.0408231256270723E-2</v>
      </c>
      <c r="V96">
        <f t="shared" si="29"/>
        <v>1709725.9614075425</v>
      </c>
      <c r="W96" s="4">
        <f t="shared" si="35"/>
        <v>3.710105336254367</v>
      </c>
      <c r="X96">
        <f t="shared" si="30"/>
        <v>4.0178560093077245</v>
      </c>
      <c r="Y96" s="6">
        <f t="shared" si="31"/>
        <v>11.633895204430868</v>
      </c>
    </row>
    <row r="97" spans="1:25" x14ac:dyDescent="0.2">
      <c r="A97" t="s">
        <v>48</v>
      </c>
      <c r="B97" s="1">
        <v>44536</v>
      </c>
      <c r="C97" t="s">
        <v>5</v>
      </c>
      <c r="D97">
        <v>300</v>
      </c>
      <c r="E97">
        <v>0.52872990900000005</v>
      </c>
      <c r="F97">
        <v>3</v>
      </c>
      <c r="G97" t="s">
        <v>6</v>
      </c>
      <c r="H97">
        <v>2.44</v>
      </c>
      <c r="I97">
        <v>2.17</v>
      </c>
      <c r="J97">
        <v>-47.58</v>
      </c>
      <c r="K97" t="s">
        <v>7</v>
      </c>
      <c r="L97">
        <v>12.9</v>
      </c>
      <c r="M97">
        <v>286.05</v>
      </c>
      <c r="N97">
        <v>1006.3446279999999</v>
      </c>
      <c r="O97">
        <f t="shared" ref="O97:O128" si="36">N97/1013.249977</f>
        <v>0.99318495025240938</v>
      </c>
      <c r="P97">
        <f t="shared" ref="P97:P128" si="37">(1*0.08206*M97)/O97</f>
        <v>23.634332149348893</v>
      </c>
      <c r="Q97">
        <f t="shared" ref="Q97:Q128" si="38">P97*1000</f>
        <v>23634.332149348891</v>
      </c>
      <c r="R97">
        <f t="shared" si="33"/>
        <v>0.27</v>
      </c>
      <c r="S97" s="2">
        <f t="shared" si="34"/>
        <v>11.424058792684704</v>
      </c>
      <c r="T97" s="2">
        <f t="shared" ref="T97:T128" si="39">R97*0.025/0.025/P97*1000</f>
        <v>11.424058792684706</v>
      </c>
      <c r="U97">
        <f t="shared" si="32"/>
        <v>4.0389517145899771E-2</v>
      </c>
      <c r="V97">
        <f t="shared" ref="V97:V128" si="40">U97/Q97*1000000000*1000</f>
        <v>1708934.1425292811</v>
      </c>
      <c r="W97" s="4">
        <f t="shared" si="35"/>
        <v>3.7083870892885398</v>
      </c>
      <c r="X97">
        <f t="shared" ref="X97:X128" si="41">V97*H97/1000000</f>
        <v>4.1697993077714459</v>
      </c>
      <c r="Y97" s="6">
        <f t="shared" ref="Y97:Y128" si="42">X97+S97</f>
        <v>15.593858100456149</v>
      </c>
    </row>
    <row r="98" spans="1:25" x14ac:dyDescent="0.2">
      <c r="A98" t="s">
        <v>48</v>
      </c>
      <c r="B98" s="1">
        <v>44536</v>
      </c>
      <c r="C98" t="s">
        <v>8</v>
      </c>
      <c r="D98">
        <v>5</v>
      </c>
      <c r="E98">
        <v>0.47640391500000001</v>
      </c>
      <c r="F98">
        <v>4</v>
      </c>
      <c r="G98" t="s">
        <v>6</v>
      </c>
      <c r="H98">
        <v>2.34</v>
      </c>
      <c r="I98">
        <v>2.17</v>
      </c>
      <c r="J98">
        <v>-47.33</v>
      </c>
      <c r="K98" t="s">
        <v>7</v>
      </c>
      <c r="L98">
        <v>12.8</v>
      </c>
      <c r="M98">
        <v>285.95</v>
      </c>
      <c r="N98">
        <v>1006.3446279999999</v>
      </c>
      <c r="O98">
        <f t="shared" si="36"/>
        <v>0.99318495025240938</v>
      </c>
      <c r="P98">
        <f t="shared" si="37"/>
        <v>23.626069841308567</v>
      </c>
      <c r="Q98">
        <f t="shared" si="38"/>
        <v>23626.069841308567</v>
      </c>
      <c r="R98">
        <f t="shared" si="33"/>
        <v>0.16999999999999993</v>
      </c>
      <c r="S98" s="2">
        <f t="shared" si="34"/>
        <v>7.195441355327179</v>
      </c>
      <c r="T98" s="2">
        <f t="shared" si="39"/>
        <v>7.1954413553271808</v>
      </c>
      <c r="U98">
        <f t="shared" ref="U98:U125" si="43" xml:space="preserve"> EXP(-67.1962+99.1624*(100/M98)+27.9015*LN(M98/100)+E98*(-0.072909+0.041674*(M98/100)-0.0064603*(M98/100)^2))</f>
        <v>4.0499058955206779E-2</v>
      </c>
      <c r="V98">
        <f t="shared" si="40"/>
        <v>1714168.2568125208</v>
      </c>
      <c r="W98" s="4">
        <f t="shared" si="35"/>
        <v>3.7197451172831699</v>
      </c>
      <c r="X98">
        <f t="shared" si="41"/>
        <v>4.011153720941298</v>
      </c>
      <c r="Y98" s="6">
        <f t="shared" si="42"/>
        <v>11.206595076268478</v>
      </c>
    </row>
    <row r="99" spans="1:25" x14ac:dyDescent="0.2">
      <c r="A99" t="s">
        <v>48</v>
      </c>
      <c r="B99" s="1">
        <v>44536</v>
      </c>
      <c r="C99" t="s">
        <v>5</v>
      </c>
      <c r="D99">
        <v>250</v>
      </c>
      <c r="E99">
        <v>0.52334993200000002</v>
      </c>
      <c r="F99">
        <v>5</v>
      </c>
      <c r="G99" t="s">
        <v>6</v>
      </c>
      <c r="H99">
        <v>2.29</v>
      </c>
      <c r="I99">
        <v>2.17</v>
      </c>
      <c r="J99">
        <v>-47.14</v>
      </c>
      <c r="K99" t="s">
        <v>7</v>
      </c>
      <c r="L99">
        <v>12.7</v>
      </c>
      <c r="M99">
        <v>285.85000000000002</v>
      </c>
      <c r="N99">
        <v>1006.3446279999999</v>
      </c>
      <c r="O99">
        <f t="shared" si="36"/>
        <v>0.99318495025240938</v>
      </c>
      <c r="P99">
        <f t="shared" si="37"/>
        <v>23.617807533268245</v>
      </c>
      <c r="Q99">
        <f t="shared" si="38"/>
        <v>23617.807533268246</v>
      </c>
      <c r="R99">
        <f t="shared" si="33"/>
        <v>0.12000000000000011</v>
      </c>
      <c r="S99" s="2">
        <f t="shared" si="34"/>
        <v>5.0809119276193213</v>
      </c>
      <c r="T99" s="2">
        <f t="shared" si="39"/>
        <v>5.0809119276193222</v>
      </c>
      <c r="U99">
        <f t="shared" si="43"/>
        <v>4.0582641713664887E-2</v>
      </c>
      <c r="V99">
        <f t="shared" si="40"/>
        <v>1718306.9028105098</v>
      </c>
      <c r="W99" s="4">
        <f t="shared" si="35"/>
        <v>3.7287259790988063</v>
      </c>
      <c r="X99">
        <f t="shared" si="41"/>
        <v>3.9349228074360676</v>
      </c>
      <c r="Y99" s="6">
        <f t="shared" si="42"/>
        <v>9.0158347350553889</v>
      </c>
    </row>
    <row r="100" spans="1:25" x14ac:dyDescent="0.2">
      <c r="A100" t="s">
        <v>48</v>
      </c>
      <c r="B100" s="1">
        <v>44536</v>
      </c>
      <c r="C100" t="s">
        <v>8</v>
      </c>
      <c r="D100">
        <v>10</v>
      </c>
      <c r="E100">
        <v>0.470053322</v>
      </c>
      <c r="F100">
        <v>6</v>
      </c>
      <c r="G100" t="s">
        <v>6</v>
      </c>
      <c r="H100">
        <v>2.2000000000000002</v>
      </c>
      <c r="I100">
        <v>2.17</v>
      </c>
      <c r="J100">
        <v>-46.83</v>
      </c>
      <c r="K100" t="s">
        <v>7</v>
      </c>
      <c r="L100">
        <v>12.8</v>
      </c>
      <c r="M100">
        <v>285.95</v>
      </c>
      <c r="N100">
        <v>1006.3446279999999</v>
      </c>
      <c r="O100">
        <f t="shared" si="36"/>
        <v>0.99318495025240938</v>
      </c>
      <c r="P100">
        <f t="shared" si="37"/>
        <v>23.626069841308567</v>
      </c>
      <c r="Q100">
        <f t="shared" si="38"/>
        <v>23626.069841308567</v>
      </c>
      <c r="R100">
        <f t="shared" si="33"/>
        <v>3.0000000000000249E-2</v>
      </c>
      <c r="S100" s="2">
        <f t="shared" si="34"/>
        <v>1.2697837685871602</v>
      </c>
      <c r="T100" s="2">
        <f t="shared" si="39"/>
        <v>1.2697837685871605</v>
      </c>
      <c r="U100">
        <f t="shared" si="43"/>
        <v>4.0500747820751658E-2</v>
      </c>
      <c r="V100">
        <f t="shared" si="40"/>
        <v>1714239.7399477281</v>
      </c>
      <c r="W100" s="4">
        <f t="shared" si="35"/>
        <v>3.7199002356865698</v>
      </c>
      <c r="X100">
        <f t="shared" si="41"/>
        <v>3.771327427885002</v>
      </c>
      <c r="Y100" s="6">
        <f t="shared" si="42"/>
        <v>5.041111196472162</v>
      </c>
    </row>
    <row r="101" spans="1:25" x14ac:dyDescent="0.2">
      <c r="A101" t="s">
        <v>48</v>
      </c>
      <c r="B101" s="1">
        <v>44536</v>
      </c>
      <c r="C101" t="s">
        <v>5</v>
      </c>
      <c r="D101">
        <v>225</v>
      </c>
      <c r="E101">
        <v>0.54258516700000003</v>
      </c>
      <c r="F101">
        <v>7</v>
      </c>
      <c r="G101" t="s">
        <v>6</v>
      </c>
      <c r="H101">
        <v>2.2599999999999998</v>
      </c>
      <c r="I101">
        <v>2.17</v>
      </c>
      <c r="J101">
        <v>-46.17</v>
      </c>
      <c r="K101" t="s">
        <v>7</v>
      </c>
      <c r="L101">
        <v>13.5</v>
      </c>
      <c r="M101">
        <v>286.64999999999998</v>
      </c>
      <c r="N101">
        <v>1006.3446279999999</v>
      </c>
      <c r="O101">
        <f t="shared" si="36"/>
        <v>0.99318495025240938</v>
      </c>
      <c r="P101">
        <f t="shared" si="37"/>
        <v>23.683905997590838</v>
      </c>
      <c r="Q101">
        <f t="shared" si="38"/>
        <v>23683.905997590839</v>
      </c>
      <c r="R101">
        <f t="shared" si="33"/>
        <v>8.9999999999999858E-2</v>
      </c>
      <c r="S101" s="2">
        <f t="shared" si="34"/>
        <v>3.8000488605703291</v>
      </c>
      <c r="T101" s="2">
        <f t="shared" si="39"/>
        <v>3.8000488605703286</v>
      </c>
      <c r="U101">
        <f t="shared" si="43"/>
        <v>3.9821082653587428E-2</v>
      </c>
      <c r="V101">
        <f t="shared" si="40"/>
        <v>1681356.2196049117</v>
      </c>
      <c r="W101" s="4">
        <f t="shared" si="35"/>
        <v>3.6485429965426581</v>
      </c>
      <c r="X101">
        <f t="shared" si="41"/>
        <v>3.7998650563071004</v>
      </c>
      <c r="Y101" s="6">
        <f t="shared" si="42"/>
        <v>7.5999139168774299</v>
      </c>
    </row>
    <row r="102" spans="1:25" x14ac:dyDescent="0.2">
      <c r="A102" t="s">
        <v>48</v>
      </c>
      <c r="B102" s="1">
        <v>44536</v>
      </c>
      <c r="C102" t="s">
        <v>8</v>
      </c>
      <c r="D102">
        <v>25</v>
      </c>
      <c r="E102">
        <v>0.48352462200000002</v>
      </c>
      <c r="F102">
        <v>8</v>
      </c>
      <c r="G102" t="s">
        <v>6</v>
      </c>
      <c r="H102">
        <v>2.16</v>
      </c>
      <c r="I102">
        <v>2.17</v>
      </c>
      <c r="J102">
        <v>-46.61</v>
      </c>
      <c r="K102" t="s">
        <v>7</v>
      </c>
      <c r="L102">
        <v>12.8</v>
      </c>
      <c r="M102">
        <v>285.95</v>
      </c>
      <c r="N102">
        <v>1006.3446279999999</v>
      </c>
      <c r="O102">
        <f t="shared" si="36"/>
        <v>0.99318495025240938</v>
      </c>
      <c r="P102">
        <f t="shared" si="37"/>
        <v>23.626069841308567</v>
      </c>
      <c r="Q102">
        <f t="shared" si="38"/>
        <v>23626.069841308567</v>
      </c>
      <c r="R102">
        <f t="shared" si="33"/>
        <v>-9.9999999999997868E-3</v>
      </c>
      <c r="S102" s="2">
        <f t="shared" si="34"/>
        <v>-0.42326125619570759</v>
      </c>
      <c r="T102" s="2">
        <f t="shared" si="39"/>
        <v>-0.42326125619570765</v>
      </c>
      <c r="U102">
        <f t="shared" si="43"/>
        <v>4.0497165370650796E-2</v>
      </c>
      <c r="V102">
        <f t="shared" si="40"/>
        <v>1714088.108714733</v>
      </c>
      <c r="W102" s="4">
        <f t="shared" si="35"/>
        <v>3.7195711959109707</v>
      </c>
      <c r="X102">
        <f t="shared" si="41"/>
        <v>3.7024303148238236</v>
      </c>
      <c r="Y102" s="6">
        <f t="shared" si="42"/>
        <v>3.2791690586281161</v>
      </c>
    </row>
    <row r="103" spans="1:25" x14ac:dyDescent="0.2">
      <c r="A103" t="s">
        <v>48</v>
      </c>
      <c r="B103" s="1">
        <v>44536</v>
      </c>
      <c r="C103" t="s">
        <v>5</v>
      </c>
      <c r="D103">
        <v>200</v>
      </c>
      <c r="E103">
        <v>0.53770680400000004</v>
      </c>
      <c r="F103">
        <v>9</v>
      </c>
      <c r="G103" t="s">
        <v>6</v>
      </c>
      <c r="H103">
        <v>2.44</v>
      </c>
      <c r="I103">
        <v>2.17</v>
      </c>
      <c r="J103">
        <v>-46.96</v>
      </c>
      <c r="K103" t="s">
        <v>7</v>
      </c>
      <c r="L103">
        <v>12.7</v>
      </c>
      <c r="M103">
        <v>285.85000000000002</v>
      </c>
      <c r="N103">
        <v>1006.3446279999999</v>
      </c>
      <c r="O103">
        <f t="shared" si="36"/>
        <v>0.99318495025240938</v>
      </c>
      <c r="P103">
        <f t="shared" si="37"/>
        <v>23.617807533268245</v>
      </c>
      <c r="Q103">
        <f t="shared" si="38"/>
        <v>23617.807533268246</v>
      </c>
      <c r="R103">
        <f t="shared" si="33"/>
        <v>0.27</v>
      </c>
      <c r="S103" s="2">
        <f t="shared" si="34"/>
        <v>11.432051837143463</v>
      </c>
      <c r="T103" s="2">
        <f t="shared" si="39"/>
        <v>11.432051837143465</v>
      </c>
      <c r="U103">
        <f t="shared" si="43"/>
        <v>4.0578813294742368E-2</v>
      </c>
      <c r="V103">
        <f t="shared" si="40"/>
        <v>1718144.8039824485</v>
      </c>
      <c r="W103" s="4">
        <f t="shared" si="35"/>
        <v>3.7283742246419131</v>
      </c>
      <c r="X103">
        <f t="shared" si="41"/>
        <v>4.1922733217171739</v>
      </c>
      <c r="Y103" s="6">
        <f t="shared" si="42"/>
        <v>15.624325158860637</v>
      </c>
    </row>
    <row r="104" spans="1:25" x14ac:dyDescent="0.2">
      <c r="A104" t="s">
        <v>48</v>
      </c>
      <c r="B104" s="1">
        <v>44536</v>
      </c>
      <c r="C104" t="s">
        <v>8</v>
      </c>
      <c r="D104">
        <v>50</v>
      </c>
      <c r="E104">
        <v>0.50315006799999995</v>
      </c>
      <c r="F104">
        <v>10</v>
      </c>
      <c r="G104" t="s">
        <v>6</v>
      </c>
      <c r="H104">
        <v>2.37</v>
      </c>
      <c r="I104">
        <v>2.17</v>
      </c>
      <c r="J104">
        <v>-46.53</v>
      </c>
      <c r="K104" t="s">
        <v>7</v>
      </c>
      <c r="L104">
        <v>12.9</v>
      </c>
      <c r="M104">
        <v>286.05</v>
      </c>
      <c r="N104">
        <v>1006.3446279999999</v>
      </c>
      <c r="O104">
        <f t="shared" si="36"/>
        <v>0.99318495025240938</v>
      </c>
      <c r="P104">
        <f t="shared" si="37"/>
        <v>23.634332149348893</v>
      </c>
      <c r="Q104">
        <f t="shared" si="38"/>
        <v>23634.332149348891</v>
      </c>
      <c r="R104">
        <f t="shared" si="33"/>
        <v>0.20000000000000018</v>
      </c>
      <c r="S104" s="2">
        <f t="shared" si="34"/>
        <v>8.4622657723590464</v>
      </c>
      <c r="T104" s="2">
        <f t="shared" si="39"/>
        <v>8.4622657723590482</v>
      </c>
      <c r="U104">
        <f t="shared" si="43"/>
        <v>4.0396296953943846E-2</v>
      </c>
      <c r="V104">
        <f t="shared" si="40"/>
        <v>1709221.0052170537</v>
      </c>
      <c r="W104" s="4">
        <f t="shared" si="35"/>
        <v>3.709009581321006</v>
      </c>
      <c r="X104">
        <f t="shared" si="41"/>
        <v>4.0508537823644177</v>
      </c>
      <c r="Y104" s="6">
        <f t="shared" si="42"/>
        <v>12.513119554723463</v>
      </c>
    </row>
    <row r="105" spans="1:25" x14ac:dyDescent="0.2">
      <c r="A105" t="s">
        <v>48</v>
      </c>
      <c r="B105" s="1">
        <v>44536</v>
      </c>
      <c r="C105" t="s">
        <v>5</v>
      </c>
      <c r="D105">
        <v>175</v>
      </c>
      <c r="E105">
        <v>0.53026801000000001</v>
      </c>
      <c r="F105">
        <v>11</v>
      </c>
      <c r="G105" t="s">
        <v>6</v>
      </c>
      <c r="H105">
        <v>2.34</v>
      </c>
      <c r="I105">
        <v>2.17</v>
      </c>
      <c r="J105">
        <v>-47.34</v>
      </c>
      <c r="K105" t="s">
        <v>7</v>
      </c>
      <c r="L105">
        <v>12.8</v>
      </c>
      <c r="M105">
        <v>285.95</v>
      </c>
      <c r="N105">
        <v>1006.3446279999999</v>
      </c>
      <c r="O105">
        <f t="shared" si="36"/>
        <v>0.99318495025240938</v>
      </c>
      <c r="P105">
        <f t="shared" si="37"/>
        <v>23.626069841308567</v>
      </c>
      <c r="Q105">
        <f t="shared" si="38"/>
        <v>23626.069841308567</v>
      </c>
      <c r="R105">
        <f t="shared" si="33"/>
        <v>0.16999999999999993</v>
      </c>
      <c r="S105" s="2">
        <f t="shared" si="34"/>
        <v>7.195441355327179</v>
      </c>
      <c r="T105" s="2">
        <f t="shared" si="39"/>
        <v>7.1954413553271808</v>
      </c>
      <c r="U105">
        <f t="shared" si="43"/>
        <v>4.0484737263974169E-2</v>
      </c>
      <c r="V105">
        <f t="shared" si="40"/>
        <v>1713562.0751103247</v>
      </c>
      <c r="W105" s="4">
        <f t="shared" si="35"/>
        <v>3.7184297029894045</v>
      </c>
      <c r="X105">
        <f t="shared" si="41"/>
        <v>4.0097352557581596</v>
      </c>
      <c r="Y105" s="6">
        <f t="shared" si="42"/>
        <v>11.205176611085339</v>
      </c>
    </row>
    <row r="106" spans="1:25" x14ac:dyDescent="0.2">
      <c r="A106" t="s">
        <v>48</v>
      </c>
      <c r="B106" s="1">
        <v>44536</v>
      </c>
      <c r="C106" t="s">
        <v>8</v>
      </c>
      <c r="D106">
        <v>75</v>
      </c>
      <c r="E106">
        <v>0.504426869</v>
      </c>
      <c r="F106">
        <v>12</v>
      </c>
      <c r="G106" t="s">
        <v>6</v>
      </c>
      <c r="H106">
        <v>2.37</v>
      </c>
      <c r="I106">
        <v>2.17</v>
      </c>
      <c r="J106">
        <v>-46.5</v>
      </c>
      <c r="K106" t="s">
        <v>7</v>
      </c>
      <c r="L106">
        <v>12.6</v>
      </c>
      <c r="M106">
        <v>285.75</v>
      </c>
      <c r="N106">
        <v>1006.3446279999999</v>
      </c>
      <c r="O106">
        <f t="shared" si="36"/>
        <v>0.99318495025240938</v>
      </c>
      <c r="P106">
        <f t="shared" si="37"/>
        <v>23.609545225227919</v>
      </c>
      <c r="Q106">
        <f t="shared" si="38"/>
        <v>23609.545225227917</v>
      </c>
      <c r="R106">
        <f t="shared" si="33"/>
        <v>0.20000000000000018</v>
      </c>
      <c r="S106" s="2">
        <f t="shared" si="34"/>
        <v>8.4711500408864566</v>
      </c>
      <c r="T106" s="2">
        <f t="shared" si="39"/>
        <v>8.4711500408864602</v>
      </c>
      <c r="U106">
        <f t="shared" si="43"/>
        <v>4.0684203447820075E-2</v>
      </c>
      <c r="V106">
        <f t="shared" si="40"/>
        <v>1723209.9585021688</v>
      </c>
      <c r="W106" s="4">
        <f t="shared" si="35"/>
        <v>3.7393656099497061</v>
      </c>
      <c r="X106">
        <f t="shared" si="41"/>
        <v>4.0840076016501401</v>
      </c>
      <c r="Y106" s="6">
        <f t="shared" si="42"/>
        <v>12.555157642536596</v>
      </c>
    </row>
    <row r="107" spans="1:25" x14ac:dyDescent="0.2">
      <c r="A107" t="s">
        <v>48</v>
      </c>
      <c r="B107" s="1">
        <v>44536</v>
      </c>
      <c r="C107" t="s">
        <v>5</v>
      </c>
      <c r="D107">
        <v>150</v>
      </c>
      <c r="E107">
        <v>0.53180633099999997</v>
      </c>
      <c r="F107">
        <v>13</v>
      </c>
      <c r="G107" t="s">
        <v>6</v>
      </c>
      <c r="H107">
        <v>2.15</v>
      </c>
      <c r="I107">
        <v>2.17</v>
      </c>
      <c r="J107">
        <v>-46.64</v>
      </c>
      <c r="K107" t="s">
        <v>7</v>
      </c>
      <c r="L107">
        <v>12.6</v>
      </c>
      <c r="M107">
        <v>285.75</v>
      </c>
      <c r="N107">
        <v>1006.3446279999999</v>
      </c>
      <c r="O107">
        <f t="shared" si="36"/>
        <v>0.99318495025240938</v>
      </c>
      <c r="P107">
        <f t="shared" si="37"/>
        <v>23.609545225227919</v>
      </c>
      <c r="Q107">
        <f t="shared" si="38"/>
        <v>23609.545225227917</v>
      </c>
      <c r="R107">
        <f t="shared" si="33"/>
        <v>-2.0000000000000018E-2</v>
      </c>
      <c r="S107" s="2">
        <f t="shared" si="34"/>
        <v>-0.84711500408864571</v>
      </c>
      <c r="T107" s="2">
        <f t="shared" si="39"/>
        <v>-0.84711500408864582</v>
      </c>
      <c r="U107">
        <f t="shared" si="43"/>
        <v>4.0676879165992823E-2</v>
      </c>
      <c r="V107">
        <f t="shared" si="40"/>
        <v>1722899.7330506667</v>
      </c>
      <c r="W107" s="4">
        <f t="shared" si="35"/>
        <v>3.7386924207199468</v>
      </c>
      <c r="X107">
        <f t="shared" si="41"/>
        <v>3.704234426058933</v>
      </c>
      <c r="Y107" s="6">
        <f t="shared" si="42"/>
        <v>2.8571194219702871</v>
      </c>
    </row>
    <row r="108" spans="1:25" x14ac:dyDescent="0.2">
      <c r="A108" t="s">
        <v>48</v>
      </c>
      <c r="B108" s="1">
        <v>44536</v>
      </c>
      <c r="C108" t="s">
        <v>8</v>
      </c>
      <c r="D108">
        <v>100</v>
      </c>
      <c r="E108">
        <v>0.50647004900000003</v>
      </c>
      <c r="F108">
        <v>14</v>
      </c>
      <c r="G108" t="s">
        <v>6</v>
      </c>
      <c r="H108">
        <v>2.44</v>
      </c>
      <c r="I108">
        <v>2.17</v>
      </c>
      <c r="J108">
        <v>-46.44</v>
      </c>
      <c r="K108" t="s">
        <v>7</v>
      </c>
      <c r="L108">
        <v>12.1</v>
      </c>
      <c r="M108">
        <v>285.25</v>
      </c>
      <c r="N108">
        <v>1006.3446279999999</v>
      </c>
      <c r="O108">
        <f t="shared" si="36"/>
        <v>0.99318495025240938</v>
      </c>
      <c r="P108">
        <f t="shared" si="37"/>
        <v>23.568233685026296</v>
      </c>
      <c r="Q108">
        <f t="shared" si="38"/>
        <v>23568.233685026295</v>
      </c>
      <c r="R108">
        <f t="shared" si="33"/>
        <v>0.27</v>
      </c>
      <c r="S108" s="2">
        <f t="shared" si="34"/>
        <v>11.456098221375843</v>
      </c>
      <c r="T108" s="2">
        <f t="shared" si="39"/>
        <v>11.456098221375845</v>
      </c>
      <c r="U108">
        <f t="shared" si="43"/>
        <v>4.1172817932770035E-2</v>
      </c>
      <c r="V108">
        <f t="shared" si="40"/>
        <v>1746962.3936616231</v>
      </c>
      <c r="W108" s="4">
        <f t="shared" si="35"/>
        <v>3.7909083942457218</v>
      </c>
      <c r="X108">
        <f t="shared" si="41"/>
        <v>4.2625882405343605</v>
      </c>
      <c r="Y108" s="6">
        <f t="shared" si="42"/>
        <v>15.718686461910202</v>
      </c>
    </row>
    <row r="109" spans="1:25" x14ac:dyDescent="0.2">
      <c r="A109" t="s">
        <v>48</v>
      </c>
      <c r="B109" s="1">
        <v>44536</v>
      </c>
      <c r="C109" t="s">
        <v>5</v>
      </c>
      <c r="D109">
        <v>125</v>
      </c>
      <c r="E109">
        <v>0.51771845699999997</v>
      </c>
      <c r="F109">
        <v>15</v>
      </c>
      <c r="G109" t="s">
        <v>6</v>
      </c>
      <c r="H109">
        <v>2.29</v>
      </c>
      <c r="I109">
        <v>2.17</v>
      </c>
      <c r="J109">
        <v>-46.57</v>
      </c>
      <c r="K109" t="s">
        <v>7</v>
      </c>
      <c r="L109">
        <v>12.1</v>
      </c>
      <c r="M109">
        <v>285.25</v>
      </c>
      <c r="N109">
        <v>1006.3446279999999</v>
      </c>
      <c r="O109">
        <f t="shared" si="36"/>
        <v>0.99318495025240938</v>
      </c>
      <c r="P109">
        <f t="shared" si="37"/>
        <v>23.568233685026296</v>
      </c>
      <c r="Q109">
        <f t="shared" si="38"/>
        <v>23568.233685026295</v>
      </c>
      <c r="R109">
        <f t="shared" si="33"/>
        <v>0.12000000000000011</v>
      </c>
      <c r="S109" s="2">
        <f t="shared" si="34"/>
        <v>5.0915992095003793</v>
      </c>
      <c r="T109" s="2">
        <f t="shared" si="39"/>
        <v>5.0915992095003793</v>
      </c>
      <c r="U109">
        <f t="shared" si="43"/>
        <v>4.1169761489078444E-2</v>
      </c>
      <c r="V109">
        <f t="shared" si="40"/>
        <v>1746832.7087759234</v>
      </c>
      <c r="W109" s="4">
        <f t="shared" si="35"/>
        <v>3.7906269780437536</v>
      </c>
      <c r="X109">
        <f t="shared" si="41"/>
        <v>4.0002469030968646</v>
      </c>
      <c r="Y109" s="6">
        <f t="shared" si="42"/>
        <v>9.0918461125972438</v>
      </c>
    </row>
    <row r="110" spans="1:25" x14ac:dyDescent="0.2">
      <c r="A110" t="s">
        <v>48</v>
      </c>
      <c r="B110" s="1">
        <v>44536</v>
      </c>
      <c r="C110" t="s">
        <v>8</v>
      </c>
      <c r="D110">
        <v>125</v>
      </c>
      <c r="E110">
        <v>0.51643883300000004</v>
      </c>
      <c r="F110">
        <v>16</v>
      </c>
      <c r="G110" t="s">
        <v>6</v>
      </c>
      <c r="H110">
        <v>2.2000000000000002</v>
      </c>
      <c r="I110">
        <v>2.17</v>
      </c>
      <c r="J110">
        <v>-46.83</v>
      </c>
      <c r="K110" t="s">
        <v>7</v>
      </c>
      <c r="L110">
        <v>12.1</v>
      </c>
      <c r="M110">
        <v>285.25</v>
      </c>
      <c r="N110">
        <v>1006.3446279999999</v>
      </c>
      <c r="O110">
        <f t="shared" si="36"/>
        <v>0.99318495025240938</v>
      </c>
      <c r="P110">
        <f t="shared" si="37"/>
        <v>23.568233685026296</v>
      </c>
      <c r="Q110">
        <f t="shared" si="38"/>
        <v>23568.233685026295</v>
      </c>
      <c r="R110">
        <f t="shared" si="33"/>
        <v>3.0000000000000249E-2</v>
      </c>
      <c r="S110" s="2">
        <f t="shared" si="34"/>
        <v>1.2728998023751041</v>
      </c>
      <c r="T110" s="2">
        <f t="shared" si="39"/>
        <v>1.2728998023751044</v>
      </c>
      <c r="U110">
        <f t="shared" si="43"/>
        <v>4.1170109180062288E-2</v>
      </c>
      <c r="V110">
        <f t="shared" si="40"/>
        <v>1746847.4613020774</v>
      </c>
      <c r="W110" s="4">
        <f t="shared" si="35"/>
        <v>3.790658991025508</v>
      </c>
      <c r="X110">
        <f t="shared" si="41"/>
        <v>3.8430644148645703</v>
      </c>
      <c r="Y110" s="6">
        <f t="shared" si="42"/>
        <v>5.1159642172396742</v>
      </c>
    </row>
    <row r="111" spans="1:25" x14ac:dyDescent="0.2">
      <c r="A111" t="s">
        <v>48</v>
      </c>
      <c r="B111" s="1">
        <v>44536</v>
      </c>
      <c r="C111" t="s">
        <v>5</v>
      </c>
      <c r="D111">
        <v>100</v>
      </c>
      <c r="E111">
        <v>0.50851418400000004</v>
      </c>
      <c r="F111">
        <v>17</v>
      </c>
      <c r="G111" t="s">
        <v>6</v>
      </c>
      <c r="H111">
        <v>2.19</v>
      </c>
      <c r="I111">
        <v>2.17</v>
      </c>
      <c r="J111">
        <v>-46.97</v>
      </c>
      <c r="K111" t="s">
        <v>7</v>
      </c>
      <c r="L111">
        <v>12</v>
      </c>
      <c r="M111">
        <v>285.14999999999998</v>
      </c>
      <c r="N111">
        <v>1006.3446279999999</v>
      </c>
      <c r="O111">
        <f t="shared" si="36"/>
        <v>0.99318495025240938</v>
      </c>
      <c r="P111">
        <f t="shared" si="37"/>
        <v>23.559971376985967</v>
      </c>
      <c r="Q111">
        <f t="shared" si="38"/>
        <v>23559.971376985966</v>
      </c>
      <c r="R111">
        <f t="shared" si="33"/>
        <v>2.0000000000000018E-2</v>
      </c>
      <c r="S111" s="2">
        <f t="shared" si="34"/>
        <v>0.84889746595942683</v>
      </c>
      <c r="T111" s="2">
        <f t="shared" si="39"/>
        <v>0.84889746595942694</v>
      </c>
      <c r="U111">
        <f t="shared" si="43"/>
        <v>4.1271427981663368E-2</v>
      </c>
      <c r="V111">
        <f t="shared" si="40"/>
        <v>1751760.5315080495</v>
      </c>
      <c r="W111" s="4">
        <f t="shared" si="35"/>
        <v>3.8013203533724673</v>
      </c>
      <c r="X111">
        <f t="shared" si="41"/>
        <v>3.8363555640026283</v>
      </c>
      <c r="Y111" s="6">
        <f t="shared" si="42"/>
        <v>4.6852530299620554</v>
      </c>
    </row>
    <row r="112" spans="1:25" x14ac:dyDescent="0.2">
      <c r="A112" t="s">
        <v>48</v>
      </c>
      <c r="B112" s="1">
        <v>44536</v>
      </c>
      <c r="C112" t="s">
        <v>8</v>
      </c>
      <c r="D112">
        <v>150</v>
      </c>
      <c r="E112">
        <v>0.52847373200000003</v>
      </c>
      <c r="F112">
        <v>18</v>
      </c>
      <c r="G112" t="s">
        <v>6</v>
      </c>
      <c r="H112">
        <v>2.2000000000000002</v>
      </c>
      <c r="I112">
        <v>2.17</v>
      </c>
      <c r="J112">
        <v>-46.97</v>
      </c>
      <c r="K112" t="s">
        <v>7</v>
      </c>
      <c r="L112">
        <v>12.1</v>
      </c>
      <c r="M112">
        <v>285.25</v>
      </c>
      <c r="N112">
        <v>1006.3446279999999</v>
      </c>
      <c r="O112">
        <f t="shared" si="36"/>
        <v>0.99318495025240938</v>
      </c>
      <c r="P112">
        <f t="shared" si="37"/>
        <v>23.568233685026296</v>
      </c>
      <c r="Q112">
        <f t="shared" si="38"/>
        <v>23568.233685026295</v>
      </c>
      <c r="R112">
        <f t="shared" si="33"/>
        <v>3.0000000000000249E-2</v>
      </c>
      <c r="S112" s="2">
        <f t="shared" si="34"/>
        <v>1.2728998023751041</v>
      </c>
      <c r="T112" s="2">
        <f t="shared" si="39"/>
        <v>1.2728998023751044</v>
      </c>
      <c r="U112">
        <f t="shared" si="43"/>
        <v>4.1166839252828533E-2</v>
      </c>
      <c r="V112">
        <f t="shared" si="40"/>
        <v>1746708.7183110898</v>
      </c>
      <c r="W112" s="4">
        <f t="shared" si="35"/>
        <v>3.7903579187350647</v>
      </c>
      <c r="X112">
        <f t="shared" si="41"/>
        <v>3.8427591802843977</v>
      </c>
      <c r="Y112" s="6">
        <f t="shared" si="42"/>
        <v>5.115658982659502</v>
      </c>
    </row>
    <row r="113" spans="1:25" x14ac:dyDescent="0.2">
      <c r="A113" t="s">
        <v>48</v>
      </c>
      <c r="B113" s="1">
        <v>44536</v>
      </c>
      <c r="C113" t="s">
        <v>5</v>
      </c>
      <c r="D113">
        <v>75</v>
      </c>
      <c r="E113">
        <v>0.50493743499999999</v>
      </c>
      <c r="F113">
        <v>19</v>
      </c>
      <c r="G113" t="s">
        <v>6</v>
      </c>
      <c r="H113">
        <v>2.46</v>
      </c>
      <c r="I113">
        <v>2.17</v>
      </c>
      <c r="J113">
        <v>-46.64</v>
      </c>
      <c r="K113" t="s">
        <v>7</v>
      </c>
      <c r="L113">
        <v>12.7</v>
      </c>
      <c r="M113">
        <v>285.85000000000002</v>
      </c>
      <c r="N113">
        <v>1006.3446279999999</v>
      </c>
      <c r="O113">
        <f t="shared" si="36"/>
        <v>0.99318495025240938</v>
      </c>
      <c r="P113">
        <f t="shared" si="37"/>
        <v>23.617807533268245</v>
      </c>
      <c r="Q113">
        <f t="shared" si="38"/>
        <v>23617.807533268246</v>
      </c>
      <c r="R113">
        <f t="shared" si="33"/>
        <v>0.29000000000000004</v>
      </c>
      <c r="S113" s="2">
        <f t="shared" si="34"/>
        <v>12.278870491746684</v>
      </c>
      <c r="T113" s="2">
        <f t="shared" si="39"/>
        <v>12.278870491746686</v>
      </c>
      <c r="U113">
        <f t="shared" si="43"/>
        <v>4.0587552138567767E-2</v>
      </c>
      <c r="V113">
        <f t="shared" si="40"/>
        <v>1718514.8147809992</v>
      </c>
      <c r="W113" s="4">
        <f t="shared" si="35"/>
        <v>3.729177148074768</v>
      </c>
      <c r="X113">
        <f t="shared" si="41"/>
        <v>4.2275464443612583</v>
      </c>
      <c r="Y113" s="6">
        <f t="shared" si="42"/>
        <v>16.506416936107943</v>
      </c>
    </row>
    <row r="114" spans="1:25" x14ac:dyDescent="0.2">
      <c r="A114" t="s">
        <v>48</v>
      </c>
      <c r="B114" s="1">
        <v>44536</v>
      </c>
      <c r="C114" t="s">
        <v>8</v>
      </c>
      <c r="D114">
        <v>175</v>
      </c>
      <c r="E114">
        <v>0.53462761400000003</v>
      </c>
      <c r="F114">
        <v>20</v>
      </c>
      <c r="G114" t="s">
        <v>6</v>
      </c>
      <c r="H114">
        <v>2.19</v>
      </c>
      <c r="I114">
        <v>2.17</v>
      </c>
      <c r="J114">
        <v>-46.79</v>
      </c>
      <c r="K114" t="s">
        <v>7</v>
      </c>
      <c r="L114">
        <v>12.7</v>
      </c>
      <c r="M114">
        <v>285.85000000000002</v>
      </c>
      <c r="N114">
        <v>1006.3446279999999</v>
      </c>
      <c r="O114">
        <f t="shared" si="36"/>
        <v>0.99318495025240938</v>
      </c>
      <c r="P114">
        <f t="shared" si="37"/>
        <v>23.617807533268245</v>
      </c>
      <c r="Q114">
        <f t="shared" si="38"/>
        <v>23617.807533268246</v>
      </c>
      <c r="R114">
        <f t="shared" si="33"/>
        <v>2.0000000000000018E-2</v>
      </c>
      <c r="S114" s="2">
        <f t="shared" si="34"/>
        <v>0.84681865460322026</v>
      </c>
      <c r="T114" s="2">
        <f t="shared" si="39"/>
        <v>0.84681865460322037</v>
      </c>
      <c r="U114">
        <f t="shared" si="43"/>
        <v>4.0579634364433785E-2</v>
      </c>
      <c r="V114">
        <f t="shared" si="40"/>
        <v>1718179.5688390199</v>
      </c>
      <c r="W114" s="4">
        <f t="shared" si="35"/>
        <v>3.728449664380673</v>
      </c>
      <c r="X114">
        <f t="shared" si="41"/>
        <v>3.7628132557574534</v>
      </c>
      <c r="Y114" s="6">
        <f t="shared" si="42"/>
        <v>4.6096319103606733</v>
      </c>
    </row>
    <row r="115" spans="1:25" x14ac:dyDescent="0.2">
      <c r="A115" t="s">
        <v>48</v>
      </c>
      <c r="B115" s="1">
        <v>44536</v>
      </c>
      <c r="C115" t="s">
        <v>5</v>
      </c>
      <c r="D115">
        <v>50</v>
      </c>
      <c r="E115">
        <v>0.49906690300000001</v>
      </c>
      <c r="F115">
        <v>21</v>
      </c>
      <c r="G115" t="s">
        <v>6</v>
      </c>
      <c r="H115">
        <v>2.15</v>
      </c>
      <c r="I115">
        <v>2.17</v>
      </c>
      <c r="J115">
        <v>-46.71</v>
      </c>
      <c r="K115" t="s">
        <v>7</v>
      </c>
      <c r="L115">
        <v>12.5</v>
      </c>
      <c r="M115">
        <v>285.64999999999998</v>
      </c>
      <c r="N115">
        <v>1006.3446279999999</v>
      </c>
      <c r="O115">
        <f t="shared" si="36"/>
        <v>0.99318495025240938</v>
      </c>
      <c r="P115">
        <f t="shared" si="37"/>
        <v>23.601282917187593</v>
      </c>
      <c r="Q115">
        <f t="shared" si="38"/>
        <v>23601.282917187593</v>
      </c>
      <c r="R115">
        <f t="shared" si="33"/>
        <v>-2.0000000000000018E-2</v>
      </c>
      <c r="S115" s="2">
        <f t="shared" si="34"/>
        <v>-0.84741156106539661</v>
      </c>
      <c r="T115" s="2">
        <f t="shared" si="39"/>
        <v>-0.84741156106539672</v>
      </c>
      <c r="U115">
        <f t="shared" si="43"/>
        <v>4.0782593570765177E-2</v>
      </c>
      <c r="V115">
        <f t="shared" si="40"/>
        <v>1727982.0641048849</v>
      </c>
      <c r="W115" s="4">
        <f t="shared" si="35"/>
        <v>3.7497210791075997</v>
      </c>
      <c r="X115">
        <f t="shared" si="41"/>
        <v>3.7151614378255022</v>
      </c>
      <c r="Y115" s="6">
        <f t="shared" si="42"/>
        <v>2.8677498767601057</v>
      </c>
    </row>
    <row r="116" spans="1:25" x14ac:dyDescent="0.2">
      <c r="A116" t="s">
        <v>48</v>
      </c>
      <c r="B116" s="1">
        <v>44536</v>
      </c>
      <c r="C116" t="s">
        <v>8</v>
      </c>
      <c r="D116">
        <v>200</v>
      </c>
      <c r="E116">
        <v>0.53976055899999997</v>
      </c>
      <c r="F116">
        <v>22</v>
      </c>
      <c r="G116" t="s">
        <v>6</v>
      </c>
      <c r="H116">
        <v>2.2400000000000002</v>
      </c>
      <c r="I116">
        <v>2.17</v>
      </c>
      <c r="J116">
        <v>-46.7</v>
      </c>
      <c r="K116" t="s">
        <v>7</v>
      </c>
      <c r="L116">
        <v>13.1</v>
      </c>
      <c r="M116">
        <v>286.25</v>
      </c>
      <c r="N116">
        <v>1006.3446279999999</v>
      </c>
      <c r="O116">
        <f t="shared" si="36"/>
        <v>0.99318495025240938</v>
      </c>
      <c r="P116">
        <f t="shared" si="37"/>
        <v>23.650856765429541</v>
      </c>
      <c r="Q116">
        <f t="shared" si="38"/>
        <v>23650.85676542954</v>
      </c>
      <c r="R116">
        <f t="shared" si="33"/>
        <v>7.0000000000000284E-2</v>
      </c>
      <c r="S116" s="2">
        <f t="shared" si="34"/>
        <v>2.9597236452896407</v>
      </c>
      <c r="T116" s="2">
        <f t="shared" si="39"/>
        <v>2.9597236452896407</v>
      </c>
      <c r="U116">
        <f t="shared" si="43"/>
        <v>4.0196640443910574E-2</v>
      </c>
      <c r="V116">
        <f t="shared" si="40"/>
        <v>1699584.9597578219</v>
      </c>
      <c r="W116" s="4">
        <f t="shared" si="35"/>
        <v>3.6880993626744734</v>
      </c>
      <c r="X116">
        <f t="shared" si="41"/>
        <v>3.8070703098575214</v>
      </c>
      <c r="Y116" s="6">
        <f t="shared" si="42"/>
        <v>6.7667939551471621</v>
      </c>
    </row>
    <row r="117" spans="1:25" x14ac:dyDescent="0.2">
      <c r="A117" t="s">
        <v>48</v>
      </c>
      <c r="B117" s="1">
        <v>44536</v>
      </c>
      <c r="C117" t="s">
        <v>5</v>
      </c>
      <c r="D117">
        <v>25</v>
      </c>
      <c r="E117">
        <v>0.51416272200000002</v>
      </c>
      <c r="F117">
        <v>23</v>
      </c>
      <c r="G117" t="s">
        <v>6</v>
      </c>
      <c r="H117">
        <v>2.13</v>
      </c>
      <c r="I117">
        <v>2.17</v>
      </c>
      <c r="J117">
        <v>-46.97</v>
      </c>
      <c r="K117" t="s">
        <v>7</v>
      </c>
      <c r="L117">
        <v>12.5</v>
      </c>
      <c r="M117">
        <v>285.64999999999998</v>
      </c>
      <c r="N117">
        <v>1006.3446279999999</v>
      </c>
      <c r="O117">
        <f t="shared" si="36"/>
        <v>0.99318495025240938</v>
      </c>
      <c r="P117">
        <f t="shared" si="37"/>
        <v>23.601282917187593</v>
      </c>
      <c r="Q117">
        <f t="shared" si="38"/>
        <v>23601.282917187593</v>
      </c>
      <c r="R117">
        <f t="shared" si="33"/>
        <v>-4.0000000000000036E-2</v>
      </c>
      <c r="S117" s="2">
        <f t="shared" si="34"/>
        <v>-1.6948231221307932</v>
      </c>
      <c r="T117" s="2">
        <f t="shared" si="39"/>
        <v>-1.6948231221307934</v>
      </c>
      <c r="U117">
        <f t="shared" si="43"/>
        <v>4.0778542427436996E-2</v>
      </c>
      <c r="V117">
        <f t="shared" si="40"/>
        <v>1727810.4148202934</v>
      </c>
      <c r="W117" s="4">
        <f t="shared" si="35"/>
        <v>3.7493486001600367</v>
      </c>
      <c r="X117">
        <f t="shared" si="41"/>
        <v>3.6802361835672248</v>
      </c>
      <c r="Y117" s="6">
        <f t="shared" si="42"/>
        <v>1.9854130614364316</v>
      </c>
    </row>
    <row r="118" spans="1:25" x14ac:dyDescent="0.2">
      <c r="A118" t="s">
        <v>48</v>
      </c>
      <c r="B118" s="1">
        <v>44536</v>
      </c>
      <c r="C118" t="s">
        <v>8</v>
      </c>
      <c r="D118">
        <v>225</v>
      </c>
      <c r="E118">
        <v>0.55029483700000004</v>
      </c>
      <c r="F118">
        <v>24</v>
      </c>
      <c r="G118" t="s">
        <v>6</v>
      </c>
      <c r="H118">
        <v>2.15</v>
      </c>
      <c r="I118">
        <v>2.17</v>
      </c>
      <c r="J118">
        <v>-47.11</v>
      </c>
      <c r="K118" t="s">
        <v>7</v>
      </c>
      <c r="L118">
        <v>12.5</v>
      </c>
      <c r="M118">
        <v>285.64999999999998</v>
      </c>
      <c r="N118">
        <v>1006.3446279999999</v>
      </c>
      <c r="O118">
        <f t="shared" si="36"/>
        <v>0.99318495025240938</v>
      </c>
      <c r="P118">
        <f t="shared" si="37"/>
        <v>23.601282917187593</v>
      </c>
      <c r="Q118">
        <f t="shared" si="38"/>
        <v>23601.282917187593</v>
      </c>
      <c r="R118">
        <f t="shared" si="33"/>
        <v>-2.0000000000000018E-2</v>
      </c>
      <c r="S118" s="2">
        <f t="shared" si="34"/>
        <v>-0.84741156106539661</v>
      </c>
      <c r="T118" s="2">
        <f t="shared" si="39"/>
        <v>-0.84741156106539672</v>
      </c>
      <c r="U118">
        <f t="shared" si="43"/>
        <v>4.0768847577071714E-2</v>
      </c>
      <c r="V118">
        <f t="shared" si="40"/>
        <v>1727399.6384061764</v>
      </c>
      <c r="W118" s="4">
        <f t="shared" si="35"/>
        <v>3.7484572153414026</v>
      </c>
      <c r="X118">
        <f t="shared" si="41"/>
        <v>3.713909222573279</v>
      </c>
      <c r="Y118" s="6">
        <f t="shared" si="42"/>
        <v>2.8664976615078825</v>
      </c>
    </row>
    <row r="119" spans="1:25" x14ac:dyDescent="0.2">
      <c r="A119" t="s">
        <v>48</v>
      </c>
      <c r="B119" s="1">
        <v>44536</v>
      </c>
      <c r="C119" t="s">
        <v>5</v>
      </c>
      <c r="D119">
        <v>10</v>
      </c>
      <c r="E119">
        <v>0.49753640199999999</v>
      </c>
      <c r="F119">
        <v>25</v>
      </c>
      <c r="G119" t="s">
        <v>6</v>
      </c>
      <c r="H119">
        <v>2.37</v>
      </c>
      <c r="I119">
        <v>2.17</v>
      </c>
      <c r="J119">
        <v>-46.95</v>
      </c>
      <c r="K119" t="s">
        <v>7</v>
      </c>
      <c r="L119">
        <v>12.2</v>
      </c>
      <c r="M119">
        <v>285.35000000000002</v>
      </c>
      <c r="N119">
        <v>1006.3446279999999</v>
      </c>
      <c r="O119">
        <f t="shared" si="36"/>
        <v>0.99318495025240938</v>
      </c>
      <c r="P119">
        <f t="shared" si="37"/>
        <v>23.576495993066622</v>
      </c>
      <c r="Q119">
        <f t="shared" si="38"/>
        <v>23576.495993066623</v>
      </c>
      <c r="R119">
        <f t="shared" si="33"/>
        <v>0.20000000000000018</v>
      </c>
      <c r="S119" s="2">
        <f t="shared" si="34"/>
        <v>8.4830247912504131</v>
      </c>
      <c r="T119" s="2">
        <f t="shared" si="39"/>
        <v>8.4830247912504131</v>
      </c>
      <c r="U119">
        <f t="shared" si="43"/>
        <v>4.1076518861513985E-2</v>
      </c>
      <c r="V119">
        <f t="shared" si="40"/>
        <v>1742265.6392024402</v>
      </c>
      <c r="W119" s="4">
        <f t="shared" si="35"/>
        <v>3.7807164370692949</v>
      </c>
      <c r="X119">
        <f t="shared" si="41"/>
        <v>4.129169564909783</v>
      </c>
      <c r="Y119" s="6">
        <f t="shared" si="42"/>
        <v>12.612194356160195</v>
      </c>
    </row>
    <row r="120" spans="1:25" x14ac:dyDescent="0.2">
      <c r="A120" t="s">
        <v>48</v>
      </c>
      <c r="B120" s="1">
        <v>44536</v>
      </c>
      <c r="C120" t="s">
        <v>8</v>
      </c>
      <c r="D120">
        <v>250</v>
      </c>
      <c r="E120">
        <v>0.54926621899999994</v>
      </c>
      <c r="F120">
        <v>26</v>
      </c>
      <c r="G120" t="s">
        <v>6</v>
      </c>
      <c r="H120">
        <v>2.4300000000000002</v>
      </c>
      <c r="I120">
        <v>2.17</v>
      </c>
      <c r="J120">
        <v>-46.94</v>
      </c>
      <c r="K120" t="s">
        <v>7</v>
      </c>
      <c r="L120">
        <v>12.4</v>
      </c>
      <c r="M120">
        <v>285.55</v>
      </c>
      <c r="N120">
        <v>1006.3446279999999</v>
      </c>
      <c r="O120">
        <f t="shared" si="36"/>
        <v>0.99318495025240938</v>
      </c>
      <c r="P120">
        <f t="shared" si="37"/>
        <v>23.593020609147271</v>
      </c>
      <c r="Q120">
        <f t="shared" si="38"/>
        <v>23593.020609147272</v>
      </c>
      <c r="R120">
        <f t="shared" si="33"/>
        <v>0.26000000000000023</v>
      </c>
      <c r="S120" s="2">
        <f t="shared" si="34"/>
        <v>11.020208234769029</v>
      </c>
      <c r="T120" s="2">
        <f t="shared" si="39"/>
        <v>11.020208234769033</v>
      </c>
      <c r="U120">
        <f t="shared" si="43"/>
        <v>4.0866476548847536E-2</v>
      </c>
      <c r="V120">
        <f t="shared" si="40"/>
        <v>1732142.6207292487</v>
      </c>
      <c r="W120" s="4">
        <f t="shared" si="35"/>
        <v>3.7587494869824694</v>
      </c>
      <c r="X120">
        <f t="shared" si="41"/>
        <v>4.2091065683720741</v>
      </c>
      <c r="Y120" s="6">
        <f t="shared" si="42"/>
        <v>15.229314803141104</v>
      </c>
    </row>
    <row r="121" spans="1:25" x14ac:dyDescent="0.2">
      <c r="A121" t="s">
        <v>48</v>
      </c>
      <c r="B121" s="1">
        <v>44536</v>
      </c>
      <c r="C121" t="s">
        <v>5</v>
      </c>
      <c r="D121">
        <v>5</v>
      </c>
      <c r="E121">
        <v>0.503405361</v>
      </c>
      <c r="F121">
        <v>27</v>
      </c>
      <c r="G121" t="s">
        <v>6</v>
      </c>
      <c r="H121">
        <v>2.2200000000000002</v>
      </c>
      <c r="I121">
        <v>2.17</v>
      </c>
      <c r="J121">
        <v>-47.08</v>
      </c>
      <c r="K121" t="s">
        <v>7</v>
      </c>
      <c r="L121">
        <v>12.4</v>
      </c>
      <c r="M121">
        <v>285.55</v>
      </c>
      <c r="N121">
        <v>1006.3446279999999</v>
      </c>
      <c r="O121">
        <f t="shared" si="36"/>
        <v>0.99318495025240938</v>
      </c>
      <c r="P121">
        <f t="shared" si="37"/>
        <v>23.593020609147271</v>
      </c>
      <c r="Q121">
        <f t="shared" si="38"/>
        <v>23593.020609147272</v>
      </c>
      <c r="R121">
        <f t="shared" si="33"/>
        <v>5.0000000000000266E-2</v>
      </c>
      <c r="S121" s="2">
        <f t="shared" si="34"/>
        <v>2.1192708143786692</v>
      </c>
      <c r="T121" s="2">
        <f t="shared" si="39"/>
        <v>2.1192708143786696</v>
      </c>
      <c r="U121">
        <f t="shared" si="43"/>
        <v>4.0878820593404884E-2</v>
      </c>
      <c r="V121">
        <f t="shared" si="40"/>
        <v>1732665.8281964844</v>
      </c>
      <c r="W121" s="4">
        <f t="shared" si="35"/>
        <v>3.7598848471863708</v>
      </c>
      <c r="X121">
        <f t="shared" si="41"/>
        <v>3.8465181385961955</v>
      </c>
      <c r="Y121" s="6">
        <f t="shared" si="42"/>
        <v>5.9657889529748651</v>
      </c>
    </row>
    <row r="122" spans="1:25" x14ac:dyDescent="0.2">
      <c r="A122" t="s">
        <v>48</v>
      </c>
      <c r="B122" s="1">
        <v>44536</v>
      </c>
      <c r="C122" t="s">
        <v>8</v>
      </c>
      <c r="D122">
        <v>300</v>
      </c>
      <c r="E122">
        <v>0.55441014</v>
      </c>
      <c r="F122">
        <v>28</v>
      </c>
      <c r="G122" t="s">
        <v>6</v>
      </c>
      <c r="H122">
        <v>2.4700000000000002</v>
      </c>
      <c r="I122">
        <v>2.17</v>
      </c>
      <c r="J122">
        <v>-47.01</v>
      </c>
      <c r="K122" t="s">
        <v>7</v>
      </c>
      <c r="L122">
        <v>12.4</v>
      </c>
      <c r="M122">
        <v>285.55</v>
      </c>
      <c r="N122">
        <v>1006.3446279999999</v>
      </c>
      <c r="O122">
        <f t="shared" si="36"/>
        <v>0.99318495025240938</v>
      </c>
      <c r="P122">
        <f t="shared" si="37"/>
        <v>23.593020609147271</v>
      </c>
      <c r="Q122">
        <f t="shared" si="38"/>
        <v>23593.020609147272</v>
      </c>
      <c r="R122">
        <f t="shared" si="33"/>
        <v>0.30000000000000027</v>
      </c>
      <c r="S122" s="2">
        <f t="shared" si="34"/>
        <v>12.715624886271959</v>
      </c>
      <c r="T122" s="2">
        <f t="shared" si="39"/>
        <v>12.715624886271961</v>
      </c>
      <c r="U122">
        <f t="shared" si="43"/>
        <v>4.0865092228327349E-2</v>
      </c>
      <c r="V122">
        <f t="shared" si="40"/>
        <v>1732083.9457277255</v>
      </c>
      <c r="W122" s="4">
        <f t="shared" si="35"/>
        <v>3.7586221622291642</v>
      </c>
      <c r="X122">
        <f t="shared" si="41"/>
        <v>4.2782473459474826</v>
      </c>
      <c r="Y122" s="6">
        <f t="shared" si="42"/>
        <v>16.993872232219442</v>
      </c>
    </row>
    <row r="123" spans="1:25" x14ac:dyDescent="0.2">
      <c r="A123" t="s">
        <v>48</v>
      </c>
      <c r="B123" s="1">
        <v>44536</v>
      </c>
      <c r="C123" t="s">
        <v>5</v>
      </c>
      <c r="D123">
        <v>0</v>
      </c>
      <c r="E123">
        <v>0.499832322</v>
      </c>
      <c r="F123">
        <v>29</v>
      </c>
      <c r="G123" t="s">
        <v>6</v>
      </c>
      <c r="H123">
        <v>2.64</v>
      </c>
      <c r="I123">
        <v>2.17</v>
      </c>
      <c r="J123">
        <v>-47.25</v>
      </c>
      <c r="K123" t="s">
        <v>7</v>
      </c>
      <c r="L123">
        <v>12.7</v>
      </c>
      <c r="M123">
        <v>285.85000000000002</v>
      </c>
      <c r="N123">
        <v>1006.3446279999999</v>
      </c>
      <c r="O123">
        <f t="shared" si="36"/>
        <v>0.99318495025240938</v>
      </c>
      <c r="P123">
        <f t="shared" si="37"/>
        <v>23.617807533268245</v>
      </c>
      <c r="Q123">
        <f t="shared" si="38"/>
        <v>23617.807533268246</v>
      </c>
      <c r="R123">
        <f t="shared" si="33"/>
        <v>0.4700000000000002</v>
      </c>
      <c r="S123" s="2">
        <f t="shared" si="34"/>
        <v>19.900238383175669</v>
      </c>
      <c r="T123" s="2">
        <f t="shared" si="39"/>
        <v>19.900238383175669</v>
      </c>
      <c r="U123">
        <f t="shared" si="43"/>
        <v>4.0588913725269356E-2</v>
      </c>
      <c r="V123">
        <f t="shared" si="40"/>
        <v>1718572.4656319376</v>
      </c>
      <c r="W123" s="4">
        <f t="shared" si="35"/>
        <v>3.7293022504213043</v>
      </c>
      <c r="X123">
        <f t="shared" si="41"/>
        <v>4.5370313092683157</v>
      </c>
      <c r="Y123" s="6">
        <f t="shared" si="42"/>
        <v>24.437269692443984</v>
      </c>
    </row>
    <row r="124" spans="1:25" x14ac:dyDescent="0.2">
      <c r="A124" t="s">
        <v>48</v>
      </c>
      <c r="B124" s="1">
        <v>44536</v>
      </c>
      <c r="C124" t="s">
        <v>8</v>
      </c>
      <c r="D124">
        <v>400</v>
      </c>
      <c r="E124">
        <v>0.28502085999999999</v>
      </c>
      <c r="F124">
        <v>30</v>
      </c>
      <c r="G124" t="s">
        <v>6</v>
      </c>
      <c r="H124">
        <v>2.16</v>
      </c>
      <c r="I124">
        <v>2.17</v>
      </c>
      <c r="J124">
        <v>-47.18</v>
      </c>
      <c r="K124" t="s">
        <v>7</v>
      </c>
      <c r="L124">
        <v>12.5</v>
      </c>
      <c r="M124">
        <v>285.64999999999998</v>
      </c>
      <c r="N124">
        <v>1006.3446279999999</v>
      </c>
      <c r="O124">
        <f t="shared" si="36"/>
        <v>0.99318495025240938</v>
      </c>
      <c r="P124">
        <f t="shared" si="37"/>
        <v>23.601282917187593</v>
      </c>
      <c r="Q124">
        <f t="shared" si="38"/>
        <v>23601.282917187593</v>
      </c>
      <c r="R124">
        <f t="shared" si="33"/>
        <v>-9.9999999999997868E-3</v>
      </c>
      <c r="S124" s="2">
        <f t="shared" si="34"/>
        <v>-0.42370578053268892</v>
      </c>
      <c r="T124" s="2">
        <f t="shared" si="39"/>
        <v>-0.42370578053268898</v>
      </c>
      <c r="U124">
        <f t="shared" si="43"/>
        <v>4.0840078712168999E-2</v>
      </c>
      <c r="V124">
        <f t="shared" si="40"/>
        <v>1730417.7427756388</v>
      </c>
      <c r="W124" s="4">
        <f t="shared" si="35"/>
        <v>3.7550065018231362</v>
      </c>
      <c r="X124">
        <f t="shared" si="41"/>
        <v>3.73770232439538</v>
      </c>
      <c r="Y124" s="6">
        <f t="shared" si="42"/>
        <v>3.3139965438626913</v>
      </c>
    </row>
    <row r="125" spans="1:25" x14ac:dyDescent="0.2">
      <c r="A125" t="s">
        <v>48</v>
      </c>
      <c r="B125" s="1">
        <v>44901</v>
      </c>
      <c r="C125" t="s">
        <v>7</v>
      </c>
      <c r="D125" t="s">
        <v>7</v>
      </c>
      <c r="E125">
        <v>0</v>
      </c>
      <c r="F125" t="s">
        <v>9</v>
      </c>
      <c r="G125" t="s">
        <v>6</v>
      </c>
      <c r="H125">
        <v>2.17</v>
      </c>
      <c r="J125">
        <v>-46.62</v>
      </c>
      <c r="K125" t="s">
        <v>7</v>
      </c>
      <c r="L125">
        <v>0</v>
      </c>
      <c r="M125">
        <v>0</v>
      </c>
      <c r="O125">
        <f t="shared" si="36"/>
        <v>0</v>
      </c>
      <c r="P125" t="e">
        <f t="shared" si="37"/>
        <v>#DIV/0!</v>
      </c>
      <c r="Q125" t="e">
        <f t="shared" si="38"/>
        <v>#DIV/0!</v>
      </c>
      <c r="T125" s="2" t="e">
        <f t="shared" si="39"/>
        <v>#DIV/0!</v>
      </c>
      <c r="U125" t="e">
        <f t="shared" si="43"/>
        <v>#DIV/0!</v>
      </c>
      <c r="V125" t="e">
        <f t="shared" si="40"/>
        <v>#DIV/0!</v>
      </c>
      <c r="X125" t="e">
        <f t="shared" si="41"/>
        <v>#DIV/0!</v>
      </c>
      <c r="Y125" s="6" t="e">
        <f t="shared" si="42"/>
        <v>#DIV/0!</v>
      </c>
    </row>
    <row r="126" spans="1:25" x14ac:dyDescent="0.2">
      <c r="A126" t="s">
        <v>49</v>
      </c>
      <c r="B126" s="1">
        <v>44199</v>
      </c>
      <c r="C126" t="s">
        <v>5</v>
      </c>
      <c r="D126">
        <v>400</v>
      </c>
      <c r="E126">
        <v>0.47869183500000001</v>
      </c>
      <c r="F126">
        <v>1</v>
      </c>
      <c r="G126" t="s">
        <v>2</v>
      </c>
      <c r="H126">
        <v>1339</v>
      </c>
      <c r="I126">
        <v>505</v>
      </c>
      <c r="J126">
        <v>-18.78</v>
      </c>
      <c r="K126">
        <v>1.085064</v>
      </c>
      <c r="L126">
        <v>14.5</v>
      </c>
      <c r="M126">
        <v>287.64999999999998</v>
      </c>
      <c r="N126">
        <v>1009.681967</v>
      </c>
      <c r="O126">
        <f t="shared" si="36"/>
        <v>0.99647864783519269</v>
      </c>
      <c r="P126">
        <f t="shared" si="37"/>
        <v>23.687972693925648</v>
      </c>
      <c r="Q126">
        <f t="shared" si="38"/>
        <v>23687.972693925647</v>
      </c>
      <c r="R126">
        <f t="shared" ref="R126:R155" si="44">H126-I126</f>
        <v>834</v>
      </c>
      <c r="S126" s="2">
        <f t="shared" ref="S126:S155" si="45">((R126/1000000)*(1/P126))/0.000000001</f>
        <v>35207.740686642384</v>
      </c>
      <c r="T126" s="2">
        <f t="shared" si="39"/>
        <v>35207.740686642392</v>
      </c>
      <c r="U126">
        <f t="shared" ref="U126:U157" si="46">EXP(-58.0931+90.5069*(100/M126)+22.294*LN(M126/100)+E126*(0.027766+(-0.025888)*(M126/100)+(0.0050578)*(M126/100)^2))</f>
        <v>4.6147586959254555E-2</v>
      </c>
      <c r="V126">
        <f t="shared" si="40"/>
        <v>1948144.2145991779</v>
      </c>
      <c r="W126" s="4">
        <f t="shared" ref="W126:W155" si="47">I126*V126/1000000</f>
        <v>983.81282837258482</v>
      </c>
      <c r="X126">
        <f t="shared" si="41"/>
        <v>2608.5651033482991</v>
      </c>
      <c r="Y126" s="6">
        <f t="shared" si="42"/>
        <v>37816.305789990685</v>
      </c>
    </row>
    <row r="127" spans="1:25" x14ac:dyDescent="0.2">
      <c r="A127" t="s">
        <v>49</v>
      </c>
      <c r="B127" s="1">
        <v>44199</v>
      </c>
      <c r="C127" t="s">
        <v>8</v>
      </c>
      <c r="D127">
        <v>0</v>
      </c>
      <c r="E127">
        <v>0.40368066600000002</v>
      </c>
      <c r="F127">
        <v>2</v>
      </c>
      <c r="G127" t="s">
        <v>2</v>
      </c>
      <c r="H127">
        <v>419</v>
      </c>
      <c r="I127">
        <v>505</v>
      </c>
      <c r="J127">
        <v>-12.24</v>
      </c>
      <c r="K127">
        <v>1.0922190000000001</v>
      </c>
      <c r="L127">
        <v>12</v>
      </c>
      <c r="M127">
        <v>285.14999999999998</v>
      </c>
      <c r="N127">
        <v>1009.681967</v>
      </c>
      <c r="O127">
        <f t="shared" si="36"/>
        <v>0.99647864783519269</v>
      </c>
      <c r="P127">
        <f t="shared" si="37"/>
        <v>23.482097735695806</v>
      </c>
      <c r="Q127">
        <f t="shared" si="38"/>
        <v>23482.097735695806</v>
      </c>
      <c r="R127">
        <f t="shared" si="44"/>
        <v>-86</v>
      </c>
      <c r="S127" s="2">
        <f t="shared" si="45"/>
        <v>-3662.3644517614348</v>
      </c>
      <c r="T127" s="2">
        <f t="shared" si="39"/>
        <v>-3662.3644517614343</v>
      </c>
      <c r="U127">
        <f t="shared" si="46"/>
        <v>5.0070285966652014E-2</v>
      </c>
      <c r="V127">
        <f t="shared" si="40"/>
        <v>2132274.830392974</v>
      </c>
      <c r="W127" s="4">
        <f t="shared" si="47"/>
        <v>1076.7987893484519</v>
      </c>
      <c r="X127">
        <f t="shared" si="41"/>
        <v>893.42315393465617</v>
      </c>
      <c r="Y127" s="6">
        <f t="shared" si="42"/>
        <v>-2768.9412978267787</v>
      </c>
    </row>
    <row r="128" spans="1:25" x14ac:dyDescent="0.2">
      <c r="A128" t="s">
        <v>49</v>
      </c>
      <c r="B128" s="1">
        <v>44199</v>
      </c>
      <c r="C128" t="s">
        <v>5</v>
      </c>
      <c r="D128">
        <v>300</v>
      </c>
      <c r="E128">
        <v>0.46548552900000001</v>
      </c>
      <c r="F128">
        <v>3</v>
      </c>
      <c r="G128" t="s">
        <v>2</v>
      </c>
      <c r="H128">
        <v>1148</v>
      </c>
      <c r="I128">
        <v>505</v>
      </c>
      <c r="J128">
        <v>-18.66</v>
      </c>
      <c r="K128">
        <v>1.085189</v>
      </c>
      <c r="L128">
        <v>12.1</v>
      </c>
      <c r="M128">
        <v>285.25</v>
      </c>
      <c r="N128">
        <v>1009.681967</v>
      </c>
      <c r="O128">
        <f t="shared" si="36"/>
        <v>0.99647864783519269</v>
      </c>
      <c r="P128">
        <f t="shared" si="37"/>
        <v>23.490332734025003</v>
      </c>
      <c r="Q128">
        <f t="shared" si="38"/>
        <v>23490.332734025003</v>
      </c>
      <c r="R128">
        <f t="shared" si="44"/>
        <v>643</v>
      </c>
      <c r="S128" s="2">
        <f t="shared" si="45"/>
        <v>27372.962625967186</v>
      </c>
      <c r="T128" s="2">
        <f t="shared" si="39"/>
        <v>27372.962625967179</v>
      </c>
      <c r="U128">
        <f t="shared" si="46"/>
        <v>4.9889690136431783E-2</v>
      </c>
      <c r="V128">
        <f t="shared" si="40"/>
        <v>2123839.2278781193</v>
      </c>
      <c r="W128" s="4">
        <f t="shared" si="47"/>
        <v>1072.5388100784503</v>
      </c>
      <c r="X128">
        <f t="shared" si="41"/>
        <v>2438.167433604081</v>
      </c>
      <c r="Y128" s="6">
        <f t="shared" si="42"/>
        <v>29811.130059571267</v>
      </c>
    </row>
    <row r="129" spans="1:25" x14ac:dyDescent="0.2">
      <c r="A129" t="s">
        <v>49</v>
      </c>
      <c r="B129" s="1">
        <v>44199</v>
      </c>
      <c r="C129" t="s">
        <v>8</v>
      </c>
      <c r="D129">
        <v>5</v>
      </c>
      <c r="E129">
        <v>0.41271725399999998</v>
      </c>
      <c r="F129">
        <v>4</v>
      </c>
      <c r="G129" t="s">
        <v>2</v>
      </c>
      <c r="H129">
        <v>781</v>
      </c>
      <c r="I129">
        <v>505</v>
      </c>
      <c r="J129">
        <v>-18.329999999999998</v>
      </c>
      <c r="K129">
        <v>1.0855570000000001</v>
      </c>
      <c r="L129">
        <v>12.1</v>
      </c>
      <c r="M129">
        <v>285.25</v>
      </c>
      <c r="N129">
        <v>1009.681967</v>
      </c>
      <c r="O129">
        <f t="shared" ref="O129:O155" si="48">N129/1013.249977</f>
        <v>0.99647864783519269</v>
      </c>
      <c r="P129">
        <f t="shared" ref="P129:P155" si="49">(1*0.08206*M129)/O129</f>
        <v>23.490332734025003</v>
      </c>
      <c r="Q129">
        <f t="shared" ref="Q129:Q155" si="50">P129*1000</f>
        <v>23490.332734025003</v>
      </c>
      <c r="R129">
        <f t="shared" si="44"/>
        <v>276</v>
      </c>
      <c r="S129" s="2">
        <f t="shared" si="45"/>
        <v>11749.514284240968</v>
      </c>
      <c r="T129" s="2">
        <f t="shared" ref="T129:T155" si="51">R129*0.025/0.025/P129*1000</f>
        <v>11749.51428424097</v>
      </c>
      <c r="U129">
        <f t="shared" si="46"/>
        <v>4.9902658484789988E-2</v>
      </c>
      <c r="V129">
        <f t="shared" ref="V129:V155" si="52">U129/Q129*1000000000*1000</f>
        <v>2124391.2995965173</v>
      </c>
      <c r="W129" s="4">
        <f t="shared" si="47"/>
        <v>1072.8176062962414</v>
      </c>
      <c r="X129">
        <f t="shared" ref="X129:X155" si="53">V129*H129/1000000</f>
        <v>1659.1496049848799</v>
      </c>
      <c r="Y129" s="6">
        <f t="shared" ref="Y129:Y155" si="54">X129+S129</f>
        <v>13408.663889225847</v>
      </c>
    </row>
    <row r="130" spans="1:25" x14ac:dyDescent="0.2">
      <c r="A130" t="s">
        <v>49</v>
      </c>
      <c r="B130" s="1">
        <v>44199</v>
      </c>
      <c r="C130" t="s">
        <v>5</v>
      </c>
      <c r="D130">
        <v>250</v>
      </c>
      <c r="E130">
        <v>0.45711973299999997</v>
      </c>
      <c r="F130">
        <v>5</v>
      </c>
      <c r="G130" t="s">
        <v>2</v>
      </c>
      <c r="H130">
        <v>1595</v>
      </c>
      <c r="I130">
        <v>505</v>
      </c>
      <c r="J130">
        <v>-20.41</v>
      </c>
      <c r="K130">
        <v>1.083275</v>
      </c>
      <c r="L130">
        <v>12.4</v>
      </c>
      <c r="M130">
        <v>285.55</v>
      </c>
      <c r="N130">
        <v>1009.681967</v>
      </c>
      <c r="O130">
        <f t="shared" si="48"/>
        <v>0.99647864783519269</v>
      </c>
      <c r="P130">
        <f t="shared" si="49"/>
        <v>23.515037729012583</v>
      </c>
      <c r="Q130">
        <f t="shared" si="50"/>
        <v>23515.037729012583</v>
      </c>
      <c r="R130">
        <f t="shared" si="44"/>
        <v>1090</v>
      </c>
      <c r="S130" s="2">
        <f t="shared" si="45"/>
        <v>46353.317079953929</v>
      </c>
      <c r="T130" s="2">
        <f t="shared" si="51"/>
        <v>46353.317079953922</v>
      </c>
      <c r="U130">
        <f t="shared" si="46"/>
        <v>4.9400451052221982E-2</v>
      </c>
      <c r="V130">
        <f t="shared" si="52"/>
        <v>2100802.5426755864</v>
      </c>
      <c r="W130" s="4">
        <f t="shared" si="47"/>
        <v>1060.9052840511713</v>
      </c>
      <c r="X130">
        <f t="shared" si="53"/>
        <v>3350.7800555675603</v>
      </c>
      <c r="Y130" s="6">
        <f t="shared" si="54"/>
        <v>49704.097135521486</v>
      </c>
    </row>
    <row r="131" spans="1:25" x14ac:dyDescent="0.2">
      <c r="A131" t="s">
        <v>49</v>
      </c>
      <c r="B131" s="1">
        <v>44199</v>
      </c>
      <c r="C131" t="s">
        <v>8</v>
      </c>
      <c r="D131">
        <v>10</v>
      </c>
      <c r="E131">
        <v>0.412214566</v>
      </c>
      <c r="F131">
        <v>6</v>
      </c>
      <c r="G131" t="s">
        <v>2</v>
      </c>
      <c r="H131">
        <v>302</v>
      </c>
      <c r="I131">
        <v>505</v>
      </c>
      <c r="J131">
        <v>-6.77</v>
      </c>
      <c r="K131">
        <v>1.0982019999999999</v>
      </c>
      <c r="L131">
        <v>11.5</v>
      </c>
      <c r="M131">
        <v>284.64999999999998</v>
      </c>
      <c r="N131">
        <v>1009.681967</v>
      </c>
      <c r="O131">
        <f t="shared" si="48"/>
        <v>0.99647864783519269</v>
      </c>
      <c r="P131">
        <f t="shared" si="49"/>
        <v>23.440922744049836</v>
      </c>
      <c r="Q131">
        <f t="shared" si="50"/>
        <v>23440.922744049836</v>
      </c>
      <c r="R131">
        <f t="shared" si="44"/>
        <v>-203</v>
      </c>
      <c r="S131" s="2">
        <f t="shared" si="45"/>
        <v>-8660.0686422009057</v>
      </c>
      <c r="T131" s="2">
        <f t="shared" si="51"/>
        <v>-8660.0686422009057</v>
      </c>
      <c r="U131">
        <f t="shared" si="46"/>
        <v>5.0907307329202095E-2</v>
      </c>
      <c r="V131">
        <f t="shared" si="52"/>
        <v>2171727.9599039773</v>
      </c>
      <c r="W131" s="4">
        <f t="shared" si="47"/>
        <v>1096.7226197515085</v>
      </c>
      <c r="X131">
        <f t="shared" si="53"/>
        <v>655.86184389100106</v>
      </c>
      <c r="Y131" s="6">
        <f t="shared" si="54"/>
        <v>-8004.206798309905</v>
      </c>
    </row>
    <row r="132" spans="1:25" x14ac:dyDescent="0.2">
      <c r="A132" t="s">
        <v>49</v>
      </c>
      <c r="B132" s="1">
        <v>44199</v>
      </c>
      <c r="C132" t="s">
        <v>5</v>
      </c>
      <c r="D132">
        <v>225</v>
      </c>
      <c r="E132">
        <v>0.462695366</v>
      </c>
      <c r="F132">
        <v>7</v>
      </c>
      <c r="G132" t="s">
        <v>2</v>
      </c>
      <c r="H132">
        <v>624</v>
      </c>
      <c r="I132">
        <v>505</v>
      </c>
      <c r="J132">
        <v>-15.96</v>
      </c>
      <c r="K132">
        <v>1.088149</v>
      </c>
      <c r="L132">
        <v>13.9</v>
      </c>
      <c r="M132">
        <v>287.05</v>
      </c>
      <c r="N132">
        <v>1009.681967</v>
      </c>
      <c r="O132">
        <f t="shared" si="48"/>
        <v>0.99647864783519269</v>
      </c>
      <c r="P132">
        <f t="shared" si="49"/>
        <v>23.638562703950488</v>
      </c>
      <c r="Q132">
        <f t="shared" si="50"/>
        <v>23638.562703950487</v>
      </c>
      <c r="R132">
        <f t="shared" si="44"/>
        <v>119</v>
      </c>
      <c r="S132" s="2">
        <f t="shared" si="45"/>
        <v>5034.1470202887022</v>
      </c>
      <c r="T132" s="2">
        <f t="shared" si="51"/>
        <v>5034.1470202887022</v>
      </c>
      <c r="U132">
        <f t="shared" si="46"/>
        <v>4.704619488004104E-2</v>
      </c>
      <c r="V132">
        <f t="shared" si="52"/>
        <v>1990230.7711872286</v>
      </c>
      <c r="W132" s="4">
        <f t="shared" si="47"/>
        <v>1005.0665394495505</v>
      </c>
      <c r="X132">
        <f t="shared" si="53"/>
        <v>1241.9040012208307</v>
      </c>
      <c r="Y132" s="6">
        <f t="shared" si="54"/>
        <v>6276.0510215095328</v>
      </c>
    </row>
    <row r="133" spans="1:25" x14ac:dyDescent="0.2">
      <c r="A133" t="s">
        <v>49</v>
      </c>
      <c r="B133" s="1">
        <v>44199</v>
      </c>
      <c r="C133" t="s">
        <v>8</v>
      </c>
      <c r="D133">
        <v>25</v>
      </c>
      <c r="E133">
        <v>0.40393142500000001</v>
      </c>
      <c r="F133">
        <v>8</v>
      </c>
      <c r="G133" t="s">
        <v>2</v>
      </c>
      <c r="H133">
        <v>726</v>
      </c>
      <c r="I133">
        <v>505</v>
      </c>
      <c r="J133">
        <v>-14.9</v>
      </c>
      <c r="K133">
        <v>1.08931</v>
      </c>
      <c r="L133">
        <v>12.7</v>
      </c>
      <c r="M133">
        <v>285.85000000000002</v>
      </c>
      <c r="N133">
        <v>1009.681967</v>
      </c>
      <c r="O133">
        <f t="shared" si="48"/>
        <v>0.99647864783519269</v>
      </c>
      <c r="P133">
        <f t="shared" si="49"/>
        <v>23.539742724000167</v>
      </c>
      <c r="Q133">
        <f t="shared" si="50"/>
        <v>23539.742724000167</v>
      </c>
      <c r="R133">
        <f t="shared" si="44"/>
        <v>221</v>
      </c>
      <c r="S133" s="2">
        <f t="shared" si="45"/>
        <v>9388.3778846349633</v>
      </c>
      <c r="T133" s="2">
        <f t="shared" si="51"/>
        <v>9388.3778846349651</v>
      </c>
      <c r="U133">
        <f t="shared" si="46"/>
        <v>4.8928984750396011E-2</v>
      </c>
      <c r="V133">
        <f t="shared" si="52"/>
        <v>2078569.223295291</v>
      </c>
      <c r="W133" s="4">
        <f t="shared" si="47"/>
        <v>1049.677457764122</v>
      </c>
      <c r="X133">
        <f t="shared" si="53"/>
        <v>1509.0412561123812</v>
      </c>
      <c r="Y133" s="6">
        <f t="shared" si="54"/>
        <v>10897.419140747344</v>
      </c>
    </row>
    <row r="134" spans="1:25" x14ac:dyDescent="0.2">
      <c r="A134" t="s">
        <v>49</v>
      </c>
      <c r="B134" s="1">
        <v>44199</v>
      </c>
      <c r="C134" t="s">
        <v>5</v>
      </c>
      <c r="D134">
        <v>200</v>
      </c>
      <c r="E134">
        <v>0.45382776800000002</v>
      </c>
      <c r="F134">
        <v>9</v>
      </c>
      <c r="G134" t="s">
        <v>2</v>
      </c>
      <c r="H134">
        <v>971</v>
      </c>
      <c r="I134">
        <v>505</v>
      </c>
      <c r="J134">
        <v>-18.11</v>
      </c>
      <c r="K134">
        <v>1.0857950000000001</v>
      </c>
      <c r="L134">
        <v>12.9</v>
      </c>
      <c r="M134">
        <v>286.05</v>
      </c>
      <c r="N134">
        <v>1009.681967</v>
      </c>
      <c r="O134">
        <f t="shared" si="48"/>
        <v>0.99647864783519269</v>
      </c>
      <c r="P134">
        <f t="shared" si="49"/>
        <v>23.55621272065855</v>
      </c>
      <c r="Q134">
        <f t="shared" si="50"/>
        <v>23556.21272065855</v>
      </c>
      <c r="R134">
        <f t="shared" si="44"/>
        <v>466</v>
      </c>
      <c r="S134" s="2">
        <f t="shared" si="45"/>
        <v>19782.46696640343</v>
      </c>
      <c r="T134" s="2">
        <f t="shared" si="51"/>
        <v>19782.46696640343</v>
      </c>
      <c r="U134">
        <f t="shared" si="46"/>
        <v>4.8598036782709728E-2</v>
      </c>
      <c r="V134">
        <f t="shared" si="52"/>
        <v>2063066.6465365107</v>
      </c>
      <c r="W134" s="4">
        <f t="shared" si="47"/>
        <v>1041.848656500938</v>
      </c>
      <c r="X134">
        <f t="shared" si="53"/>
        <v>2003.2377137869519</v>
      </c>
      <c r="Y134" s="6">
        <f t="shared" si="54"/>
        <v>21785.704680190382</v>
      </c>
    </row>
    <row r="135" spans="1:25" x14ac:dyDescent="0.2">
      <c r="A135" t="s">
        <v>49</v>
      </c>
      <c r="B135" s="1">
        <v>44199</v>
      </c>
      <c r="C135" t="s">
        <v>8</v>
      </c>
      <c r="D135">
        <v>50</v>
      </c>
      <c r="E135">
        <v>0.40618913899999998</v>
      </c>
      <c r="F135">
        <v>10</v>
      </c>
      <c r="G135" t="s">
        <v>2</v>
      </c>
      <c r="H135">
        <v>270</v>
      </c>
      <c r="I135">
        <v>505</v>
      </c>
      <c r="J135">
        <v>-5.37</v>
      </c>
      <c r="K135">
        <v>1.099729</v>
      </c>
      <c r="L135">
        <v>12.9</v>
      </c>
      <c r="M135">
        <v>286.05</v>
      </c>
      <c r="N135">
        <v>1009.681967</v>
      </c>
      <c r="O135">
        <f t="shared" si="48"/>
        <v>0.99647864783519269</v>
      </c>
      <c r="P135">
        <f t="shared" si="49"/>
        <v>23.55621272065855</v>
      </c>
      <c r="Q135">
        <f t="shared" si="50"/>
        <v>23556.21272065855</v>
      </c>
      <c r="R135">
        <f t="shared" si="44"/>
        <v>-235</v>
      </c>
      <c r="S135" s="2">
        <f t="shared" si="45"/>
        <v>-9976.136774903016</v>
      </c>
      <c r="T135" s="2">
        <f t="shared" si="51"/>
        <v>-9976.136774903016</v>
      </c>
      <c r="U135">
        <f t="shared" si="46"/>
        <v>4.8609385499334919E-2</v>
      </c>
      <c r="V135">
        <f t="shared" si="52"/>
        <v>2063548.4182355427</v>
      </c>
      <c r="W135" s="4">
        <f t="shared" si="47"/>
        <v>1042.091951208949</v>
      </c>
      <c r="X135">
        <f t="shared" si="53"/>
        <v>557.15807292359648</v>
      </c>
      <c r="Y135" s="6">
        <f t="shared" si="54"/>
        <v>-9418.9787019794203</v>
      </c>
    </row>
    <row r="136" spans="1:25" x14ac:dyDescent="0.2">
      <c r="A136" t="s">
        <v>49</v>
      </c>
      <c r="B136" s="1">
        <v>44199</v>
      </c>
      <c r="C136" t="s">
        <v>5</v>
      </c>
      <c r="D136">
        <v>175</v>
      </c>
      <c r="E136">
        <v>0.44244677100000002</v>
      </c>
      <c r="F136">
        <v>11</v>
      </c>
      <c r="G136" t="s">
        <v>2</v>
      </c>
      <c r="H136">
        <v>636</v>
      </c>
      <c r="I136">
        <v>505</v>
      </c>
      <c r="J136">
        <v>-17.27</v>
      </c>
      <c r="K136">
        <v>1.086711</v>
      </c>
      <c r="L136">
        <v>12.3</v>
      </c>
      <c r="M136">
        <v>285.45</v>
      </c>
      <c r="N136">
        <v>1009.681967</v>
      </c>
      <c r="O136">
        <f t="shared" si="48"/>
        <v>0.99647864783519269</v>
      </c>
      <c r="P136">
        <f t="shared" si="49"/>
        <v>23.50680273068339</v>
      </c>
      <c r="Q136">
        <f t="shared" si="50"/>
        <v>23506.80273068339</v>
      </c>
      <c r="R136">
        <f t="shared" si="44"/>
        <v>131</v>
      </c>
      <c r="S136" s="2">
        <f t="shared" si="45"/>
        <v>5572.8548667746263</v>
      </c>
      <c r="T136" s="2">
        <f t="shared" si="51"/>
        <v>5572.8548667746254</v>
      </c>
      <c r="U136">
        <f t="shared" si="46"/>
        <v>4.9567003419347958E-2</v>
      </c>
      <c r="V136">
        <f t="shared" si="52"/>
        <v>2108623.7880683038</v>
      </c>
      <c r="W136" s="4">
        <f t="shared" si="47"/>
        <v>1064.8550129744933</v>
      </c>
      <c r="X136">
        <f t="shared" si="53"/>
        <v>1341.0847292114413</v>
      </c>
      <c r="Y136" s="6">
        <f t="shared" si="54"/>
        <v>6913.9395959860676</v>
      </c>
    </row>
    <row r="137" spans="1:25" x14ac:dyDescent="0.2">
      <c r="A137" t="s">
        <v>49</v>
      </c>
      <c r="B137" s="1">
        <v>44199</v>
      </c>
      <c r="C137" t="s">
        <v>8</v>
      </c>
      <c r="D137">
        <v>75</v>
      </c>
      <c r="E137">
        <v>0.42151764899999999</v>
      </c>
      <c r="F137">
        <v>12</v>
      </c>
      <c r="G137" t="s">
        <v>2</v>
      </c>
      <c r="H137">
        <v>239</v>
      </c>
      <c r="I137">
        <v>505</v>
      </c>
      <c r="J137">
        <v>-4.54</v>
      </c>
      <c r="K137">
        <v>1.1006320000000001</v>
      </c>
      <c r="L137">
        <v>12.3</v>
      </c>
      <c r="M137">
        <v>285.45</v>
      </c>
      <c r="N137">
        <v>1009.681967</v>
      </c>
      <c r="O137">
        <f t="shared" si="48"/>
        <v>0.99647864783519269</v>
      </c>
      <c r="P137">
        <f t="shared" si="49"/>
        <v>23.50680273068339</v>
      </c>
      <c r="Q137">
        <f t="shared" si="50"/>
        <v>23506.80273068339</v>
      </c>
      <c r="R137">
        <f t="shared" si="44"/>
        <v>-266</v>
      </c>
      <c r="S137" s="2">
        <f t="shared" si="45"/>
        <v>-11315.873240931684</v>
      </c>
      <c r="T137" s="2">
        <f t="shared" si="51"/>
        <v>-11315.873240931684</v>
      </c>
      <c r="U137">
        <f t="shared" si="46"/>
        <v>4.9572107120966588E-2</v>
      </c>
      <c r="V137">
        <f t="shared" si="52"/>
        <v>2108840.9040103187</v>
      </c>
      <c r="W137" s="4">
        <f t="shared" si="47"/>
        <v>1064.964656525211</v>
      </c>
      <c r="X137">
        <f t="shared" si="53"/>
        <v>504.01297605846611</v>
      </c>
      <c r="Y137" s="6">
        <f t="shared" si="54"/>
        <v>-10811.860264873218</v>
      </c>
    </row>
    <row r="138" spans="1:25" x14ac:dyDescent="0.2">
      <c r="A138" t="s">
        <v>49</v>
      </c>
      <c r="B138" s="1">
        <v>44199</v>
      </c>
      <c r="C138" t="s">
        <v>5</v>
      </c>
      <c r="D138">
        <v>150</v>
      </c>
      <c r="E138">
        <v>0.42781308099999998</v>
      </c>
      <c r="F138">
        <v>13</v>
      </c>
      <c r="G138" t="s">
        <v>2</v>
      </c>
      <c r="H138">
        <v>1054</v>
      </c>
      <c r="I138">
        <v>505</v>
      </c>
      <c r="J138">
        <v>-18.5</v>
      </c>
      <c r="K138">
        <v>1.0853660000000001</v>
      </c>
      <c r="L138">
        <v>12.4</v>
      </c>
      <c r="M138">
        <v>285.55</v>
      </c>
      <c r="N138">
        <v>1009.681967</v>
      </c>
      <c r="O138">
        <f t="shared" si="48"/>
        <v>0.99647864783519269</v>
      </c>
      <c r="P138">
        <f t="shared" si="49"/>
        <v>23.515037729012583</v>
      </c>
      <c r="Q138">
        <f t="shared" si="50"/>
        <v>23515.037729012583</v>
      </c>
      <c r="R138">
        <f t="shared" si="44"/>
        <v>549</v>
      </c>
      <c r="S138" s="2">
        <f t="shared" si="45"/>
        <v>23346.762455866705</v>
      </c>
      <c r="T138" s="2">
        <f t="shared" si="51"/>
        <v>23346.762455866701</v>
      </c>
      <c r="U138">
        <f t="shared" si="46"/>
        <v>4.9407569469376224E-2</v>
      </c>
      <c r="V138">
        <f t="shared" si="52"/>
        <v>2101105.2603338049</v>
      </c>
      <c r="W138" s="4">
        <f t="shared" si="47"/>
        <v>1061.0581564685715</v>
      </c>
      <c r="X138">
        <f t="shared" si="53"/>
        <v>2214.5649443918305</v>
      </c>
      <c r="Y138" s="6">
        <f t="shared" si="54"/>
        <v>25561.327400258535</v>
      </c>
    </row>
    <row r="139" spans="1:25" x14ac:dyDescent="0.2">
      <c r="A139" t="s">
        <v>49</v>
      </c>
      <c r="B139" s="1">
        <v>44199</v>
      </c>
      <c r="C139" t="s">
        <v>8</v>
      </c>
      <c r="D139">
        <v>100</v>
      </c>
      <c r="E139">
        <v>0.42000789999999999</v>
      </c>
      <c r="F139">
        <v>14</v>
      </c>
      <c r="G139" t="s">
        <v>2</v>
      </c>
      <c r="H139">
        <v>213</v>
      </c>
      <c r="I139">
        <v>505</v>
      </c>
      <c r="J139">
        <v>-4.54</v>
      </c>
      <c r="K139">
        <v>1.1006389999999999</v>
      </c>
      <c r="L139">
        <v>11.5</v>
      </c>
      <c r="M139">
        <v>284.64999999999998</v>
      </c>
      <c r="N139">
        <v>1009.681967</v>
      </c>
      <c r="O139">
        <f t="shared" si="48"/>
        <v>0.99647864783519269</v>
      </c>
      <c r="P139">
        <f t="shared" si="49"/>
        <v>23.440922744049836</v>
      </c>
      <c r="Q139">
        <f t="shared" si="50"/>
        <v>23440.922744049836</v>
      </c>
      <c r="R139">
        <f t="shared" si="44"/>
        <v>-292</v>
      </c>
      <c r="S139" s="2">
        <f t="shared" si="45"/>
        <v>-12456.847505037755</v>
      </c>
      <c r="T139" s="2">
        <f t="shared" si="51"/>
        <v>-12456.847505037756</v>
      </c>
      <c r="U139">
        <f t="shared" si="46"/>
        <v>5.0905346271886795E-2</v>
      </c>
      <c r="V139">
        <f t="shared" si="52"/>
        <v>2171644.3003425892</v>
      </c>
      <c r="W139" s="4">
        <f t="shared" si="47"/>
        <v>1096.6803716730076</v>
      </c>
      <c r="X139">
        <f t="shared" si="53"/>
        <v>462.5602359729715</v>
      </c>
      <c r="Y139" s="6">
        <f t="shared" si="54"/>
        <v>-11994.287269064784</v>
      </c>
    </row>
    <row r="140" spans="1:25" x14ac:dyDescent="0.2">
      <c r="A140" t="s">
        <v>49</v>
      </c>
      <c r="B140" s="1">
        <v>44199</v>
      </c>
      <c r="C140" t="s">
        <v>5</v>
      </c>
      <c r="D140">
        <v>125</v>
      </c>
      <c r="E140">
        <v>0.41849866200000002</v>
      </c>
      <c r="F140">
        <v>15</v>
      </c>
      <c r="G140" t="s">
        <v>2</v>
      </c>
      <c r="H140">
        <v>1130</v>
      </c>
      <c r="I140">
        <v>505</v>
      </c>
      <c r="J140">
        <v>-20.52</v>
      </c>
      <c r="K140">
        <v>1.083156</v>
      </c>
      <c r="L140">
        <v>11.4</v>
      </c>
      <c r="M140">
        <v>284.55</v>
      </c>
      <c r="N140">
        <v>1009.681967</v>
      </c>
      <c r="O140">
        <f t="shared" si="48"/>
        <v>0.99647864783519269</v>
      </c>
      <c r="P140">
        <f t="shared" si="49"/>
        <v>23.432687745720646</v>
      </c>
      <c r="Q140">
        <f t="shared" si="50"/>
        <v>23432.687745720646</v>
      </c>
      <c r="R140">
        <f t="shared" si="44"/>
        <v>625</v>
      </c>
      <c r="S140" s="2">
        <f t="shared" si="45"/>
        <v>26672.143067076864</v>
      </c>
      <c r="T140" s="2">
        <f t="shared" si="51"/>
        <v>26672.143067076868</v>
      </c>
      <c r="U140">
        <f t="shared" si="46"/>
        <v>5.107600574180618E-2</v>
      </c>
      <c r="V140">
        <f t="shared" si="52"/>
        <v>2179690.4519044706</v>
      </c>
      <c r="W140" s="4">
        <f t="shared" si="47"/>
        <v>1100.7436782117577</v>
      </c>
      <c r="X140">
        <f t="shared" si="53"/>
        <v>2463.0502106520521</v>
      </c>
      <c r="Y140" s="6">
        <f t="shared" si="54"/>
        <v>29135.193277728915</v>
      </c>
    </row>
    <row r="141" spans="1:25" x14ac:dyDescent="0.2">
      <c r="A141" t="s">
        <v>49</v>
      </c>
      <c r="B141" s="1">
        <v>44199</v>
      </c>
      <c r="C141" t="s">
        <v>8</v>
      </c>
      <c r="D141">
        <v>125</v>
      </c>
      <c r="E141">
        <v>0.42529391100000002</v>
      </c>
      <c r="F141">
        <v>16</v>
      </c>
      <c r="G141" t="s">
        <v>2</v>
      </c>
      <c r="H141">
        <v>368</v>
      </c>
      <c r="I141">
        <v>505</v>
      </c>
      <c r="J141">
        <v>-16.32</v>
      </c>
      <c r="K141">
        <v>1.0877540000000001</v>
      </c>
      <c r="L141">
        <v>12.7</v>
      </c>
      <c r="M141">
        <v>285.85000000000002</v>
      </c>
      <c r="N141">
        <v>1009.681967</v>
      </c>
      <c r="O141">
        <f t="shared" si="48"/>
        <v>0.99647864783519269</v>
      </c>
      <c r="P141">
        <f t="shared" si="49"/>
        <v>23.539742724000167</v>
      </c>
      <c r="Q141">
        <f t="shared" si="50"/>
        <v>23539.742724000167</v>
      </c>
      <c r="R141">
        <f t="shared" si="44"/>
        <v>-137</v>
      </c>
      <c r="S141" s="2">
        <f t="shared" si="45"/>
        <v>-5819.9446615157922</v>
      </c>
      <c r="T141" s="2">
        <f t="shared" si="51"/>
        <v>-5819.9446615157931</v>
      </c>
      <c r="U141">
        <f t="shared" si="46"/>
        <v>4.8923855531166405E-2</v>
      </c>
      <c r="V141">
        <f t="shared" si="52"/>
        <v>2078351.3271487723</v>
      </c>
      <c r="W141" s="4">
        <f t="shared" si="47"/>
        <v>1049.56742021013</v>
      </c>
      <c r="X141">
        <f t="shared" si="53"/>
        <v>764.83328839074829</v>
      </c>
      <c r="Y141" s="6">
        <f t="shared" si="54"/>
        <v>-5055.1113731250443</v>
      </c>
    </row>
    <row r="142" spans="1:25" x14ac:dyDescent="0.2">
      <c r="A142" t="s">
        <v>49</v>
      </c>
      <c r="B142" s="1">
        <v>44199</v>
      </c>
      <c r="C142" t="s">
        <v>5</v>
      </c>
      <c r="D142">
        <v>100</v>
      </c>
      <c r="E142">
        <v>0.41397329599999999</v>
      </c>
      <c r="F142">
        <v>17</v>
      </c>
      <c r="G142" t="s">
        <v>2</v>
      </c>
      <c r="H142">
        <v>485</v>
      </c>
      <c r="I142">
        <v>505</v>
      </c>
      <c r="J142">
        <v>-13.78</v>
      </c>
      <c r="K142">
        <v>1.0905309999999999</v>
      </c>
      <c r="L142">
        <v>11.7</v>
      </c>
      <c r="M142">
        <v>284.85000000000002</v>
      </c>
      <c r="N142">
        <v>1009.681967</v>
      </c>
      <c r="O142">
        <f t="shared" si="48"/>
        <v>0.99647864783519269</v>
      </c>
      <c r="P142">
        <f t="shared" si="49"/>
        <v>23.457392740708229</v>
      </c>
      <c r="Q142">
        <f t="shared" si="50"/>
        <v>23457.39274070823</v>
      </c>
      <c r="R142">
        <f t="shared" si="44"/>
        <v>-20</v>
      </c>
      <c r="S142" s="2">
        <f t="shared" si="45"/>
        <v>-852.60967495725856</v>
      </c>
      <c r="T142" s="2">
        <f t="shared" si="51"/>
        <v>-852.60967495725856</v>
      </c>
      <c r="U142">
        <f t="shared" si="46"/>
        <v>5.056877116102302E-2</v>
      </c>
      <c r="V142">
        <f t="shared" si="52"/>
        <v>2155771.1771293911</v>
      </c>
      <c r="W142" s="4">
        <f t="shared" si="47"/>
        <v>1088.6644444503424</v>
      </c>
      <c r="X142">
        <f t="shared" si="53"/>
        <v>1045.5490209077548</v>
      </c>
      <c r="Y142" s="6">
        <f t="shared" si="54"/>
        <v>192.9393459504962</v>
      </c>
    </row>
    <row r="143" spans="1:25" x14ac:dyDescent="0.2">
      <c r="A143" t="s">
        <v>49</v>
      </c>
      <c r="B143" s="1">
        <v>44199</v>
      </c>
      <c r="C143" t="s">
        <v>8</v>
      </c>
      <c r="D143">
        <v>150</v>
      </c>
      <c r="E143">
        <v>0.44573214100000003</v>
      </c>
      <c r="F143">
        <v>18</v>
      </c>
      <c r="G143" t="s">
        <v>2</v>
      </c>
      <c r="H143">
        <v>236</v>
      </c>
      <c r="I143">
        <v>505</v>
      </c>
      <c r="J143">
        <v>-12.55</v>
      </c>
      <c r="K143">
        <v>1.09188</v>
      </c>
      <c r="L143">
        <v>11.9</v>
      </c>
      <c r="M143">
        <v>285.05</v>
      </c>
      <c r="N143">
        <v>1009.681967</v>
      </c>
      <c r="O143">
        <f t="shared" si="48"/>
        <v>0.99647864783519269</v>
      </c>
      <c r="P143">
        <f t="shared" si="49"/>
        <v>23.473862737366616</v>
      </c>
      <c r="Q143">
        <f t="shared" si="50"/>
        <v>23473.862737366617</v>
      </c>
      <c r="R143">
        <f t="shared" si="44"/>
        <v>-269</v>
      </c>
      <c r="S143" s="2">
        <f t="shared" si="45"/>
        <v>-11459.55410107239</v>
      </c>
      <c r="T143" s="2">
        <f t="shared" si="51"/>
        <v>-11459.554101072392</v>
      </c>
      <c r="U143">
        <f t="shared" si="46"/>
        <v>5.0226078687070602E-2</v>
      </c>
      <c r="V143">
        <f t="shared" si="52"/>
        <v>2139659.724904106</v>
      </c>
      <c r="W143" s="4">
        <f t="shared" si="47"/>
        <v>1080.5281610765735</v>
      </c>
      <c r="X143">
        <f t="shared" si="53"/>
        <v>504.95969507736902</v>
      </c>
      <c r="Y143" s="6">
        <f t="shared" si="54"/>
        <v>-10954.594405995022</v>
      </c>
    </row>
    <row r="144" spans="1:25" x14ac:dyDescent="0.2">
      <c r="A144" t="s">
        <v>49</v>
      </c>
      <c r="B144" s="1">
        <v>44199</v>
      </c>
      <c r="C144" t="s">
        <v>5</v>
      </c>
      <c r="D144">
        <v>75</v>
      </c>
      <c r="E144">
        <v>0.409954235</v>
      </c>
      <c r="F144">
        <v>19</v>
      </c>
      <c r="G144" t="s">
        <v>2</v>
      </c>
      <c r="H144">
        <v>305</v>
      </c>
      <c r="I144">
        <v>505</v>
      </c>
      <c r="J144">
        <v>-8.44</v>
      </c>
      <c r="K144">
        <v>1.096366</v>
      </c>
      <c r="L144">
        <v>13.6</v>
      </c>
      <c r="M144">
        <v>286.75</v>
      </c>
      <c r="N144">
        <v>1009.681967</v>
      </c>
      <c r="O144">
        <f t="shared" si="48"/>
        <v>0.99647864783519269</v>
      </c>
      <c r="P144">
        <f t="shared" si="49"/>
        <v>23.613857708962907</v>
      </c>
      <c r="Q144">
        <f t="shared" si="50"/>
        <v>23613.857708962907</v>
      </c>
      <c r="R144">
        <f t="shared" si="44"/>
        <v>-200</v>
      </c>
      <c r="S144" s="2">
        <f t="shared" si="45"/>
        <v>-8469.6029960444666</v>
      </c>
      <c r="T144" s="2">
        <f t="shared" si="51"/>
        <v>-8469.6029960444685</v>
      </c>
      <c r="U144">
        <f t="shared" si="46"/>
        <v>4.7515595457456178E-2</v>
      </c>
      <c r="V144">
        <f t="shared" si="52"/>
        <v>2012191.1482265391</v>
      </c>
      <c r="W144" s="4">
        <f t="shared" si="47"/>
        <v>1016.1565298544023</v>
      </c>
      <c r="X144">
        <f t="shared" si="53"/>
        <v>613.71830020909442</v>
      </c>
      <c r="Y144" s="6">
        <f t="shared" si="54"/>
        <v>-7855.8846958353724</v>
      </c>
    </row>
    <row r="145" spans="1:25" x14ac:dyDescent="0.2">
      <c r="A145" t="s">
        <v>49</v>
      </c>
      <c r="B145" s="1">
        <v>44199</v>
      </c>
      <c r="C145" t="s">
        <v>8</v>
      </c>
      <c r="D145">
        <v>175</v>
      </c>
      <c r="E145">
        <v>0.44775600500000001</v>
      </c>
      <c r="F145">
        <v>20</v>
      </c>
      <c r="G145" t="s">
        <v>2</v>
      </c>
      <c r="H145">
        <v>340</v>
      </c>
      <c r="I145">
        <v>505</v>
      </c>
      <c r="J145">
        <v>-9.7799999999999994</v>
      </c>
      <c r="K145">
        <v>1.0949089999999999</v>
      </c>
      <c r="L145">
        <v>12.9</v>
      </c>
      <c r="M145">
        <v>286.05</v>
      </c>
      <c r="N145">
        <v>1009.681967</v>
      </c>
      <c r="O145">
        <f t="shared" si="48"/>
        <v>0.99647864783519269</v>
      </c>
      <c r="P145">
        <f t="shared" si="49"/>
        <v>23.55621272065855</v>
      </c>
      <c r="Q145">
        <f t="shared" si="50"/>
        <v>23556.21272065855</v>
      </c>
      <c r="R145">
        <f t="shared" si="44"/>
        <v>-165</v>
      </c>
      <c r="S145" s="2">
        <f t="shared" si="45"/>
        <v>-7004.5215653574369</v>
      </c>
      <c r="T145" s="2">
        <f t="shared" si="51"/>
        <v>-7004.5215653574369</v>
      </c>
      <c r="U145">
        <f t="shared" si="46"/>
        <v>4.859948308164825E-2</v>
      </c>
      <c r="V145">
        <f t="shared" si="52"/>
        <v>2063128.0443068431</v>
      </c>
      <c r="W145" s="4">
        <f t="shared" si="47"/>
        <v>1041.8796623749558</v>
      </c>
      <c r="X145">
        <f t="shared" si="53"/>
        <v>701.46353506432661</v>
      </c>
      <c r="Y145" s="6">
        <f t="shared" si="54"/>
        <v>-6303.0580302931103</v>
      </c>
    </row>
    <row r="146" spans="1:25" x14ac:dyDescent="0.2">
      <c r="A146" t="s">
        <v>49</v>
      </c>
      <c r="B146" s="1">
        <v>44199</v>
      </c>
      <c r="C146" t="s">
        <v>5</v>
      </c>
      <c r="D146">
        <v>50</v>
      </c>
      <c r="E146">
        <v>0.22387605599999999</v>
      </c>
      <c r="F146">
        <v>21</v>
      </c>
      <c r="G146" t="s">
        <v>2</v>
      </c>
      <c r="H146">
        <v>433</v>
      </c>
      <c r="I146">
        <v>505</v>
      </c>
      <c r="J146">
        <v>-13.8</v>
      </c>
      <c r="K146">
        <v>1.090509</v>
      </c>
      <c r="L146">
        <v>12.8</v>
      </c>
      <c r="M146">
        <v>285.95</v>
      </c>
      <c r="N146">
        <v>1009.681967</v>
      </c>
      <c r="O146">
        <f t="shared" si="48"/>
        <v>0.99647864783519269</v>
      </c>
      <c r="P146">
        <f t="shared" si="49"/>
        <v>23.547977722329357</v>
      </c>
      <c r="Q146">
        <f t="shared" si="50"/>
        <v>23547.977722329357</v>
      </c>
      <c r="R146">
        <f t="shared" si="44"/>
        <v>-72</v>
      </c>
      <c r="S146" s="2">
        <f t="shared" si="45"/>
        <v>-3057.5874008801206</v>
      </c>
      <c r="T146" s="2">
        <f t="shared" si="51"/>
        <v>-3057.5874008801206</v>
      </c>
      <c r="U146">
        <f t="shared" si="46"/>
        <v>4.8812156140221462E-2</v>
      </c>
      <c r="V146">
        <f t="shared" si="52"/>
        <v>2072881.0225574216</v>
      </c>
      <c r="W146" s="4">
        <f t="shared" si="47"/>
        <v>1046.804916391498</v>
      </c>
      <c r="X146">
        <f t="shared" si="53"/>
        <v>897.55748276736358</v>
      </c>
      <c r="Y146" s="6">
        <f t="shared" si="54"/>
        <v>-2160.0299181127571</v>
      </c>
    </row>
    <row r="147" spans="1:25" x14ac:dyDescent="0.2">
      <c r="A147" t="s">
        <v>49</v>
      </c>
      <c r="B147" s="1">
        <v>44199</v>
      </c>
      <c r="C147" t="s">
        <v>8</v>
      </c>
      <c r="D147">
        <v>200</v>
      </c>
      <c r="E147">
        <v>0.45256188200000003</v>
      </c>
      <c r="F147">
        <v>22</v>
      </c>
      <c r="G147" t="s">
        <v>2</v>
      </c>
      <c r="H147">
        <v>715</v>
      </c>
      <c r="I147">
        <v>505</v>
      </c>
      <c r="J147">
        <v>-16.239999999999998</v>
      </c>
      <c r="K147">
        <v>1.087844</v>
      </c>
      <c r="L147">
        <v>14</v>
      </c>
      <c r="M147">
        <v>287.14999999999998</v>
      </c>
      <c r="N147">
        <v>1009.681967</v>
      </c>
      <c r="O147">
        <f t="shared" si="48"/>
        <v>0.99647864783519269</v>
      </c>
      <c r="P147">
        <f t="shared" si="49"/>
        <v>23.646797702279677</v>
      </c>
      <c r="Q147">
        <f t="shared" si="50"/>
        <v>23646.797702279677</v>
      </c>
      <c r="R147">
        <f t="shared" si="44"/>
        <v>210</v>
      </c>
      <c r="S147" s="2">
        <f t="shared" si="45"/>
        <v>8880.6950794760196</v>
      </c>
      <c r="T147" s="2">
        <f t="shared" si="51"/>
        <v>8880.6950794760196</v>
      </c>
      <c r="U147">
        <f t="shared" si="46"/>
        <v>4.6897561511380637E-2</v>
      </c>
      <c r="V147">
        <f t="shared" si="52"/>
        <v>1983252.1131121048</v>
      </c>
      <c r="W147" s="4">
        <f t="shared" si="47"/>
        <v>1001.5423171216129</v>
      </c>
      <c r="X147">
        <f t="shared" si="53"/>
        <v>1418.025260875155</v>
      </c>
      <c r="Y147" s="6">
        <f t="shared" si="54"/>
        <v>10298.720340351174</v>
      </c>
    </row>
    <row r="148" spans="1:25" x14ac:dyDescent="0.2">
      <c r="A148" t="s">
        <v>49</v>
      </c>
      <c r="B148" s="1">
        <v>44199</v>
      </c>
      <c r="C148" t="s">
        <v>5</v>
      </c>
      <c r="D148">
        <v>25</v>
      </c>
      <c r="E148">
        <v>0.38994810499999999</v>
      </c>
      <c r="F148">
        <v>23</v>
      </c>
      <c r="G148" t="s">
        <v>2</v>
      </c>
      <c r="H148">
        <v>311</v>
      </c>
      <c r="I148">
        <v>505</v>
      </c>
      <c r="J148">
        <v>-7.94</v>
      </c>
      <c r="K148">
        <v>1.096916</v>
      </c>
      <c r="L148">
        <v>13.3</v>
      </c>
      <c r="M148">
        <v>286.45</v>
      </c>
      <c r="N148">
        <v>1009.681967</v>
      </c>
      <c r="O148">
        <f t="shared" si="48"/>
        <v>0.99647864783519269</v>
      </c>
      <c r="P148">
        <f t="shared" si="49"/>
        <v>23.589152713975324</v>
      </c>
      <c r="Q148">
        <f t="shared" si="50"/>
        <v>23589.152713975323</v>
      </c>
      <c r="R148">
        <f t="shared" si="44"/>
        <v>-194</v>
      </c>
      <c r="S148" s="2">
        <f t="shared" si="45"/>
        <v>-8224.1190411669722</v>
      </c>
      <c r="T148" s="2">
        <f t="shared" si="51"/>
        <v>-8224.1190411669722</v>
      </c>
      <c r="U148">
        <f t="shared" si="46"/>
        <v>4.7984193202001701E-2</v>
      </c>
      <c r="V148">
        <f t="shared" si="52"/>
        <v>2034163.4896268914</v>
      </c>
      <c r="W148" s="4">
        <f t="shared" si="47"/>
        <v>1027.2525622615801</v>
      </c>
      <c r="X148">
        <f t="shared" si="53"/>
        <v>632.62484527396316</v>
      </c>
      <c r="Y148" s="6">
        <f t="shared" si="54"/>
        <v>-7591.4941958930094</v>
      </c>
    </row>
    <row r="149" spans="1:25" x14ac:dyDescent="0.2">
      <c r="A149" t="s">
        <v>49</v>
      </c>
      <c r="B149" s="1">
        <v>44199</v>
      </c>
      <c r="C149" t="s">
        <v>8</v>
      </c>
      <c r="D149">
        <v>225</v>
      </c>
      <c r="E149">
        <v>0.45560000899999997</v>
      </c>
      <c r="F149">
        <v>24</v>
      </c>
      <c r="G149" t="s">
        <v>2</v>
      </c>
      <c r="H149">
        <v>600</v>
      </c>
      <c r="I149">
        <v>505</v>
      </c>
      <c r="J149">
        <v>-15.36</v>
      </c>
      <c r="K149">
        <v>1.0888</v>
      </c>
      <c r="L149">
        <v>13.8</v>
      </c>
      <c r="M149">
        <v>286.95</v>
      </c>
      <c r="N149">
        <v>1009.681967</v>
      </c>
      <c r="O149">
        <f t="shared" si="48"/>
        <v>0.99647864783519269</v>
      </c>
      <c r="P149">
        <f t="shared" si="49"/>
        <v>23.630327705621291</v>
      </c>
      <c r="Q149">
        <f t="shared" si="50"/>
        <v>23630.32770562129</v>
      </c>
      <c r="R149">
        <f t="shared" si="44"/>
        <v>95</v>
      </c>
      <c r="S149" s="2">
        <f t="shared" si="45"/>
        <v>4020.2574074925319</v>
      </c>
      <c r="T149" s="2">
        <f t="shared" si="51"/>
        <v>4020.2574074925319</v>
      </c>
      <c r="U149">
        <f t="shared" si="46"/>
        <v>4.7199492980673184E-2</v>
      </c>
      <c r="V149">
        <f t="shared" si="52"/>
        <v>1997411.6977415066</v>
      </c>
      <c r="W149" s="4">
        <f t="shared" si="47"/>
        <v>1008.6929073594608</v>
      </c>
      <c r="X149">
        <f t="shared" si="53"/>
        <v>1198.4470186449039</v>
      </c>
      <c r="Y149" s="6">
        <f t="shared" si="54"/>
        <v>5218.7044261374358</v>
      </c>
    </row>
    <row r="150" spans="1:25" x14ac:dyDescent="0.2">
      <c r="A150" t="s">
        <v>49</v>
      </c>
      <c r="B150" s="1">
        <v>44199</v>
      </c>
      <c r="C150" t="s">
        <v>5</v>
      </c>
      <c r="D150">
        <v>10</v>
      </c>
      <c r="E150">
        <v>0.38665674100000003</v>
      </c>
      <c r="F150">
        <v>25</v>
      </c>
      <c r="G150" t="s">
        <v>2</v>
      </c>
      <c r="H150">
        <v>397</v>
      </c>
      <c r="I150">
        <v>505</v>
      </c>
      <c r="J150">
        <v>-10.59</v>
      </c>
      <c r="K150">
        <v>1.094022</v>
      </c>
      <c r="L150">
        <v>13.1</v>
      </c>
      <c r="M150">
        <v>286.25</v>
      </c>
      <c r="N150">
        <v>1009.681967</v>
      </c>
      <c r="O150">
        <f t="shared" si="48"/>
        <v>0.99647864783519269</v>
      </c>
      <c r="P150">
        <f t="shared" si="49"/>
        <v>23.572682717316937</v>
      </c>
      <c r="Q150">
        <f t="shared" si="50"/>
        <v>23572.682717316937</v>
      </c>
      <c r="R150">
        <f t="shared" si="44"/>
        <v>-108</v>
      </c>
      <c r="S150" s="2">
        <f t="shared" si="45"/>
        <v>-4581.574413703077</v>
      </c>
      <c r="T150" s="2">
        <f t="shared" si="51"/>
        <v>-4581.574413703077</v>
      </c>
      <c r="U150">
        <f t="shared" si="46"/>
        <v>4.829799514998416E-2</v>
      </c>
      <c r="V150">
        <f t="shared" si="52"/>
        <v>2048896.8408548399</v>
      </c>
      <c r="W150" s="4">
        <f t="shared" si="47"/>
        <v>1034.6929046316941</v>
      </c>
      <c r="X150">
        <f t="shared" si="53"/>
        <v>813.41204581937143</v>
      </c>
      <c r="Y150" s="6">
        <f t="shared" si="54"/>
        <v>-3768.1623678837054</v>
      </c>
    </row>
    <row r="151" spans="1:25" x14ac:dyDescent="0.2">
      <c r="A151" t="s">
        <v>49</v>
      </c>
      <c r="B151" s="1">
        <v>44199</v>
      </c>
      <c r="C151" t="s">
        <v>8</v>
      </c>
      <c r="D151">
        <v>250</v>
      </c>
      <c r="E151">
        <v>0.440425917</v>
      </c>
      <c r="F151">
        <v>26</v>
      </c>
      <c r="G151" t="s">
        <v>2</v>
      </c>
      <c r="H151">
        <v>1013</v>
      </c>
      <c r="I151">
        <v>505</v>
      </c>
      <c r="J151">
        <v>-17.899999999999999</v>
      </c>
      <c r="K151">
        <v>1.086025</v>
      </c>
      <c r="L151">
        <v>13.7</v>
      </c>
      <c r="M151">
        <v>286.85000000000002</v>
      </c>
      <c r="N151">
        <v>1009.681967</v>
      </c>
      <c r="O151">
        <f t="shared" si="48"/>
        <v>0.99647864783519269</v>
      </c>
      <c r="P151">
        <f t="shared" si="49"/>
        <v>23.622092707292101</v>
      </c>
      <c r="Q151">
        <f t="shared" si="50"/>
        <v>23622.0927072921</v>
      </c>
      <c r="R151">
        <f t="shared" si="44"/>
        <v>508</v>
      </c>
      <c r="S151" s="2">
        <f t="shared" si="45"/>
        <v>21505.29194406138</v>
      </c>
      <c r="T151" s="2">
        <f t="shared" si="51"/>
        <v>21505.291944061384</v>
      </c>
      <c r="U151">
        <f t="shared" si="46"/>
        <v>4.7355393133234808E-2</v>
      </c>
      <c r="V151">
        <f t="shared" si="52"/>
        <v>2004707.784362233</v>
      </c>
      <c r="W151" s="4">
        <f t="shared" si="47"/>
        <v>1012.3774311029276</v>
      </c>
      <c r="X151">
        <f t="shared" si="53"/>
        <v>2030.7689855589422</v>
      </c>
      <c r="Y151" s="6">
        <f t="shared" si="54"/>
        <v>23536.060929620322</v>
      </c>
    </row>
    <row r="152" spans="1:25" x14ac:dyDescent="0.2">
      <c r="A152" t="s">
        <v>49</v>
      </c>
      <c r="B152" s="1">
        <v>44199</v>
      </c>
      <c r="C152" t="s">
        <v>5</v>
      </c>
      <c r="D152">
        <v>5</v>
      </c>
      <c r="E152">
        <v>0.38715654300000002</v>
      </c>
      <c r="F152">
        <v>27</v>
      </c>
      <c r="G152" t="s">
        <v>2</v>
      </c>
      <c r="H152">
        <v>420</v>
      </c>
      <c r="I152">
        <v>505</v>
      </c>
      <c r="J152">
        <v>-9.9700000000000006</v>
      </c>
      <c r="K152">
        <v>1.094695</v>
      </c>
      <c r="L152">
        <v>11.8</v>
      </c>
      <c r="M152">
        <v>284.95</v>
      </c>
      <c r="N152">
        <v>1009.681967</v>
      </c>
      <c r="O152">
        <f t="shared" si="48"/>
        <v>0.99647864783519269</v>
      </c>
      <c r="P152">
        <f t="shared" si="49"/>
        <v>23.465627739037419</v>
      </c>
      <c r="Q152">
        <f t="shared" si="50"/>
        <v>23465.62773903742</v>
      </c>
      <c r="R152">
        <f t="shared" si="44"/>
        <v>-85</v>
      </c>
      <c r="S152" s="2">
        <f t="shared" si="45"/>
        <v>-3622.319459990154</v>
      </c>
      <c r="T152" s="2">
        <f t="shared" si="51"/>
        <v>-3622.319459990154</v>
      </c>
      <c r="U152">
        <f t="shared" si="46"/>
        <v>5.0407621748631552E-2</v>
      </c>
      <c r="V152">
        <f t="shared" si="52"/>
        <v>2148147.1669634236</v>
      </c>
      <c r="W152" s="4">
        <f t="shared" si="47"/>
        <v>1084.814319316529</v>
      </c>
      <c r="X152">
        <f t="shared" si="53"/>
        <v>902.22181012463795</v>
      </c>
      <c r="Y152" s="6">
        <f t="shared" si="54"/>
        <v>-2720.0976498655159</v>
      </c>
    </row>
    <row r="153" spans="1:25" x14ac:dyDescent="0.2">
      <c r="A153" t="s">
        <v>49</v>
      </c>
      <c r="B153" s="1">
        <v>44199</v>
      </c>
      <c r="C153" t="s">
        <v>8</v>
      </c>
      <c r="D153">
        <v>300</v>
      </c>
      <c r="E153">
        <v>0.442699395</v>
      </c>
      <c r="F153">
        <v>28</v>
      </c>
      <c r="G153" t="s">
        <v>2</v>
      </c>
      <c r="H153">
        <v>1042</v>
      </c>
      <c r="I153">
        <v>505</v>
      </c>
      <c r="J153">
        <v>-18.100000000000001</v>
      </c>
      <c r="K153">
        <v>1.0858049999999999</v>
      </c>
      <c r="L153">
        <v>14.1</v>
      </c>
      <c r="M153">
        <v>287.25</v>
      </c>
      <c r="N153">
        <v>1009.681967</v>
      </c>
      <c r="O153">
        <f t="shared" si="48"/>
        <v>0.99647864783519269</v>
      </c>
      <c r="P153">
        <f t="shared" si="49"/>
        <v>23.655032700608874</v>
      </c>
      <c r="Q153">
        <f t="shared" si="50"/>
        <v>23655.032700608874</v>
      </c>
      <c r="R153">
        <f t="shared" si="44"/>
        <v>537</v>
      </c>
      <c r="S153" s="2">
        <f t="shared" si="45"/>
        <v>22701.300260142008</v>
      </c>
      <c r="T153" s="2">
        <f t="shared" si="51"/>
        <v>22701.300260142008</v>
      </c>
      <c r="U153">
        <f t="shared" si="46"/>
        <v>4.67495643254889E-2</v>
      </c>
      <c r="V153">
        <f t="shared" si="52"/>
        <v>1976305.2081634018</v>
      </c>
      <c r="W153" s="4">
        <f t="shared" si="47"/>
        <v>998.03413012251792</v>
      </c>
      <c r="X153">
        <f t="shared" si="53"/>
        <v>2059.3100269062647</v>
      </c>
      <c r="Y153" s="6">
        <f t="shared" si="54"/>
        <v>24760.610287048272</v>
      </c>
    </row>
    <row r="154" spans="1:25" x14ac:dyDescent="0.2">
      <c r="A154" t="s">
        <v>49</v>
      </c>
      <c r="B154" s="1">
        <v>44199</v>
      </c>
      <c r="C154" t="s">
        <v>5</v>
      </c>
      <c r="D154">
        <v>0</v>
      </c>
      <c r="E154">
        <v>0.38191070599999999</v>
      </c>
      <c r="F154">
        <v>29</v>
      </c>
      <c r="G154" t="s">
        <v>2</v>
      </c>
      <c r="H154">
        <v>416</v>
      </c>
      <c r="I154">
        <v>505</v>
      </c>
      <c r="J154">
        <v>-10.7</v>
      </c>
      <c r="K154">
        <v>1.0939030000000001</v>
      </c>
      <c r="L154">
        <v>12.9</v>
      </c>
      <c r="M154">
        <v>286.05</v>
      </c>
      <c r="N154">
        <v>1009.681967</v>
      </c>
      <c r="O154">
        <f t="shared" si="48"/>
        <v>0.99647864783519269</v>
      </c>
      <c r="P154">
        <f t="shared" si="49"/>
        <v>23.55621272065855</v>
      </c>
      <c r="Q154">
        <f t="shared" si="50"/>
        <v>23556.21272065855</v>
      </c>
      <c r="R154">
        <f t="shared" si="44"/>
        <v>-89</v>
      </c>
      <c r="S154" s="2">
        <f t="shared" si="45"/>
        <v>-3778.1964807079507</v>
      </c>
      <c r="T154" s="2">
        <f t="shared" si="51"/>
        <v>-3778.1964807079512</v>
      </c>
      <c r="U154">
        <f t="shared" si="46"/>
        <v>4.8615170250634401E-2</v>
      </c>
      <c r="V154">
        <f t="shared" si="52"/>
        <v>2063793.9904490423</v>
      </c>
      <c r="W154" s="4">
        <f t="shared" si="47"/>
        <v>1042.2159651767663</v>
      </c>
      <c r="X154">
        <f t="shared" si="53"/>
        <v>858.53830002680161</v>
      </c>
      <c r="Y154" s="6">
        <f t="shared" si="54"/>
        <v>-2919.6581806811491</v>
      </c>
    </row>
    <row r="155" spans="1:25" x14ac:dyDescent="0.2">
      <c r="A155" t="s">
        <v>49</v>
      </c>
      <c r="B155" s="1">
        <v>44199</v>
      </c>
      <c r="C155" t="s">
        <v>8</v>
      </c>
      <c r="D155">
        <v>400</v>
      </c>
      <c r="E155">
        <v>0.46168116399999998</v>
      </c>
      <c r="F155">
        <v>30</v>
      </c>
      <c r="G155" t="s">
        <v>2</v>
      </c>
      <c r="H155">
        <v>1967</v>
      </c>
      <c r="I155">
        <v>505</v>
      </c>
      <c r="J155">
        <v>-19.579999999999998</v>
      </c>
      <c r="K155">
        <v>1.0841879999999999</v>
      </c>
      <c r="L155">
        <v>15.3</v>
      </c>
      <c r="M155">
        <v>288.45</v>
      </c>
      <c r="N155">
        <v>1009.681967</v>
      </c>
      <c r="O155">
        <f t="shared" si="48"/>
        <v>0.99647864783519269</v>
      </c>
      <c r="P155">
        <f t="shared" si="49"/>
        <v>23.753852680559199</v>
      </c>
      <c r="Q155">
        <f t="shared" si="50"/>
        <v>23753.852680559197</v>
      </c>
      <c r="R155">
        <f t="shared" si="44"/>
        <v>1462</v>
      </c>
      <c r="S155" s="2">
        <f t="shared" si="45"/>
        <v>61547.910549960623</v>
      </c>
      <c r="T155" s="2">
        <f t="shared" si="51"/>
        <v>61547.910549960623</v>
      </c>
      <c r="U155">
        <f t="shared" si="46"/>
        <v>4.4996825340496094E-2</v>
      </c>
      <c r="V155">
        <f t="shared" si="52"/>
        <v>1894295.8830978491</v>
      </c>
      <c r="W155" s="4">
        <f t="shared" si="47"/>
        <v>956.61942096441373</v>
      </c>
      <c r="X155">
        <f t="shared" si="53"/>
        <v>3726.0800020534693</v>
      </c>
      <c r="Y155" s="6">
        <f t="shared" si="54"/>
        <v>65273.990552014089</v>
      </c>
    </row>
    <row r="156" spans="1:25" s="4" customFormat="1" x14ac:dyDescent="0.2">
      <c r="A156" t="s">
        <v>49</v>
      </c>
      <c r="B156" s="1">
        <v>44199</v>
      </c>
      <c r="C156" t="s">
        <v>7</v>
      </c>
      <c r="D156" t="s">
        <v>7</v>
      </c>
      <c r="E156">
        <v>0</v>
      </c>
      <c r="F156" t="s">
        <v>9</v>
      </c>
      <c r="G156" t="s">
        <v>2</v>
      </c>
      <c r="H156">
        <v>505</v>
      </c>
      <c r="I156"/>
      <c r="J156">
        <v>-11.35</v>
      </c>
      <c r="K156">
        <v>1.0931839999999999</v>
      </c>
      <c r="L156">
        <v>0</v>
      </c>
      <c r="M156">
        <v>0</v>
      </c>
      <c r="N156"/>
      <c r="O156"/>
      <c r="P156"/>
      <c r="Q156"/>
      <c r="R156"/>
      <c r="S156" s="2"/>
      <c r="T156" s="2"/>
      <c r="U156" t="e">
        <f t="shared" si="46"/>
        <v>#DIV/0!</v>
      </c>
      <c r="V156"/>
      <c r="X156"/>
      <c r="Y156" s="6"/>
    </row>
    <row r="157" spans="1:25" x14ac:dyDescent="0.2">
      <c r="A157" t="s">
        <v>46</v>
      </c>
      <c r="B157" s="1">
        <v>44504</v>
      </c>
      <c r="C157" t="s">
        <v>5</v>
      </c>
      <c r="D157">
        <v>400</v>
      </c>
      <c r="E157">
        <v>0.46244175999999998</v>
      </c>
      <c r="F157">
        <v>1</v>
      </c>
      <c r="G157" t="s">
        <v>2</v>
      </c>
      <c r="H157">
        <v>688</v>
      </c>
      <c r="I157">
        <v>531</v>
      </c>
      <c r="J157">
        <v>-13.46</v>
      </c>
      <c r="K157">
        <v>1.090875</v>
      </c>
      <c r="L157">
        <v>22.4</v>
      </c>
      <c r="M157">
        <v>295.55</v>
      </c>
      <c r="N157">
        <v>1005.857025</v>
      </c>
      <c r="O157">
        <f t="shared" ref="O157:O188" si="55">N157/1013.249977</f>
        <v>0.99270372349586555</v>
      </c>
      <c r="P157">
        <f t="shared" ref="P157:P188" si="56">(1*0.08206*M157)/O157</f>
        <v>24.431088980498831</v>
      </c>
      <c r="Q157">
        <f t="shared" ref="Q157:Q188" si="57">P157*1000</f>
        <v>24431.088980498833</v>
      </c>
      <c r="R157">
        <f t="shared" ref="R157:R186" si="58">H157-I157</f>
        <v>157</v>
      </c>
      <c r="S157" s="2">
        <f t="shared" ref="S157:S186" si="59">((R157/1000000)*(1/P157))/0.000000001</f>
        <v>6426.2383115758421</v>
      </c>
      <c r="T157" s="2">
        <f t="shared" ref="T157:T188" si="60">R157*0.025/0.025/P157*1000</f>
        <v>6426.238311575843</v>
      </c>
      <c r="U157">
        <f t="shared" si="46"/>
        <v>3.6417356691001067E-2</v>
      </c>
      <c r="V157">
        <f t="shared" ref="V157:V188" si="61">U157/Q157*1000000000*1000</f>
        <v>1490615.3679874775</v>
      </c>
      <c r="W157" s="4">
        <f t="shared" ref="W157:W186" si="62">I157*V157/1000000</f>
        <v>791.51676040135055</v>
      </c>
      <c r="X157">
        <f t="shared" ref="X157:X188" si="63">V157*H157/1000000</f>
        <v>1025.5433731753844</v>
      </c>
      <c r="Y157" s="6">
        <f t="shared" ref="Y157:Y188" si="64">X157+S157</f>
        <v>7451.7816847512267</v>
      </c>
    </row>
    <row r="158" spans="1:25" x14ac:dyDescent="0.2">
      <c r="A158" t="s">
        <v>46</v>
      </c>
      <c r="B158" s="1">
        <v>44504</v>
      </c>
      <c r="C158" t="s">
        <v>8</v>
      </c>
      <c r="D158">
        <v>0</v>
      </c>
      <c r="E158">
        <v>0.46244175999999998</v>
      </c>
      <c r="F158">
        <v>2</v>
      </c>
      <c r="G158" t="s">
        <v>2</v>
      </c>
      <c r="H158">
        <v>721</v>
      </c>
      <c r="I158">
        <v>531</v>
      </c>
      <c r="J158">
        <v>-13.93</v>
      </c>
      <c r="K158">
        <v>1.090363</v>
      </c>
      <c r="L158">
        <v>21.5</v>
      </c>
      <c r="M158">
        <v>294.64999999999998</v>
      </c>
      <c r="N158">
        <v>1005.857025</v>
      </c>
      <c r="O158">
        <f t="shared" si="55"/>
        <v>0.99270372349586555</v>
      </c>
      <c r="P158">
        <f t="shared" si="56"/>
        <v>24.35669216073077</v>
      </c>
      <c r="Q158">
        <f t="shared" si="57"/>
        <v>24356.69216073077</v>
      </c>
      <c r="R158">
        <f t="shared" si="58"/>
        <v>190</v>
      </c>
      <c r="S158" s="2">
        <f t="shared" si="59"/>
        <v>7800.7308523744741</v>
      </c>
      <c r="T158" s="2">
        <f t="shared" si="60"/>
        <v>7800.7308523744741</v>
      </c>
      <c r="U158">
        <f t="shared" ref="U158:U186" si="65">EXP(-58.0931+90.5069*(100/M158)+22.294*LN(M158/100)+E158*(0.027766+(-0.025888)*(M158/100)+(0.0050578)*(M158/100)^2))</f>
        <v>3.7359010346547317E-2</v>
      </c>
      <c r="V158">
        <f t="shared" si="61"/>
        <v>1533829.3927604675</v>
      </c>
      <c r="W158" s="4">
        <f t="shared" si="62"/>
        <v>814.4634075558082</v>
      </c>
      <c r="X158">
        <f t="shared" si="63"/>
        <v>1105.8909921802972</v>
      </c>
      <c r="Y158" s="6">
        <f t="shared" si="64"/>
        <v>8906.6218445547711</v>
      </c>
    </row>
    <row r="159" spans="1:25" x14ac:dyDescent="0.2">
      <c r="A159" t="s">
        <v>46</v>
      </c>
      <c r="B159" s="1">
        <v>44504</v>
      </c>
      <c r="C159" t="s">
        <v>5</v>
      </c>
      <c r="D159">
        <v>300</v>
      </c>
      <c r="E159">
        <v>0.46244175999999998</v>
      </c>
      <c r="F159">
        <v>3</v>
      </c>
      <c r="G159" t="s">
        <v>2</v>
      </c>
      <c r="H159">
        <v>711</v>
      </c>
      <c r="I159">
        <v>531</v>
      </c>
      <c r="J159">
        <v>-13.86</v>
      </c>
      <c r="K159">
        <v>1.0904430000000001</v>
      </c>
      <c r="L159">
        <v>21.2</v>
      </c>
      <c r="M159">
        <v>294.35000000000002</v>
      </c>
      <c r="N159">
        <v>1005.857025</v>
      </c>
      <c r="O159">
        <f t="shared" si="55"/>
        <v>0.99270372349586555</v>
      </c>
      <c r="P159">
        <f t="shared" si="56"/>
        <v>24.331893220808091</v>
      </c>
      <c r="Q159">
        <f t="shared" si="57"/>
        <v>24331.893220808091</v>
      </c>
      <c r="R159">
        <f t="shared" si="58"/>
        <v>180</v>
      </c>
      <c r="S159" s="2">
        <f t="shared" si="59"/>
        <v>7397.6980897675494</v>
      </c>
      <c r="T159" s="2">
        <f t="shared" si="60"/>
        <v>7397.6980897675494</v>
      </c>
      <c r="U159">
        <f t="shared" si="65"/>
        <v>3.7681328350128988E-2</v>
      </c>
      <c r="V159">
        <f t="shared" si="61"/>
        <v>1548639.3930869612</v>
      </c>
      <c r="W159" s="4">
        <f t="shared" si="62"/>
        <v>822.32751772917641</v>
      </c>
      <c r="X159">
        <f t="shared" si="63"/>
        <v>1101.0826084848295</v>
      </c>
      <c r="Y159" s="6">
        <f t="shared" si="64"/>
        <v>8498.7806982523798</v>
      </c>
    </row>
    <row r="160" spans="1:25" x14ac:dyDescent="0.2">
      <c r="A160" t="s">
        <v>46</v>
      </c>
      <c r="B160" s="1">
        <v>44504</v>
      </c>
      <c r="C160" t="s">
        <v>8</v>
      </c>
      <c r="D160">
        <v>5</v>
      </c>
      <c r="E160">
        <v>0.46244175999999998</v>
      </c>
      <c r="F160">
        <v>4</v>
      </c>
      <c r="G160" t="s">
        <v>2</v>
      </c>
      <c r="H160">
        <v>772</v>
      </c>
      <c r="I160">
        <v>531</v>
      </c>
      <c r="J160">
        <v>-17.13</v>
      </c>
      <c r="K160">
        <v>1.0868660000000001</v>
      </c>
      <c r="L160">
        <v>21.3</v>
      </c>
      <c r="M160">
        <v>294.45</v>
      </c>
      <c r="N160">
        <v>1005.857025</v>
      </c>
      <c r="O160">
        <f t="shared" si="55"/>
        <v>0.99270372349586555</v>
      </c>
      <c r="P160">
        <f t="shared" si="56"/>
        <v>24.340159534115649</v>
      </c>
      <c r="Q160">
        <f t="shared" si="57"/>
        <v>24340.15953411565</v>
      </c>
      <c r="R160">
        <f t="shared" si="58"/>
        <v>241</v>
      </c>
      <c r="S160" s="2">
        <f t="shared" si="59"/>
        <v>9901.3319802694641</v>
      </c>
      <c r="T160" s="2">
        <f t="shared" si="60"/>
        <v>9901.3319802694641</v>
      </c>
      <c r="U160">
        <f t="shared" si="65"/>
        <v>3.7573411307049956E-2</v>
      </c>
      <c r="V160">
        <f t="shared" si="61"/>
        <v>1543679.7468145725</v>
      </c>
      <c r="W160" s="4">
        <f t="shared" si="62"/>
        <v>819.69394555853796</v>
      </c>
      <c r="X160">
        <f t="shared" si="63"/>
        <v>1191.7207645408498</v>
      </c>
      <c r="Y160" s="6">
        <f t="shared" si="64"/>
        <v>11093.052744810313</v>
      </c>
    </row>
    <row r="161" spans="1:25" x14ac:dyDescent="0.2">
      <c r="A161" t="s">
        <v>46</v>
      </c>
      <c r="B161" s="1">
        <v>44504</v>
      </c>
      <c r="C161" t="s">
        <v>5</v>
      </c>
      <c r="D161">
        <v>250</v>
      </c>
      <c r="E161">
        <v>0.46244175999999998</v>
      </c>
      <c r="F161">
        <v>5</v>
      </c>
      <c r="G161" t="s">
        <v>2</v>
      </c>
      <c r="H161">
        <v>799</v>
      </c>
      <c r="I161">
        <v>531</v>
      </c>
      <c r="J161">
        <v>-14.25</v>
      </c>
      <c r="K161">
        <v>1.0900209999999999</v>
      </c>
      <c r="L161">
        <v>20.9</v>
      </c>
      <c r="M161">
        <v>294.05</v>
      </c>
      <c r="N161">
        <v>1005.857025</v>
      </c>
      <c r="O161">
        <f t="shared" si="55"/>
        <v>0.99270372349586555</v>
      </c>
      <c r="P161">
        <f t="shared" si="56"/>
        <v>24.307094280885401</v>
      </c>
      <c r="Q161">
        <f t="shared" si="57"/>
        <v>24307.094280885402</v>
      </c>
      <c r="R161">
        <f t="shared" si="58"/>
        <v>268</v>
      </c>
      <c r="S161" s="2">
        <f t="shared" si="59"/>
        <v>11025.587711269531</v>
      </c>
      <c r="T161" s="2">
        <f t="shared" si="60"/>
        <v>11025.587711269533</v>
      </c>
      <c r="U161">
        <f t="shared" si="65"/>
        <v>3.8007976492240511E-2</v>
      </c>
      <c r="V161">
        <f t="shared" si="61"/>
        <v>1563657.7557577172</v>
      </c>
      <c r="W161" s="4">
        <f t="shared" si="62"/>
        <v>830.30226830734773</v>
      </c>
      <c r="X161">
        <f t="shared" si="63"/>
        <v>1249.362546850416</v>
      </c>
      <c r="Y161" s="6">
        <f t="shared" si="64"/>
        <v>12274.950258119947</v>
      </c>
    </row>
    <row r="162" spans="1:25" x14ac:dyDescent="0.2">
      <c r="A162" t="s">
        <v>46</v>
      </c>
      <c r="B162" s="1">
        <v>44504</v>
      </c>
      <c r="C162" t="s">
        <v>8</v>
      </c>
      <c r="D162">
        <v>10</v>
      </c>
      <c r="E162">
        <v>0.46244175999999998</v>
      </c>
      <c r="F162">
        <v>6</v>
      </c>
      <c r="G162" t="s">
        <v>2</v>
      </c>
      <c r="H162">
        <v>758</v>
      </c>
      <c r="I162">
        <v>531</v>
      </c>
      <c r="J162">
        <v>-18.010000000000002</v>
      </c>
      <c r="K162">
        <v>1.0858989999999999</v>
      </c>
      <c r="L162">
        <v>21</v>
      </c>
      <c r="M162">
        <v>294.14999999999998</v>
      </c>
      <c r="N162">
        <v>1005.857025</v>
      </c>
      <c r="O162">
        <f t="shared" si="55"/>
        <v>0.99270372349586555</v>
      </c>
      <c r="P162">
        <f t="shared" si="56"/>
        <v>24.315360594192963</v>
      </c>
      <c r="Q162">
        <f t="shared" si="57"/>
        <v>24315.360594192964</v>
      </c>
      <c r="R162">
        <f t="shared" si="58"/>
        <v>227</v>
      </c>
      <c r="S162" s="2">
        <f t="shared" si="59"/>
        <v>9335.662496990175</v>
      </c>
      <c r="T162" s="2">
        <f t="shared" si="60"/>
        <v>9335.6624969901768</v>
      </c>
      <c r="U162">
        <f t="shared" si="65"/>
        <v>3.7898608359244801E-2</v>
      </c>
      <c r="V162">
        <f t="shared" si="61"/>
        <v>1558628.2676102205</v>
      </c>
      <c r="W162" s="4">
        <f t="shared" si="62"/>
        <v>827.63161010102704</v>
      </c>
      <c r="X162">
        <f t="shared" si="63"/>
        <v>1181.4402268485471</v>
      </c>
      <c r="Y162" s="6">
        <f t="shared" si="64"/>
        <v>10517.102723838721</v>
      </c>
    </row>
    <row r="163" spans="1:25" x14ac:dyDescent="0.2">
      <c r="A163" t="s">
        <v>46</v>
      </c>
      <c r="B163" s="1">
        <v>44504</v>
      </c>
      <c r="C163" t="s">
        <v>5</v>
      </c>
      <c r="D163">
        <v>225</v>
      </c>
      <c r="E163">
        <v>0.46244175999999998</v>
      </c>
      <c r="F163">
        <v>7</v>
      </c>
      <c r="G163" t="s">
        <v>2</v>
      </c>
      <c r="H163">
        <v>721</v>
      </c>
      <c r="I163">
        <v>531</v>
      </c>
      <c r="J163">
        <v>-13.44</v>
      </c>
      <c r="K163">
        <v>1.0908979999999999</v>
      </c>
      <c r="L163">
        <v>21.7</v>
      </c>
      <c r="M163">
        <v>294.85000000000002</v>
      </c>
      <c r="N163">
        <v>1005.857025</v>
      </c>
      <c r="O163">
        <f t="shared" si="55"/>
        <v>0.99270372349586555</v>
      </c>
      <c r="P163">
        <f t="shared" si="56"/>
        <v>24.373224787345901</v>
      </c>
      <c r="Q163">
        <f t="shared" si="57"/>
        <v>24373.224787345902</v>
      </c>
      <c r="R163">
        <f t="shared" si="58"/>
        <v>190</v>
      </c>
      <c r="S163" s="2">
        <f t="shared" si="59"/>
        <v>7795.4395307856112</v>
      </c>
      <c r="T163" s="2">
        <f t="shared" si="60"/>
        <v>7795.439530785613</v>
      </c>
      <c r="U163">
        <f t="shared" si="65"/>
        <v>3.7146503341909512E-2</v>
      </c>
      <c r="V163">
        <f t="shared" si="61"/>
        <v>1524070.1083262172</v>
      </c>
      <c r="W163" s="4">
        <f t="shared" si="62"/>
        <v>809.28122752122124</v>
      </c>
      <c r="X163">
        <f t="shared" si="63"/>
        <v>1098.8545481032027</v>
      </c>
      <c r="Y163" s="6">
        <f t="shared" si="64"/>
        <v>8894.2940788888136</v>
      </c>
    </row>
    <row r="164" spans="1:25" x14ac:dyDescent="0.2">
      <c r="A164" t="s">
        <v>46</v>
      </c>
      <c r="B164" s="1">
        <v>44504</v>
      </c>
      <c r="C164" t="s">
        <v>8</v>
      </c>
      <c r="D164">
        <v>25</v>
      </c>
      <c r="E164">
        <v>0.46244175999999998</v>
      </c>
      <c r="F164">
        <v>8</v>
      </c>
      <c r="G164" t="s">
        <v>2</v>
      </c>
      <c r="H164">
        <v>835</v>
      </c>
      <c r="I164">
        <v>531</v>
      </c>
      <c r="J164">
        <v>-18.45</v>
      </c>
      <c r="K164">
        <v>1.0854200000000001</v>
      </c>
      <c r="L164">
        <v>21.7</v>
      </c>
      <c r="M164">
        <v>294.85000000000002</v>
      </c>
      <c r="N164">
        <v>1005.857025</v>
      </c>
      <c r="O164">
        <f t="shared" si="55"/>
        <v>0.99270372349586555</v>
      </c>
      <c r="P164">
        <f t="shared" si="56"/>
        <v>24.373224787345901</v>
      </c>
      <c r="Q164">
        <f t="shared" si="57"/>
        <v>24373.224787345902</v>
      </c>
      <c r="R164">
        <f t="shared" si="58"/>
        <v>304</v>
      </c>
      <c r="S164" s="2">
        <f t="shared" si="59"/>
        <v>12472.70324925698</v>
      </c>
      <c r="T164" s="2">
        <f t="shared" si="60"/>
        <v>12472.70324925698</v>
      </c>
      <c r="U164">
        <f t="shared" si="65"/>
        <v>3.7146503341909512E-2</v>
      </c>
      <c r="V164">
        <f t="shared" si="61"/>
        <v>1524070.1083262172</v>
      </c>
      <c r="W164" s="4">
        <f t="shared" si="62"/>
        <v>809.28122752122124</v>
      </c>
      <c r="X164">
        <f t="shared" si="63"/>
        <v>1272.5985404523915</v>
      </c>
      <c r="Y164" s="6">
        <f t="shared" si="64"/>
        <v>13745.30178970937</v>
      </c>
    </row>
    <row r="165" spans="1:25" x14ac:dyDescent="0.2">
      <c r="A165" t="s">
        <v>46</v>
      </c>
      <c r="B165" s="1">
        <v>44504</v>
      </c>
      <c r="C165" t="s">
        <v>5</v>
      </c>
      <c r="D165">
        <v>200</v>
      </c>
      <c r="E165">
        <v>0.46244175999999998</v>
      </c>
      <c r="F165">
        <v>9</v>
      </c>
      <c r="G165" t="s">
        <v>2</v>
      </c>
      <c r="H165">
        <v>638</v>
      </c>
      <c r="I165">
        <v>531</v>
      </c>
      <c r="J165">
        <v>-13.51</v>
      </c>
      <c r="K165">
        <v>1.0908230000000001</v>
      </c>
      <c r="L165">
        <v>21.6</v>
      </c>
      <c r="M165">
        <v>294.75</v>
      </c>
      <c r="N165">
        <v>1005.857025</v>
      </c>
      <c r="O165">
        <f t="shared" si="55"/>
        <v>0.99270372349586555</v>
      </c>
      <c r="P165">
        <f t="shared" si="56"/>
        <v>24.364958474038335</v>
      </c>
      <c r="Q165">
        <f t="shared" si="57"/>
        <v>24364.958474038336</v>
      </c>
      <c r="R165">
        <f t="shared" si="58"/>
        <v>107</v>
      </c>
      <c r="S165" s="2">
        <f t="shared" si="59"/>
        <v>4391.5527339811397</v>
      </c>
      <c r="T165" s="2">
        <f t="shared" si="60"/>
        <v>4391.5527339811397</v>
      </c>
      <c r="U165">
        <f t="shared" si="65"/>
        <v>3.7252521357770386E-2</v>
      </c>
      <c r="V165">
        <f t="shared" si="61"/>
        <v>1528938.4300598816</v>
      </c>
      <c r="W165" s="4">
        <f t="shared" si="62"/>
        <v>811.86630636179723</v>
      </c>
      <c r="X165">
        <f t="shared" si="63"/>
        <v>975.4627183782045</v>
      </c>
      <c r="Y165" s="6">
        <f t="shared" si="64"/>
        <v>5367.0154523593446</v>
      </c>
    </row>
    <row r="166" spans="1:25" x14ac:dyDescent="0.2">
      <c r="A166" t="s">
        <v>46</v>
      </c>
      <c r="B166" s="1">
        <v>44504</v>
      </c>
      <c r="C166" t="s">
        <v>8</v>
      </c>
      <c r="D166">
        <v>50</v>
      </c>
      <c r="E166">
        <v>0.46244175999999998</v>
      </c>
      <c r="F166">
        <v>10</v>
      </c>
      <c r="G166" t="s">
        <v>2</v>
      </c>
      <c r="H166">
        <v>716</v>
      </c>
      <c r="I166">
        <v>531</v>
      </c>
      <c r="J166">
        <v>-13.94</v>
      </c>
      <c r="K166">
        <v>1.0903590000000001</v>
      </c>
      <c r="L166">
        <v>21.6</v>
      </c>
      <c r="M166">
        <v>294.75</v>
      </c>
      <c r="N166">
        <v>1005.857025</v>
      </c>
      <c r="O166">
        <f t="shared" si="55"/>
        <v>0.99270372349586555</v>
      </c>
      <c r="P166">
        <f t="shared" si="56"/>
        <v>24.364958474038335</v>
      </c>
      <c r="Q166">
        <f t="shared" si="57"/>
        <v>24364.958474038336</v>
      </c>
      <c r="R166">
        <f t="shared" si="58"/>
        <v>185</v>
      </c>
      <c r="S166" s="2">
        <f t="shared" si="59"/>
        <v>7592.8715494066428</v>
      </c>
      <c r="T166" s="2">
        <f t="shared" si="60"/>
        <v>7592.8715494066446</v>
      </c>
      <c r="U166">
        <f t="shared" si="65"/>
        <v>3.7252521357770386E-2</v>
      </c>
      <c r="V166">
        <f t="shared" si="61"/>
        <v>1528938.4300598816</v>
      </c>
      <c r="W166" s="4">
        <f t="shared" si="62"/>
        <v>811.86630636179723</v>
      </c>
      <c r="X166">
        <f t="shared" si="63"/>
        <v>1094.7199159228751</v>
      </c>
      <c r="Y166" s="6">
        <f t="shared" si="64"/>
        <v>8687.5914653295185</v>
      </c>
    </row>
    <row r="167" spans="1:25" x14ac:dyDescent="0.2">
      <c r="A167" t="s">
        <v>46</v>
      </c>
      <c r="B167" s="1">
        <v>44504</v>
      </c>
      <c r="C167" t="s">
        <v>5</v>
      </c>
      <c r="D167">
        <v>175</v>
      </c>
      <c r="E167">
        <v>0.46244175999999998</v>
      </c>
      <c r="F167">
        <v>11</v>
      </c>
      <c r="G167" t="s">
        <v>2</v>
      </c>
      <c r="H167">
        <v>688</v>
      </c>
      <c r="I167">
        <v>531</v>
      </c>
      <c r="J167">
        <v>-13.93</v>
      </c>
      <c r="K167">
        <v>1.0903670000000001</v>
      </c>
      <c r="L167">
        <v>21.2</v>
      </c>
      <c r="M167">
        <v>294.35000000000002</v>
      </c>
      <c r="N167">
        <v>1005.857025</v>
      </c>
      <c r="O167">
        <f t="shared" si="55"/>
        <v>0.99270372349586555</v>
      </c>
      <c r="P167">
        <f t="shared" si="56"/>
        <v>24.331893220808091</v>
      </c>
      <c r="Q167">
        <f t="shared" si="57"/>
        <v>24331.893220808091</v>
      </c>
      <c r="R167">
        <f t="shared" si="58"/>
        <v>157</v>
      </c>
      <c r="S167" s="2">
        <f t="shared" si="59"/>
        <v>6452.4366671861399</v>
      </c>
      <c r="T167" s="2">
        <f t="shared" si="60"/>
        <v>6452.4366671861408</v>
      </c>
      <c r="U167">
        <f t="shared" si="65"/>
        <v>3.7681328350128988E-2</v>
      </c>
      <c r="V167">
        <f t="shared" si="61"/>
        <v>1548639.3930869612</v>
      </c>
      <c r="W167" s="4">
        <f t="shared" si="62"/>
        <v>822.32751772917641</v>
      </c>
      <c r="X167">
        <f t="shared" si="63"/>
        <v>1065.4639024438293</v>
      </c>
      <c r="Y167" s="6">
        <f t="shared" si="64"/>
        <v>7517.9005696299691</v>
      </c>
    </row>
    <row r="168" spans="1:25" x14ac:dyDescent="0.2">
      <c r="A168" t="s">
        <v>46</v>
      </c>
      <c r="B168" s="1">
        <v>44504</v>
      </c>
      <c r="C168" t="s">
        <v>8</v>
      </c>
      <c r="D168">
        <v>75</v>
      </c>
      <c r="E168">
        <v>0.46244175999999998</v>
      </c>
      <c r="F168">
        <v>12</v>
      </c>
      <c r="G168" t="s">
        <v>2</v>
      </c>
      <c r="H168">
        <v>745</v>
      </c>
      <c r="I168">
        <v>531</v>
      </c>
      <c r="J168">
        <v>-14.12</v>
      </c>
      <c r="K168">
        <v>1.090155</v>
      </c>
      <c r="L168">
        <v>21.4</v>
      </c>
      <c r="M168">
        <v>294.55</v>
      </c>
      <c r="N168">
        <v>1005.857025</v>
      </c>
      <c r="O168">
        <f t="shared" si="55"/>
        <v>0.99270372349586555</v>
      </c>
      <c r="P168">
        <f t="shared" si="56"/>
        <v>24.348425847423215</v>
      </c>
      <c r="Q168">
        <f t="shared" si="57"/>
        <v>24348.425847423216</v>
      </c>
      <c r="R168">
        <f t="shared" si="58"/>
        <v>214</v>
      </c>
      <c r="S168" s="2">
        <f t="shared" si="59"/>
        <v>8789.0692129753224</v>
      </c>
      <c r="T168" s="2">
        <f t="shared" si="60"/>
        <v>8789.0692129753243</v>
      </c>
      <c r="U168">
        <f t="shared" si="65"/>
        <v>3.7465972820376156E-2</v>
      </c>
      <c r="V168">
        <f t="shared" si="61"/>
        <v>1538743.1226623286</v>
      </c>
      <c r="W168" s="4">
        <f t="shared" si="62"/>
        <v>817.0725981336966</v>
      </c>
      <c r="X168">
        <f t="shared" si="63"/>
        <v>1146.3636263834348</v>
      </c>
      <c r="Y168" s="6">
        <f t="shared" si="64"/>
        <v>9935.4328393587566</v>
      </c>
    </row>
    <row r="169" spans="1:25" x14ac:dyDescent="0.2">
      <c r="A169" t="s">
        <v>46</v>
      </c>
      <c r="B169" s="1">
        <v>44504</v>
      </c>
      <c r="C169" t="s">
        <v>5</v>
      </c>
      <c r="D169">
        <v>150</v>
      </c>
      <c r="E169">
        <v>0.46244175999999998</v>
      </c>
      <c r="F169">
        <v>13</v>
      </c>
      <c r="G169" t="s">
        <v>2</v>
      </c>
      <c r="H169">
        <v>534</v>
      </c>
      <c r="I169">
        <v>531</v>
      </c>
      <c r="J169">
        <v>-11.1</v>
      </c>
      <c r="K169">
        <v>1.0934630000000001</v>
      </c>
      <c r="L169">
        <v>21.6</v>
      </c>
      <c r="M169">
        <v>294.75</v>
      </c>
      <c r="N169">
        <v>1005.857025</v>
      </c>
      <c r="O169">
        <f t="shared" si="55"/>
        <v>0.99270372349586555</v>
      </c>
      <c r="P169">
        <f t="shared" si="56"/>
        <v>24.364958474038335</v>
      </c>
      <c r="Q169">
        <f t="shared" si="57"/>
        <v>24364.958474038336</v>
      </c>
      <c r="R169">
        <f t="shared" si="58"/>
        <v>3</v>
      </c>
      <c r="S169" s="2">
        <f t="shared" si="59"/>
        <v>123.12764674713475</v>
      </c>
      <c r="T169" s="2">
        <f t="shared" si="60"/>
        <v>123.12764674713479</v>
      </c>
      <c r="U169">
        <f t="shared" si="65"/>
        <v>3.7252521357770386E-2</v>
      </c>
      <c r="V169">
        <f t="shared" si="61"/>
        <v>1528938.4300598816</v>
      </c>
      <c r="W169" s="4">
        <f t="shared" si="62"/>
        <v>811.86630636179723</v>
      </c>
      <c r="X169">
        <f t="shared" si="63"/>
        <v>816.45312165197686</v>
      </c>
      <c r="Y169" s="6">
        <f t="shared" si="64"/>
        <v>939.58076839911155</v>
      </c>
    </row>
    <row r="170" spans="1:25" x14ac:dyDescent="0.2">
      <c r="A170" t="s">
        <v>46</v>
      </c>
      <c r="B170" s="1">
        <v>44504</v>
      </c>
      <c r="C170" t="s">
        <v>8</v>
      </c>
      <c r="D170">
        <v>100</v>
      </c>
      <c r="E170">
        <v>0.46244175999999998</v>
      </c>
      <c r="F170">
        <v>14</v>
      </c>
      <c r="G170" t="s">
        <v>2</v>
      </c>
      <c r="H170">
        <v>692</v>
      </c>
      <c r="I170">
        <v>531</v>
      </c>
      <c r="J170">
        <v>-13.99</v>
      </c>
      <c r="K170">
        <v>1.090298</v>
      </c>
      <c r="L170">
        <v>21.7</v>
      </c>
      <c r="M170">
        <v>294.85000000000002</v>
      </c>
      <c r="N170">
        <v>1005.857025</v>
      </c>
      <c r="O170">
        <f t="shared" si="55"/>
        <v>0.99270372349586555</v>
      </c>
      <c r="P170">
        <f t="shared" si="56"/>
        <v>24.373224787345901</v>
      </c>
      <c r="Q170">
        <f t="shared" si="57"/>
        <v>24373.224787345902</v>
      </c>
      <c r="R170">
        <f t="shared" si="58"/>
        <v>161</v>
      </c>
      <c r="S170" s="2">
        <f t="shared" si="59"/>
        <v>6605.6092866130721</v>
      </c>
      <c r="T170" s="2">
        <f t="shared" si="60"/>
        <v>6605.6092866130721</v>
      </c>
      <c r="U170">
        <f t="shared" si="65"/>
        <v>3.7146503341909512E-2</v>
      </c>
      <c r="V170">
        <f t="shared" si="61"/>
        <v>1524070.1083262172</v>
      </c>
      <c r="W170" s="4">
        <f t="shared" si="62"/>
        <v>809.28122752122124</v>
      </c>
      <c r="X170">
        <f t="shared" si="63"/>
        <v>1054.6565149617422</v>
      </c>
      <c r="Y170" s="6">
        <f t="shared" si="64"/>
        <v>7660.2658015748148</v>
      </c>
    </row>
    <row r="171" spans="1:25" x14ac:dyDescent="0.2">
      <c r="A171" t="s">
        <v>46</v>
      </c>
      <c r="B171" s="1">
        <v>44504</v>
      </c>
      <c r="C171" t="s">
        <v>5</v>
      </c>
      <c r="D171">
        <v>125</v>
      </c>
      <c r="E171">
        <v>0.46244175999999998</v>
      </c>
      <c r="F171">
        <v>15</v>
      </c>
      <c r="G171" t="s">
        <v>2</v>
      </c>
      <c r="H171">
        <v>644</v>
      </c>
      <c r="I171">
        <v>531</v>
      </c>
      <c r="J171">
        <v>-15.75</v>
      </c>
      <c r="K171">
        <v>1.0883780000000001</v>
      </c>
      <c r="L171">
        <v>22</v>
      </c>
      <c r="M171">
        <v>295.14999999999998</v>
      </c>
      <c r="N171">
        <v>1005.857025</v>
      </c>
      <c r="O171">
        <f t="shared" si="55"/>
        <v>0.99270372349586555</v>
      </c>
      <c r="P171">
        <f t="shared" si="56"/>
        <v>24.398023727268583</v>
      </c>
      <c r="Q171">
        <f t="shared" si="57"/>
        <v>24398.023727268584</v>
      </c>
      <c r="R171">
        <f t="shared" si="58"/>
        <v>113</v>
      </c>
      <c r="S171" s="2">
        <f t="shared" si="59"/>
        <v>4631.5226701622114</v>
      </c>
      <c r="T171" s="2">
        <f t="shared" si="60"/>
        <v>4631.5226701622123</v>
      </c>
      <c r="U171">
        <f t="shared" si="65"/>
        <v>3.6831250243031383E-2</v>
      </c>
      <c r="V171">
        <f t="shared" si="61"/>
        <v>1509599.7386815692</v>
      </c>
      <c r="W171" s="4">
        <f t="shared" si="62"/>
        <v>801.59746123991317</v>
      </c>
      <c r="X171">
        <f t="shared" si="63"/>
        <v>972.18223171093064</v>
      </c>
      <c r="Y171" s="6">
        <f t="shared" si="64"/>
        <v>5603.7049018731423</v>
      </c>
    </row>
    <row r="172" spans="1:25" x14ac:dyDescent="0.2">
      <c r="A172" t="s">
        <v>46</v>
      </c>
      <c r="B172" s="1">
        <v>44504</v>
      </c>
      <c r="C172" t="s">
        <v>8</v>
      </c>
      <c r="D172">
        <v>125</v>
      </c>
      <c r="E172">
        <v>0.46244175999999998</v>
      </c>
      <c r="F172">
        <v>16</v>
      </c>
      <c r="G172" t="s">
        <v>2</v>
      </c>
      <c r="H172">
        <v>714</v>
      </c>
      <c r="I172">
        <v>531</v>
      </c>
      <c r="J172">
        <v>-14.32</v>
      </c>
      <c r="K172">
        <v>1.089942</v>
      </c>
      <c r="L172">
        <v>22.2</v>
      </c>
      <c r="M172">
        <v>295.35000000000002</v>
      </c>
      <c r="N172">
        <v>1005.857025</v>
      </c>
      <c r="O172">
        <f t="shared" si="55"/>
        <v>0.99270372349586555</v>
      </c>
      <c r="P172">
        <f t="shared" si="56"/>
        <v>24.414556353883707</v>
      </c>
      <c r="Q172">
        <f t="shared" si="57"/>
        <v>24414.556353883709</v>
      </c>
      <c r="R172">
        <f t="shared" si="58"/>
        <v>183</v>
      </c>
      <c r="S172" s="2">
        <f t="shared" si="59"/>
        <v>7495.5283785400234</v>
      </c>
      <c r="T172" s="2">
        <f t="shared" si="60"/>
        <v>7495.5283785400243</v>
      </c>
      <c r="U172">
        <f t="shared" si="65"/>
        <v>3.6623391013884961E-2</v>
      </c>
      <c r="V172">
        <f t="shared" si="61"/>
        <v>1500063.7522565159</v>
      </c>
      <c r="W172" s="4">
        <f t="shared" si="62"/>
        <v>796.53385244821004</v>
      </c>
      <c r="X172">
        <f t="shared" si="63"/>
        <v>1071.0455191111523</v>
      </c>
      <c r="Y172" s="6">
        <f t="shared" si="64"/>
        <v>8566.5738976511748</v>
      </c>
    </row>
    <row r="173" spans="1:25" x14ac:dyDescent="0.2">
      <c r="A173" t="s">
        <v>46</v>
      </c>
      <c r="B173" s="1">
        <v>44504</v>
      </c>
      <c r="C173" t="s">
        <v>5</v>
      </c>
      <c r="D173">
        <v>100</v>
      </c>
      <c r="E173">
        <v>0.46244175999999998</v>
      </c>
      <c r="F173">
        <v>17</v>
      </c>
      <c r="G173" t="s">
        <v>2</v>
      </c>
      <c r="H173">
        <v>611</v>
      </c>
      <c r="I173">
        <v>531</v>
      </c>
      <c r="J173">
        <v>-13.37</v>
      </c>
      <c r="K173">
        <v>1.090984</v>
      </c>
      <c r="L173">
        <v>22.4</v>
      </c>
      <c r="M173">
        <v>295.55</v>
      </c>
      <c r="N173">
        <v>1005.857025</v>
      </c>
      <c r="O173">
        <f t="shared" si="55"/>
        <v>0.99270372349586555</v>
      </c>
      <c r="P173">
        <f t="shared" si="56"/>
        <v>24.431088980498831</v>
      </c>
      <c r="Q173">
        <f t="shared" si="57"/>
        <v>24431.088980498833</v>
      </c>
      <c r="R173">
        <f t="shared" si="58"/>
        <v>80</v>
      </c>
      <c r="S173" s="2">
        <f t="shared" si="59"/>
        <v>3274.5163371087101</v>
      </c>
      <c r="T173" s="2">
        <f t="shared" si="60"/>
        <v>3274.5163371087101</v>
      </c>
      <c r="U173">
        <f t="shared" si="65"/>
        <v>3.6417356691001067E-2</v>
      </c>
      <c r="V173">
        <f t="shared" si="61"/>
        <v>1490615.3679874775</v>
      </c>
      <c r="W173" s="4">
        <f t="shared" si="62"/>
        <v>791.51676040135055</v>
      </c>
      <c r="X173">
        <f t="shared" si="63"/>
        <v>910.76598984034877</v>
      </c>
      <c r="Y173" s="6">
        <f t="shared" si="64"/>
        <v>4185.2823269490591</v>
      </c>
    </row>
    <row r="174" spans="1:25" x14ac:dyDescent="0.2">
      <c r="A174" t="s">
        <v>46</v>
      </c>
      <c r="B174" s="1">
        <v>44504</v>
      </c>
      <c r="C174" t="s">
        <v>8</v>
      </c>
      <c r="D174">
        <v>150</v>
      </c>
      <c r="E174">
        <v>0.46244175999999998</v>
      </c>
      <c r="F174">
        <v>18</v>
      </c>
      <c r="G174" t="s">
        <v>2</v>
      </c>
      <c r="H174">
        <v>748</v>
      </c>
      <c r="I174">
        <v>531</v>
      </c>
      <c r="J174">
        <v>-14.1</v>
      </c>
      <c r="K174">
        <v>1.090184</v>
      </c>
      <c r="L174">
        <v>22.3</v>
      </c>
      <c r="M174">
        <v>295.45</v>
      </c>
      <c r="N174">
        <v>1005.857025</v>
      </c>
      <c r="O174">
        <f t="shared" si="55"/>
        <v>0.99270372349586555</v>
      </c>
      <c r="P174">
        <f t="shared" si="56"/>
        <v>24.422822667191266</v>
      </c>
      <c r="Q174">
        <f t="shared" si="57"/>
        <v>24422.822667191267</v>
      </c>
      <c r="R174">
        <f t="shared" si="58"/>
        <v>217</v>
      </c>
      <c r="S174" s="2">
        <f t="shared" si="59"/>
        <v>8885.1318685415463</v>
      </c>
      <c r="T174" s="2">
        <f t="shared" si="60"/>
        <v>8885.1318685415499</v>
      </c>
      <c r="U174">
        <f t="shared" si="65"/>
        <v>3.6520146943798626E-2</v>
      </c>
      <c r="V174">
        <f t="shared" si="61"/>
        <v>1495328.670295693</v>
      </c>
      <c r="W174" s="4">
        <f t="shared" si="62"/>
        <v>794.01952392701287</v>
      </c>
      <c r="X174">
        <f t="shared" si="63"/>
        <v>1118.5058453811785</v>
      </c>
      <c r="Y174" s="6">
        <f t="shared" si="64"/>
        <v>10003.637713922724</v>
      </c>
    </row>
    <row r="175" spans="1:25" x14ac:dyDescent="0.2">
      <c r="A175" t="s">
        <v>46</v>
      </c>
      <c r="B175" s="1">
        <v>44504</v>
      </c>
      <c r="C175" t="s">
        <v>5</v>
      </c>
      <c r="D175">
        <v>75</v>
      </c>
      <c r="E175">
        <v>0.46244175999999998</v>
      </c>
      <c r="F175">
        <v>19</v>
      </c>
      <c r="G175" t="s">
        <v>2</v>
      </c>
      <c r="H175">
        <v>684</v>
      </c>
      <c r="I175">
        <v>531</v>
      </c>
      <c r="J175">
        <v>-13.91</v>
      </c>
      <c r="K175">
        <v>1.090387</v>
      </c>
      <c r="L175">
        <v>21.9</v>
      </c>
      <c r="M175">
        <v>295.05</v>
      </c>
      <c r="N175">
        <v>1005.857025</v>
      </c>
      <c r="O175">
        <f t="shared" si="55"/>
        <v>0.99270372349586555</v>
      </c>
      <c r="P175">
        <f t="shared" si="56"/>
        <v>24.389757413961021</v>
      </c>
      <c r="Q175">
        <f t="shared" si="57"/>
        <v>24389.757413961022</v>
      </c>
      <c r="R175">
        <f t="shared" si="58"/>
        <v>153</v>
      </c>
      <c r="S175" s="2">
        <f t="shared" si="59"/>
        <v>6273.1251239268486</v>
      </c>
      <c r="T175" s="2">
        <f t="shared" si="60"/>
        <v>6273.1251239268486</v>
      </c>
      <c r="U175">
        <f t="shared" si="65"/>
        <v>3.6935870258023119E-2</v>
      </c>
      <c r="V175">
        <f t="shared" si="61"/>
        <v>1514400.8868608319</v>
      </c>
      <c r="W175" s="4">
        <f t="shared" si="62"/>
        <v>804.1468709231018</v>
      </c>
      <c r="X175">
        <f t="shared" si="63"/>
        <v>1035.850206612809</v>
      </c>
      <c r="Y175" s="6">
        <f t="shared" si="64"/>
        <v>7308.9753305396571</v>
      </c>
    </row>
    <row r="176" spans="1:25" x14ac:dyDescent="0.2">
      <c r="A176" t="s">
        <v>46</v>
      </c>
      <c r="B176" s="1">
        <v>44504</v>
      </c>
      <c r="C176" t="s">
        <v>8</v>
      </c>
      <c r="D176">
        <v>175</v>
      </c>
      <c r="E176">
        <v>0.46244175999999998</v>
      </c>
      <c r="F176">
        <v>20</v>
      </c>
      <c r="G176" t="s">
        <v>2</v>
      </c>
      <c r="H176">
        <v>738</v>
      </c>
      <c r="I176">
        <v>531</v>
      </c>
      <c r="J176">
        <v>-13.73</v>
      </c>
      <c r="K176">
        <v>1.0905860000000001</v>
      </c>
      <c r="L176">
        <v>21.9</v>
      </c>
      <c r="M176">
        <v>295.05</v>
      </c>
      <c r="N176">
        <v>1005.857025</v>
      </c>
      <c r="O176">
        <f t="shared" si="55"/>
        <v>0.99270372349586555</v>
      </c>
      <c r="P176">
        <f t="shared" si="56"/>
        <v>24.389757413961021</v>
      </c>
      <c r="Q176">
        <f t="shared" si="57"/>
        <v>24389.757413961022</v>
      </c>
      <c r="R176">
        <f t="shared" si="58"/>
        <v>207</v>
      </c>
      <c r="S176" s="2">
        <f t="shared" si="59"/>
        <v>8487.1692853127952</v>
      </c>
      <c r="T176" s="2">
        <f t="shared" si="60"/>
        <v>8487.1692853127952</v>
      </c>
      <c r="U176">
        <f t="shared" si="65"/>
        <v>3.6935870258023119E-2</v>
      </c>
      <c r="V176">
        <f t="shared" si="61"/>
        <v>1514400.8868608319</v>
      </c>
      <c r="W176" s="4">
        <f t="shared" si="62"/>
        <v>804.1468709231018</v>
      </c>
      <c r="X176">
        <f t="shared" si="63"/>
        <v>1117.627854503294</v>
      </c>
      <c r="Y176" s="6">
        <f t="shared" si="64"/>
        <v>9604.7971398160898</v>
      </c>
    </row>
    <row r="177" spans="1:25" x14ac:dyDescent="0.2">
      <c r="A177" t="s">
        <v>46</v>
      </c>
      <c r="B177" s="1">
        <v>44504</v>
      </c>
      <c r="C177" t="s">
        <v>5</v>
      </c>
      <c r="D177">
        <v>50</v>
      </c>
      <c r="E177">
        <v>0.46244175999999998</v>
      </c>
      <c r="F177">
        <v>21</v>
      </c>
      <c r="G177" t="s">
        <v>2</v>
      </c>
      <c r="H177">
        <v>668</v>
      </c>
      <c r="I177">
        <v>531</v>
      </c>
      <c r="J177">
        <v>-13.86</v>
      </c>
      <c r="K177">
        <v>1.090446</v>
      </c>
      <c r="L177">
        <v>21.9</v>
      </c>
      <c r="M177">
        <v>295.05</v>
      </c>
      <c r="N177">
        <v>1005.857025</v>
      </c>
      <c r="O177">
        <f t="shared" si="55"/>
        <v>0.99270372349586555</v>
      </c>
      <c r="P177">
        <f t="shared" si="56"/>
        <v>24.389757413961021</v>
      </c>
      <c r="Q177">
        <f t="shared" si="57"/>
        <v>24389.757413961022</v>
      </c>
      <c r="R177">
        <f t="shared" si="58"/>
        <v>137</v>
      </c>
      <c r="S177" s="2">
        <f t="shared" si="59"/>
        <v>5617.1120390717524</v>
      </c>
      <c r="T177" s="2">
        <f t="shared" si="60"/>
        <v>5617.1120390717533</v>
      </c>
      <c r="U177">
        <f t="shared" si="65"/>
        <v>3.6935870258023119E-2</v>
      </c>
      <c r="V177">
        <f t="shared" si="61"/>
        <v>1514400.8868608319</v>
      </c>
      <c r="W177" s="4">
        <f t="shared" si="62"/>
        <v>804.1468709231018</v>
      </c>
      <c r="X177">
        <f t="shared" si="63"/>
        <v>1011.6197924230357</v>
      </c>
      <c r="Y177" s="6">
        <f t="shared" si="64"/>
        <v>6628.7318314947879</v>
      </c>
    </row>
    <row r="178" spans="1:25" x14ac:dyDescent="0.2">
      <c r="A178" t="s">
        <v>46</v>
      </c>
      <c r="B178" s="1">
        <v>44504</v>
      </c>
      <c r="C178" t="s">
        <v>8</v>
      </c>
      <c r="D178">
        <v>200</v>
      </c>
      <c r="E178">
        <v>0.46244175999999998</v>
      </c>
      <c r="F178">
        <v>22</v>
      </c>
      <c r="G178" t="s">
        <v>2</v>
      </c>
      <c r="H178">
        <v>690</v>
      </c>
      <c r="I178">
        <v>531</v>
      </c>
      <c r="J178">
        <v>-14.2</v>
      </c>
      <c r="K178">
        <v>1.090071</v>
      </c>
      <c r="L178">
        <v>21.7</v>
      </c>
      <c r="M178">
        <v>294.85000000000002</v>
      </c>
      <c r="N178">
        <v>1005.857025</v>
      </c>
      <c r="O178">
        <f t="shared" si="55"/>
        <v>0.99270372349586555</v>
      </c>
      <c r="P178">
        <f t="shared" si="56"/>
        <v>24.373224787345901</v>
      </c>
      <c r="Q178">
        <f t="shared" si="57"/>
        <v>24373.224787345902</v>
      </c>
      <c r="R178">
        <f t="shared" si="58"/>
        <v>159</v>
      </c>
      <c r="S178" s="2">
        <f t="shared" si="59"/>
        <v>6523.5520283942742</v>
      </c>
      <c r="T178" s="2">
        <f t="shared" si="60"/>
        <v>6523.552028394276</v>
      </c>
      <c r="U178">
        <f t="shared" si="65"/>
        <v>3.7146503341909512E-2</v>
      </c>
      <c r="V178">
        <f t="shared" si="61"/>
        <v>1524070.1083262172</v>
      </c>
      <c r="W178" s="4">
        <f t="shared" si="62"/>
        <v>809.28122752122124</v>
      </c>
      <c r="X178">
        <f t="shared" si="63"/>
        <v>1051.6083747450898</v>
      </c>
      <c r="Y178" s="6">
        <f t="shared" si="64"/>
        <v>7575.1604031393636</v>
      </c>
    </row>
    <row r="179" spans="1:25" x14ac:dyDescent="0.2">
      <c r="A179" t="s">
        <v>46</v>
      </c>
      <c r="B179" s="1">
        <v>44504</v>
      </c>
      <c r="C179" t="s">
        <v>5</v>
      </c>
      <c r="D179">
        <v>25</v>
      </c>
      <c r="E179">
        <v>0.46244175999999998</v>
      </c>
      <c r="F179">
        <v>23</v>
      </c>
      <c r="G179" t="s">
        <v>2</v>
      </c>
      <c r="H179">
        <v>675</v>
      </c>
      <c r="I179">
        <v>531</v>
      </c>
      <c r="J179">
        <v>-14.01</v>
      </c>
      <c r="K179">
        <v>1.0902769999999999</v>
      </c>
      <c r="L179">
        <v>21.6</v>
      </c>
      <c r="M179">
        <v>294.75</v>
      </c>
      <c r="N179">
        <v>1005.857025</v>
      </c>
      <c r="O179">
        <f t="shared" si="55"/>
        <v>0.99270372349586555</v>
      </c>
      <c r="P179">
        <f t="shared" si="56"/>
        <v>24.364958474038335</v>
      </c>
      <c r="Q179">
        <f t="shared" si="57"/>
        <v>24364.958474038336</v>
      </c>
      <c r="R179">
        <f t="shared" si="58"/>
        <v>144</v>
      </c>
      <c r="S179" s="2">
        <f t="shared" si="59"/>
        <v>5910.1270438624688</v>
      </c>
      <c r="T179" s="2">
        <f t="shared" si="60"/>
        <v>5910.1270438624697</v>
      </c>
      <c r="U179">
        <f t="shared" si="65"/>
        <v>3.7252521357770386E-2</v>
      </c>
      <c r="V179">
        <f t="shared" si="61"/>
        <v>1528938.4300598816</v>
      </c>
      <c r="W179" s="4">
        <f t="shared" si="62"/>
        <v>811.86630636179723</v>
      </c>
      <c r="X179">
        <f t="shared" si="63"/>
        <v>1032.03344029042</v>
      </c>
      <c r="Y179" s="6">
        <f t="shared" si="64"/>
        <v>6942.1604841528888</v>
      </c>
    </row>
    <row r="180" spans="1:25" x14ac:dyDescent="0.2">
      <c r="A180" t="s">
        <v>46</v>
      </c>
      <c r="B180" s="1">
        <v>44504</v>
      </c>
      <c r="C180" t="s">
        <v>8</v>
      </c>
      <c r="D180">
        <v>225</v>
      </c>
      <c r="E180">
        <v>0.46244175999999998</v>
      </c>
      <c r="F180">
        <v>24</v>
      </c>
      <c r="G180" t="s">
        <v>2</v>
      </c>
      <c r="H180">
        <v>730</v>
      </c>
      <c r="I180">
        <v>531</v>
      </c>
      <c r="J180">
        <v>-21.78</v>
      </c>
      <c r="K180">
        <v>1.0817859999999999</v>
      </c>
      <c r="L180">
        <v>21.8</v>
      </c>
      <c r="M180">
        <v>294.95</v>
      </c>
      <c r="N180">
        <v>1005.857025</v>
      </c>
      <c r="O180">
        <f t="shared" si="55"/>
        <v>0.99270372349586555</v>
      </c>
      <c r="P180">
        <f t="shared" si="56"/>
        <v>24.381491100653459</v>
      </c>
      <c r="Q180">
        <f t="shared" si="57"/>
        <v>24381.49110065346</v>
      </c>
      <c r="R180">
        <f t="shared" si="58"/>
        <v>199</v>
      </c>
      <c r="S180" s="2">
        <f t="shared" si="59"/>
        <v>8161.9290296263525</v>
      </c>
      <c r="T180" s="2">
        <f t="shared" si="60"/>
        <v>8161.9290296263498</v>
      </c>
      <c r="U180">
        <f t="shared" si="65"/>
        <v>3.7040953802377014E-2</v>
      </c>
      <c r="V180">
        <f t="shared" si="61"/>
        <v>1519224.3021340175</v>
      </c>
      <c r="W180" s="4">
        <f t="shared" si="62"/>
        <v>806.70810443316327</v>
      </c>
      <c r="X180">
        <f t="shared" si="63"/>
        <v>1109.0337405578327</v>
      </c>
      <c r="Y180" s="6">
        <f t="shared" si="64"/>
        <v>9270.9627701841855</v>
      </c>
    </row>
    <row r="181" spans="1:25" x14ac:dyDescent="0.2">
      <c r="A181" t="s">
        <v>46</v>
      </c>
      <c r="B181" s="1">
        <v>44504</v>
      </c>
      <c r="C181" t="s">
        <v>5</v>
      </c>
      <c r="D181">
        <v>10</v>
      </c>
      <c r="E181">
        <v>0.46244175999999998</v>
      </c>
      <c r="F181">
        <v>25</v>
      </c>
      <c r="G181" t="s">
        <v>2</v>
      </c>
      <c r="H181">
        <v>641</v>
      </c>
      <c r="I181">
        <v>531</v>
      </c>
      <c r="J181">
        <v>-13.48</v>
      </c>
      <c r="K181">
        <v>1.090862</v>
      </c>
      <c r="L181">
        <v>21.8</v>
      </c>
      <c r="M181">
        <v>294.95</v>
      </c>
      <c r="N181">
        <v>1005.857025</v>
      </c>
      <c r="O181">
        <f t="shared" si="55"/>
        <v>0.99270372349586555</v>
      </c>
      <c r="P181">
        <f t="shared" si="56"/>
        <v>24.381491100653459</v>
      </c>
      <c r="Q181">
        <f t="shared" si="57"/>
        <v>24381.49110065346</v>
      </c>
      <c r="R181">
        <f t="shared" si="58"/>
        <v>110</v>
      </c>
      <c r="S181" s="2">
        <f t="shared" si="59"/>
        <v>4511.619061602506</v>
      </c>
      <c r="T181" s="2">
        <f t="shared" si="60"/>
        <v>4511.619061602506</v>
      </c>
      <c r="U181">
        <f t="shared" si="65"/>
        <v>3.7040953802377014E-2</v>
      </c>
      <c r="V181">
        <f t="shared" si="61"/>
        <v>1519224.3021340175</v>
      </c>
      <c r="W181" s="4">
        <f t="shared" si="62"/>
        <v>806.70810443316327</v>
      </c>
      <c r="X181">
        <f t="shared" si="63"/>
        <v>973.82277766790526</v>
      </c>
      <c r="Y181" s="6">
        <f t="shared" si="64"/>
        <v>5485.441839270411</v>
      </c>
    </row>
    <row r="182" spans="1:25" x14ac:dyDescent="0.2">
      <c r="A182" t="s">
        <v>46</v>
      </c>
      <c r="B182" s="1">
        <v>44504</v>
      </c>
      <c r="C182" t="s">
        <v>8</v>
      </c>
      <c r="D182">
        <v>250</v>
      </c>
      <c r="E182">
        <v>0.46244175999999998</v>
      </c>
      <c r="F182">
        <v>26</v>
      </c>
      <c r="G182" t="s">
        <v>2</v>
      </c>
      <c r="H182">
        <v>692</v>
      </c>
      <c r="I182">
        <v>531</v>
      </c>
      <c r="J182">
        <v>-13.91</v>
      </c>
      <c r="K182">
        <v>1.090387</v>
      </c>
      <c r="L182">
        <v>22.1</v>
      </c>
      <c r="M182">
        <v>295.25</v>
      </c>
      <c r="N182">
        <v>1005.857025</v>
      </c>
      <c r="O182">
        <f t="shared" si="55"/>
        <v>0.99270372349586555</v>
      </c>
      <c r="P182">
        <f t="shared" si="56"/>
        <v>24.406290040576145</v>
      </c>
      <c r="Q182">
        <f t="shared" si="57"/>
        <v>24406.290040576147</v>
      </c>
      <c r="R182">
        <f t="shared" si="58"/>
        <v>161</v>
      </c>
      <c r="S182" s="2">
        <f t="shared" si="59"/>
        <v>6596.6601123043674</v>
      </c>
      <c r="T182" s="2">
        <f t="shared" si="60"/>
        <v>6596.6601123043674</v>
      </c>
      <c r="U182">
        <f t="shared" si="65"/>
        <v>3.6727091306809526E-2</v>
      </c>
      <c r="V182">
        <f t="shared" si="61"/>
        <v>1504820.7345626762</v>
      </c>
      <c r="W182" s="4">
        <f t="shared" si="62"/>
        <v>799.05981005278102</v>
      </c>
      <c r="X182">
        <f t="shared" si="63"/>
        <v>1041.335948317372</v>
      </c>
      <c r="Y182" s="6">
        <f t="shared" si="64"/>
        <v>7637.9960606217392</v>
      </c>
    </row>
    <row r="183" spans="1:25" x14ac:dyDescent="0.2">
      <c r="A183" t="s">
        <v>46</v>
      </c>
      <c r="B183" s="1">
        <v>44504</v>
      </c>
      <c r="C183" t="s">
        <v>5</v>
      </c>
      <c r="D183">
        <v>5</v>
      </c>
      <c r="E183">
        <v>0.46244175999999998</v>
      </c>
      <c r="F183">
        <v>27</v>
      </c>
      <c r="G183" t="s">
        <v>2</v>
      </c>
      <c r="H183">
        <v>659</v>
      </c>
      <c r="I183">
        <v>531</v>
      </c>
      <c r="J183">
        <v>-13.78</v>
      </c>
      <c r="K183">
        <v>1.0905279999999999</v>
      </c>
      <c r="L183">
        <v>22.2</v>
      </c>
      <c r="M183">
        <v>295.35000000000002</v>
      </c>
      <c r="N183">
        <v>1005.857025</v>
      </c>
      <c r="O183">
        <f t="shared" si="55"/>
        <v>0.99270372349586555</v>
      </c>
      <c r="P183">
        <f t="shared" si="56"/>
        <v>24.414556353883707</v>
      </c>
      <c r="Q183">
        <f t="shared" si="57"/>
        <v>24414.556353883709</v>
      </c>
      <c r="R183">
        <f t="shared" si="58"/>
        <v>128</v>
      </c>
      <c r="S183" s="2">
        <f t="shared" si="59"/>
        <v>5242.7739478312733</v>
      </c>
      <c r="T183" s="2">
        <f t="shared" si="60"/>
        <v>5242.7739478312733</v>
      </c>
      <c r="U183">
        <f t="shared" si="65"/>
        <v>3.6623391013884961E-2</v>
      </c>
      <c r="V183">
        <f t="shared" si="61"/>
        <v>1500063.7522565159</v>
      </c>
      <c r="W183" s="4">
        <f t="shared" si="62"/>
        <v>796.53385244821004</v>
      </c>
      <c r="X183">
        <f t="shared" si="63"/>
        <v>988.54201273704393</v>
      </c>
      <c r="Y183" s="6">
        <f t="shared" si="64"/>
        <v>6231.3159605683177</v>
      </c>
    </row>
    <row r="184" spans="1:25" x14ac:dyDescent="0.2">
      <c r="A184" t="s">
        <v>46</v>
      </c>
      <c r="B184" s="1">
        <v>44504</v>
      </c>
      <c r="C184" t="s">
        <v>8</v>
      </c>
      <c r="D184">
        <v>300</v>
      </c>
      <c r="E184">
        <v>0.46244175999999998</v>
      </c>
      <c r="F184">
        <v>28</v>
      </c>
      <c r="G184" t="s">
        <v>2</v>
      </c>
      <c r="H184">
        <v>684</v>
      </c>
      <c r="I184">
        <v>531</v>
      </c>
      <c r="J184">
        <v>-13.91</v>
      </c>
      <c r="K184">
        <v>1.0903890000000001</v>
      </c>
      <c r="L184">
        <v>22.3</v>
      </c>
      <c r="M184">
        <v>295.45</v>
      </c>
      <c r="N184">
        <v>1005.857025</v>
      </c>
      <c r="O184">
        <f t="shared" si="55"/>
        <v>0.99270372349586555</v>
      </c>
      <c r="P184">
        <f t="shared" si="56"/>
        <v>24.422822667191266</v>
      </c>
      <c r="Q184">
        <f t="shared" si="57"/>
        <v>24422.822667191267</v>
      </c>
      <c r="R184">
        <f t="shared" si="58"/>
        <v>153</v>
      </c>
      <c r="S184" s="2">
        <f t="shared" si="59"/>
        <v>6264.63214694404</v>
      </c>
      <c r="T184" s="2">
        <f t="shared" si="60"/>
        <v>6264.6321469440409</v>
      </c>
      <c r="U184">
        <f t="shared" si="65"/>
        <v>3.6520146943798626E-2</v>
      </c>
      <c r="V184">
        <f t="shared" si="61"/>
        <v>1495328.670295693</v>
      </c>
      <c r="W184" s="4">
        <f t="shared" si="62"/>
        <v>794.01952392701287</v>
      </c>
      <c r="X184">
        <f t="shared" si="63"/>
        <v>1022.8048104822541</v>
      </c>
      <c r="Y184" s="6">
        <f t="shared" si="64"/>
        <v>7287.4369574262937</v>
      </c>
    </row>
    <row r="185" spans="1:25" x14ac:dyDescent="0.2">
      <c r="A185" t="s">
        <v>46</v>
      </c>
      <c r="B185" s="1">
        <v>44504</v>
      </c>
      <c r="C185" t="s">
        <v>5</v>
      </c>
      <c r="D185">
        <v>0</v>
      </c>
      <c r="E185">
        <v>0.46244175999999998</v>
      </c>
      <c r="F185">
        <v>29</v>
      </c>
      <c r="G185" t="s">
        <v>2</v>
      </c>
      <c r="H185">
        <v>700</v>
      </c>
      <c r="I185">
        <v>531</v>
      </c>
      <c r="J185">
        <v>-13.76</v>
      </c>
      <c r="K185">
        <v>1.0905480000000001</v>
      </c>
      <c r="L185">
        <v>22.4</v>
      </c>
      <c r="M185">
        <v>295.55</v>
      </c>
      <c r="N185">
        <v>1005.857025</v>
      </c>
      <c r="O185">
        <f t="shared" si="55"/>
        <v>0.99270372349586555</v>
      </c>
      <c r="P185">
        <f t="shared" si="56"/>
        <v>24.431088980498831</v>
      </c>
      <c r="Q185">
        <f t="shared" si="57"/>
        <v>24431.088980498833</v>
      </c>
      <c r="R185">
        <f t="shared" si="58"/>
        <v>169</v>
      </c>
      <c r="S185" s="2">
        <f t="shared" si="59"/>
        <v>6917.4157621421491</v>
      </c>
      <c r="T185" s="2">
        <f t="shared" si="60"/>
        <v>6917.4157621421491</v>
      </c>
      <c r="U185">
        <f t="shared" si="65"/>
        <v>3.6417356691001067E-2</v>
      </c>
      <c r="V185">
        <f t="shared" si="61"/>
        <v>1490615.3679874775</v>
      </c>
      <c r="W185" s="4">
        <f t="shared" si="62"/>
        <v>791.51676040135055</v>
      </c>
      <c r="X185">
        <f t="shared" si="63"/>
        <v>1043.4307575912342</v>
      </c>
      <c r="Y185" s="6">
        <f t="shared" si="64"/>
        <v>7960.8465197333835</v>
      </c>
    </row>
    <row r="186" spans="1:25" x14ac:dyDescent="0.2">
      <c r="A186" t="s">
        <v>46</v>
      </c>
      <c r="B186" s="1">
        <v>44504</v>
      </c>
      <c r="C186" t="s">
        <v>8</v>
      </c>
      <c r="D186">
        <v>400</v>
      </c>
      <c r="E186">
        <v>0.46244175999999998</v>
      </c>
      <c r="F186">
        <v>30</v>
      </c>
      <c r="G186" t="s">
        <v>2</v>
      </c>
      <c r="H186">
        <v>657</v>
      </c>
      <c r="I186">
        <v>531</v>
      </c>
      <c r="J186">
        <v>-13.97</v>
      </c>
      <c r="K186">
        <v>1.0903179999999999</v>
      </c>
      <c r="L186">
        <v>22.5</v>
      </c>
      <c r="M186">
        <v>295.64999999999998</v>
      </c>
      <c r="N186">
        <v>1005.857025</v>
      </c>
      <c r="O186">
        <f t="shared" si="55"/>
        <v>0.99270372349586555</v>
      </c>
      <c r="P186">
        <f t="shared" si="56"/>
        <v>24.43935529380639</v>
      </c>
      <c r="Q186">
        <f t="shared" si="57"/>
        <v>24439.355293806391</v>
      </c>
      <c r="R186">
        <f t="shared" si="58"/>
        <v>126</v>
      </c>
      <c r="S186" s="2">
        <f t="shared" si="59"/>
        <v>5155.6188158503464</v>
      </c>
      <c r="T186" s="2">
        <f t="shared" si="60"/>
        <v>5155.6188158503464</v>
      </c>
      <c r="U186">
        <f t="shared" si="65"/>
        <v>3.6315017864749971E-2</v>
      </c>
      <c r="V186">
        <f t="shared" si="61"/>
        <v>1485923.7254083047</v>
      </c>
      <c r="W186" s="4">
        <f t="shared" si="62"/>
        <v>789.02549819180979</v>
      </c>
      <c r="X186">
        <f t="shared" si="63"/>
        <v>976.25188759325624</v>
      </c>
      <c r="Y186" s="6">
        <f t="shared" si="64"/>
        <v>6131.8707034436029</v>
      </c>
    </row>
    <row r="187" spans="1:25" x14ac:dyDescent="0.2">
      <c r="A187" t="s">
        <v>46</v>
      </c>
      <c r="B187" s="1">
        <v>44504</v>
      </c>
      <c r="C187" t="s">
        <v>7</v>
      </c>
      <c r="D187" t="s">
        <v>7</v>
      </c>
      <c r="E187">
        <v>0</v>
      </c>
      <c r="F187" t="s">
        <v>9</v>
      </c>
      <c r="G187" t="s">
        <v>2</v>
      </c>
      <c r="H187">
        <v>531</v>
      </c>
      <c r="J187">
        <v>-10.92</v>
      </c>
      <c r="K187">
        <v>1.093656</v>
      </c>
      <c r="L187">
        <v>0</v>
      </c>
      <c r="M187">
        <v>0</v>
      </c>
      <c r="O187">
        <f t="shared" si="55"/>
        <v>0</v>
      </c>
      <c r="P187" t="e">
        <f t="shared" si="56"/>
        <v>#DIV/0!</v>
      </c>
      <c r="Q187" t="e">
        <f t="shared" si="57"/>
        <v>#DIV/0!</v>
      </c>
      <c r="T187" s="2" t="e">
        <f t="shared" si="60"/>
        <v>#DIV/0!</v>
      </c>
      <c r="U187" t="e">
        <f xml:space="preserve"> EXP(-67.1962+99.1624*(100/M187)+27.9015*LN(M187/100)+E187*(-0.072909+0.041674*(M187/100)-0.0064603*(M187/100)^2))</f>
        <v>#DIV/0!</v>
      </c>
      <c r="V187" t="e">
        <f t="shared" si="61"/>
        <v>#DIV/0!</v>
      </c>
      <c r="X187" t="e">
        <f t="shared" si="63"/>
        <v>#DIV/0!</v>
      </c>
      <c r="Y187" s="6" t="e">
        <f t="shared" si="64"/>
        <v>#DIV/0!</v>
      </c>
    </row>
    <row r="188" spans="1:25" x14ac:dyDescent="0.2">
      <c r="A188" t="s">
        <v>47</v>
      </c>
      <c r="B188" s="1">
        <v>44515</v>
      </c>
      <c r="C188" t="s">
        <v>5</v>
      </c>
      <c r="D188">
        <v>400</v>
      </c>
      <c r="E188">
        <v>0.500087426</v>
      </c>
      <c r="F188">
        <v>1</v>
      </c>
      <c r="G188" t="s">
        <v>2</v>
      </c>
      <c r="H188">
        <v>4628</v>
      </c>
      <c r="I188">
        <v>540</v>
      </c>
      <c r="J188">
        <v>-17.93</v>
      </c>
      <c r="K188">
        <v>1.0859909999999999</v>
      </c>
      <c r="L188">
        <v>20.9</v>
      </c>
      <c r="M188">
        <v>294.05</v>
      </c>
      <c r="N188">
        <v>1007.265934</v>
      </c>
      <c r="O188">
        <f t="shared" si="55"/>
        <v>0.99409420860021402</v>
      </c>
      <c r="P188">
        <f t="shared" si="56"/>
        <v>24.273094834721082</v>
      </c>
      <c r="Q188">
        <f t="shared" si="57"/>
        <v>24273.094834721083</v>
      </c>
      <c r="R188">
        <f t="shared" ref="R188:R217" si="66">H188-I188</f>
        <v>4088</v>
      </c>
      <c r="S188" s="2">
        <f t="shared" ref="S188:S217" si="67">((R188/1000000)*(1/P188))/0.000000001</f>
        <v>168416.9253173428</v>
      </c>
      <c r="T188" s="2">
        <f t="shared" si="60"/>
        <v>168416.92531734283</v>
      </c>
      <c r="U188">
        <f t="shared" ref="U188:U219" si="68">EXP(-58.0931+90.5069*(100/M188)+22.294*LN(M188/100)+E188*(0.027766+(-0.025888)*(M188/100)+(0.0050578)*(M188/100)^2))</f>
        <v>3.8001359178003638E-2</v>
      </c>
      <c r="V188">
        <f t="shared" si="61"/>
        <v>1565575.3597454398</v>
      </c>
      <c r="W188" s="4">
        <f t="shared" ref="W188:W217" si="69">I188*V188/1000000</f>
        <v>845.4106942625375</v>
      </c>
      <c r="X188">
        <f t="shared" si="63"/>
        <v>7245.4827649018953</v>
      </c>
      <c r="Y188" s="6">
        <f t="shared" si="64"/>
        <v>175662.40808224468</v>
      </c>
    </row>
    <row r="189" spans="1:25" x14ac:dyDescent="0.2">
      <c r="A189" t="s">
        <v>47</v>
      </c>
      <c r="B189" s="1">
        <v>44515</v>
      </c>
      <c r="C189" t="s">
        <v>8</v>
      </c>
      <c r="D189">
        <v>0</v>
      </c>
      <c r="E189">
        <v>0.454333918</v>
      </c>
      <c r="F189">
        <v>2</v>
      </c>
      <c r="G189" t="s">
        <v>2</v>
      </c>
      <c r="H189">
        <v>534</v>
      </c>
      <c r="I189">
        <v>540</v>
      </c>
      <c r="J189">
        <v>-11.67</v>
      </c>
      <c r="K189">
        <v>1.092838</v>
      </c>
      <c r="L189">
        <v>18.100000000000001</v>
      </c>
      <c r="M189">
        <v>291.25</v>
      </c>
      <c r="N189">
        <v>1007.265934</v>
      </c>
      <c r="O189">
        <f t="shared" ref="O189:O218" si="70">N189/1013.249977</f>
        <v>0.99409420860021402</v>
      </c>
      <c r="P189">
        <f t="shared" ref="P189:P220" si="71">(1*0.08206*M189)/O189</f>
        <v>24.041961811299153</v>
      </c>
      <c r="Q189">
        <f t="shared" ref="Q189:Q220" si="72">P189*1000</f>
        <v>24041.961811299152</v>
      </c>
      <c r="R189">
        <f t="shared" si="66"/>
        <v>-6</v>
      </c>
      <c r="S189" s="2">
        <f t="shared" si="67"/>
        <v>-249.56366069844361</v>
      </c>
      <c r="T189" s="2">
        <f t="shared" ref="T189:T220" si="73">R189*0.025/0.025/P189*1000</f>
        <v>-249.56366069844364</v>
      </c>
      <c r="U189">
        <f t="shared" si="68"/>
        <v>4.1280349836299357E-2</v>
      </c>
      <c r="V189">
        <f t="shared" ref="V189:V220" si="74">U189/Q189*1000000000*1000</f>
        <v>1717012.536676544</v>
      </c>
      <c r="W189" s="4">
        <f t="shared" si="69"/>
        <v>927.18676980533371</v>
      </c>
      <c r="X189">
        <f t="shared" ref="X189:X220" si="75">V189*H189/1000000</f>
        <v>916.88469458527447</v>
      </c>
      <c r="Y189" s="6">
        <f t="shared" ref="Y189:Y220" si="76">X189+S189</f>
        <v>667.32103388683083</v>
      </c>
    </row>
    <row r="190" spans="1:25" x14ac:dyDescent="0.2">
      <c r="A190" t="s">
        <v>47</v>
      </c>
      <c r="B190" s="1">
        <v>44515</v>
      </c>
      <c r="C190" t="s">
        <v>5</v>
      </c>
      <c r="D190">
        <v>300</v>
      </c>
      <c r="E190">
        <v>0.48683530800000002</v>
      </c>
      <c r="F190">
        <v>3</v>
      </c>
      <c r="G190" t="s">
        <v>2</v>
      </c>
      <c r="H190">
        <v>4260</v>
      </c>
      <c r="I190">
        <v>540</v>
      </c>
      <c r="J190">
        <v>-18.190000000000001</v>
      </c>
      <c r="K190">
        <v>1.0857079999999999</v>
      </c>
      <c r="L190">
        <v>18.2</v>
      </c>
      <c r="M190">
        <v>291.35000000000002</v>
      </c>
      <c r="N190">
        <v>1007.265934</v>
      </c>
      <c r="O190">
        <f t="shared" si="70"/>
        <v>0.99409420860021402</v>
      </c>
      <c r="P190">
        <f t="shared" si="71"/>
        <v>24.050216562135649</v>
      </c>
      <c r="Q190">
        <f t="shared" si="72"/>
        <v>24050.216562135651</v>
      </c>
      <c r="R190">
        <f t="shared" si="66"/>
        <v>3720</v>
      </c>
      <c r="S190" s="2">
        <f t="shared" si="67"/>
        <v>154676.36186930307</v>
      </c>
      <c r="T190" s="2">
        <f t="shared" si="73"/>
        <v>154676.3618693031</v>
      </c>
      <c r="U190">
        <f t="shared" si="68"/>
        <v>4.1149917863993794E-2</v>
      </c>
      <c r="V190">
        <f t="shared" si="74"/>
        <v>1710999.8888234415</v>
      </c>
      <c r="W190" s="4">
        <f t="shared" si="69"/>
        <v>923.93993996465838</v>
      </c>
      <c r="X190">
        <f t="shared" si="75"/>
        <v>7288.8595263878606</v>
      </c>
      <c r="Y190" s="6">
        <f t="shared" si="76"/>
        <v>161965.22139569093</v>
      </c>
    </row>
    <row r="191" spans="1:25" x14ac:dyDescent="0.2">
      <c r="A191" t="s">
        <v>47</v>
      </c>
      <c r="B191" s="1">
        <v>44515</v>
      </c>
      <c r="C191" t="s">
        <v>8</v>
      </c>
      <c r="D191">
        <v>5</v>
      </c>
      <c r="E191">
        <v>0.46193488300000002</v>
      </c>
      <c r="F191">
        <v>4</v>
      </c>
      <c r="G191" t="s">
        <v>2</v>
      </c>
      <c r="H191">
        <v>574</v>
      </c>
      <c r="I191">
        <v>540</v>
      </c>
      <c r="J191">
        <v>-13.38</v>
      </c>
      <c r="K191">
        <v>1.090967</v>
      </c>
      <c r="L191">
        <v>18.2</v>
      </c>
      <c r="M191">
        <v>291.35000000000002</v>
      </c>
      <c r="N191">
        <v>1007.265934</v>
      </c>
      <c r="O191">
        <f t="shared" si="70"/>
        <v>0.99409420860021402</v>
      </c>
      <c r="P191">
        <f t="shared" si="71"/>
        <v>24.050216562135649</v>
      </c>
      <c r="Q191">
        <f t="shared" si="72"/>
        <v>24050.216562135651</v>
      </c>
      <c r="R191">
        <f t="shared" si="66"/>
        <v>34</v>
      </c>
      <c r="S191" s="2">
        <f t="shared" si="67"/>
        <v>1413.7086837516947</v>
      </c>
      <c r="T191" s="2">
        <f t="shared" si="73"/>
        <v>1413.7086837516947</v>
      </c>
      <c r="U191">
        <f t="shared" si="68"/>
        <v>4.1154760280551955E-2</v>
      </c>
      <c r="V191">
        <f t="shared" si="74"/>
        <v>1711201.2348922247</v>
      </c>
      <c r="W191" s="4">
        <f t="shared" si="69"/>
        <v>924.04866684180126</v>
      </c>
      <c r="X191">
        <f t="shared" si="75"/>
        <v>982.22950882813689</v>
      </c>
      <c r="Y191" s="6">
        <f t="shared" si="76"/>
        <v>2395.9381925798316</v>
      </c>
    </row>
    <row r="192" spans="1:25" x14ac:dyDescent="0.2">
      <c r="A192" t="s">
        <v>47</v>
      </c>
      <c r="B192" s="1">
        <v>44515</v>
      </c>
      <c r="C192" t="s">
        <v>5</v>
      </c>
      <c r="D192">
        <v>250</v>
      </c>
      <c r="E192">
        <v>0.48250841</v>
      </c>
      <c r="F192">
        <v>5</v>
      </c>
      <c r="G192" t="s">
        <v>2</v>
      </c>
      <c r="H192">
        <v>3533</v>
      </c>
      <c r="I192">
        <v>540</v>
      </c>
      <c r="J192">
        <v>-18.07</v>
      </c>
      <c r="K192">
        <v>1.0858410000000001</v>
      </c>
      <c r="L192">
        <v>18.100000000000001</v>
      </c>
      <c r="M192">
        <v>291.25</v>
      </c>
      <c r="N192">
        <v>1007.265934</v>
      </c>
      <c r="O192">
        <f t="shared" si="70"/>
        <v>0.99409420860021402</v>
      </c>
      <c r="P192">
        <f t="shared" si="71"/>
        <v>24.041961811299153</v>
      </c>
      <c r="Q192">
        <f t="shared" si="72"/>
        <v>24041.961811299152</v>
      </c>
      <c r="R192">
        <f t="shared" si="66"/>
        <v>2993</v>
      </c>
      <c r="S192" s="2">
        <f t="shared" si="67"/>
        <v>124490.67274507361</v>
      </c>
      <c r="T192" s="2">
        <f t="shared" si="73"/>
        <v>124490.67274507361</v>
      </c>
      <c r="U192">
        <f t="shared" si="68"/>
        <v>4.1274849868336683E-2</v>
      </c>
      <c r="V192">
        <f t="shared" si="74"/>
        <v>1716783.7713201293</v>
      </c>
      <c r="W192" s="4">
        <f t="shared" si="69"/>
        <v>927.06323651286982</v>
      </c>
      <c r="X192">
        <f t="shared" si="75"/>
        <v>6065.3970640740163</v>
      </c>
      <c r="Y192" s="6">
        <f t="shared" si="76"/>
        <v>130556.06980914762</v>
      </c>
    </row>
    <row r="193" spans="1:25" x14ac:dyDescent="0.2">
      <c r="A193" t="s">
        <v>47</v>
      </c>
      <c r="B193" s="1">
        <v>44515</v>
      </c>
      <c r="C193" t="s">
        <v>8</v>
      </c>
      <c r="D193">
        <v>10</v>
      </c>
      <c r="E193">
        <v>0.46016031099999999</v>
      </c>
      <c r="F193">
        <v>6</v>
      </c>
      <c r="G193" t="s">
        <v>2</v>
      </c>
      <c r="H193">
        <v>558</v>
      </c>
      <c r="I193">
        <v>540</v>
      </c>
      <c r="J193">
        <v>-13.25</v>
      </c>
      <c r="K193">
        <v>1.0911139999999999</v>
      </c>
      <c r="L193">
        <v>18</v>
      </c>
      <c r="M193">
        <v>291.14999999999998</v>
      </c>
      <c r="N193">
        <v>1007.265934</v>
      </c>
      <c r="O193">
        <f t="shared" si="70"/>
        <v>0.99409420860021402</v>
      </c>
      <c r="P193">
        <f t="shared" si="71"/>
        <v>24.033707060462653</v>
      </c>
      <c r="Q193">
        <f t="shared" si="72"/>
        <v>24033.707060462653</v>
      </c>
      <c r="R193">
        <f t="shared" si="66"/>
        <v>18</v>
      </c>
      <c r="S193" s="2">
        <f t="shared" si="67"/>
        <v>748.94813166843585</v>
      </c>
      <c r="T193" s="2">
        <f t="shared" si="73"/>
        <v>748.94813166843585</v>
      </c>
      <c r="U193">
        <f t="shared" si="68"/>
        <v>4.140388838490474E-2</v>
      </c>
      <c r="V193">
        <f t="shared" si="74"/>
        <v>1722742.4916490477</v>
      </c>
      <c r="W193" s="4">
        <f t="shared" si="69"/>
        <v>930.28094549048581</v>
      </c>
      <c r="X193">
        <f t="shared" si="75"/>
        <v>961.29031034016862</v>
      </c>
      <c r="Y193" s="6">
        <f t="shared" si="76"/>
        <v>1710.2384420086046</v>
      </c>
    </row>
    <row r="194" spans="1:25" x14ac:dyDescent="0.2">
      <c r="A194" t="s">
        <v>47</v>
      </c>
      <c r="B194" s="1">
        <v>44515</v>
      </c>
      <c r="C194" t="s">
        <v>5</v>
      </c>
      <c r="D194">
        <v>225</v>
      </c>
      <c r="E194">
        <v>0.49090938099999998</v>
      </c>
      <c r="F194">
        <v>7</v>
      </c>
      <c r="G194" t="s">
        <v>2</v>
      </c>
      <c r="H194">
        <v>3313</v>
      </c>
      <c r="I194">
        <v>540</v>
      </c>
      <c r="J194">
        <v>-18.420000000000002</v>
      </c>
      <c r="K194">
        <v>1.0854539999999999</v>
      </c>
      <c r="L194">
        <v>20.100000000000001</v>
      </c>
      <c r="M194">
        <v>293.25</v>
      </c>
      <c r="N194">
        <v>1007.265934</v>
      </c>
      <c r="O194">
        <f t="shared" si="70"/>
        <v>0.99409420860021402</v>
      </c>
      <c r="P194">
        <f t="shared" si="71"/>
        <v>24.207056828029103</v>
      </c>
      <c r="Q194">
        <f t="shared" si="72"/>
        <v>24207.056828029105</v>
      </c>
      <c r="R194">
        <f t="shared" si="66"/>
        <v>2773</v>
      </c>
      <c r="S194" s="2">
        <f t="shared" si="67"/>
        <v>114553.37258469073</v>
      </c>
      <c r="T194" s="2">
        <f t="shared" si="73"/>
        <v>114553.37258469075</v>
      </c>
      <c r="U194">
        <f t="shared" si="68"/>
        <v>3.889558866369465E-2</v>
      </c>
      <c r="V194">
        <f t="shared" si="74"/>
        <v>1606787.183589285</v>
      </c>
      <c r="W194" s="4">
        <f t="shared" si="69"/>
        <v>867.66507913821386</v>
      </c>
      <c r="X194">
        <f t="shared" si="75"/>
        <v>5323.2859392313012</v>
      </c>
      <c r="Y194" s="6">
        <f t="shared" si="76"/>
        <v>119876.65852392203</v>
      </c>
    </row>
    <row r="195" spans="1:25" x14ac:dyDescent="0.2">
      <c r="A195" t="s">
        <v>47</v>
      </c>
      <c r="B195" s="1">
        <v>44515</v>
      </c>
      <c r="C195" t="s">
        <v>8</v>
      </c>
      <c r="D195">
        <v>25</v>
      </c>
      <c r="E195">
        <v>0.45787967400000001</v>
      </c>
      <c r="F195">
        <v>8</v>
      </c>
      <c r="G195" t="s">
        <v>2</v>
      </c>
      <c r="H195">
        <v>286</v>
      </c>
      <c r="I195">
        <v>540</v>
      </c>
      <c r="J195">
        <v>-5.45</v>
      </c>
      <c r="K195">
        <v>1.0996440000000001</v>
      </c>
      <c r="L195">
        <v>18.899999999999999</v>
      </c>
      <c r="M195">
        <v>292.05</v>
      </c>
      <c r="N195">
        <v>1007.265934</v>
      </c>
      <c r="O195">
        <f t="shared" si="70"/>
        <v>0.99409420860021402</v>
      </c>
      <c r="P195">
        <f t="shared" si="71"/>
        <v>24.107999817991136</v>
      </c>
      <c r="Q195">
        <f t="shared" si="72"/>
        <v>24107.999817991134</v>
      </c>
      <c r="R195">
        <f t="shared" si="66"/>
        <v>-254</v>
      </c>
      <c r="S195" s="2">
        <f t="shared" si="67"/>
        <v>-10535.921765290823</v>
      </c>
      <c r="T195" s="2">
        <f t="shared" si="73"/>
        <v>-10535.921765290823</v>
      </c>
      <c r="U195">
        <f t="shared" si="68"/>
        <v>4.0302461241652487E-2</v>
      </c>
      <c r="V195">
        <f t="shared" si="74"/>
        <v>1671746.3724043949</v>
      </c>
      <c r="W195" s="4">
        <f t="shared" si="69"/>
        <v>902.74304109837328</v>
      </c>
      <c r="X195">
        <f t="shared" si="75"/>
        <v>478.11946250765692</v>
      </c>
      <c r="Y195" s="6">
        <f t="shared" si="76"/>
        <v>-10057.802302783166</v>
      </c>
    </row>
    <row r="196" spans="1:25" x14ac:dyDescent="0.2">
      <c r="A196" t="s">
        <v>47</v>
      </c>
      <c r="B196" s="1">
        <v>44515</v>
      </c>
      <c r="C196" t="s">
        <v>5</v>
      </c>
      <c r="D196">
        <v>200</v>
      </c>
      <c r="E196">
        <v>0.48963577000000003</v>
      </c>
      <c r="F196">
        <v>9</v>
      </c>
      <c r="G196" t="s">
        <v>2</v>
      </c>
      <c r="H196">
        <v>3557</v>
      </c>
      <c r="I196">
        <v>540</v>
      </c>
      <c r="J196">
        <v>-18.25</v>
      </c>
      <c r="K196">
        <v>1.085642</v>
      </c>
      <c r="L196">
        <v>19.100000000000001</v>
      </c>
      <c r="M196">
        <v>292.25</v>
      </c>
      <c r="N196">
        <v>1007.265934</v>
      </c>
      <c r="O196">
        <f t="shared" si="70"/>
        <v>0.99409420860021402</v>
      </c>
      <c r="P196">
        <f t="shared" si="71"/>
        <v>24.124509319664128</v>
      </c>
      <c r="Q196">
        <f t="shared" si="72"/>
        <v>24124.509319664128</v>
      </c>
      <c r="R196">
        <f t="shared" si="66"/>
        <v>3017</v>
      </c>
      <c r="S196" s="2">
        <f t="shared" si="67"/>
        <v>125059.53841476947</v>
      </c>
      <c r="T196" s="2">
        <f t="shared" si="73"/>
        <v>125059.53841476944</v>
      </c>
      <c r="U196">
        <f t="shared" si="68"/>
        <v>4.0057698497353092E-2</v>
      </c>
      <c r="V196">
        <f t="shared" si="74"/>
        <v>1660456.5078014524</v>
      </c>
      <c r="W196" s="4">
        <f t="shared" si="69"/>
        <v>896.64651421278427</v>
      </c>
      <c r="X196">
        <f t="shared" si="75"/>
        <v>5906.2437982497668</v>
      </c>
      <c r="Y196" s="6">
        <f t="shared" si="76"/>
        <v>130965.78221301924</v>
      </c>
    </row>
    <row r="197" spans="1:25" x14ac:dyDescent="0.2">
      <c r="A197" t="s">
        <v>47</v>
      </c>
      <c r="B197" s="1">
        <v>44515</v>
      </c>
      <c r="C197" t="s">
        <v>8</v>
      </c>
      <c r="D197">
        <v>50</v>
      </c>
      <c r="E197">
        <v>0.47691286900000002</v>
      </c>
      <c r="F197">
        <v>10</v>
      </c>
      <c r="G197" t="s">
        <v>2</v>
      </c>
      <c r="H197">
        <v>1437</v>
      </c>
      <c r="I197">
        <v>540</v>
      </c>
      <c r="J197">
        <v>-18.670000000000002</v>
      </c>
      <c r="K197">
        <v>1.0851820000000001</v>
      </c>
      <c r="L197">
        <v>18.7</v>
      </c>
      <c r="M197">
        <v>291.85000000000002</v>
      </c>
      <c r="N197">
        <v>1007.265934</v>
      </c>
      <c r="O197">
        <f t="shared" si="70"/>
        <v>0.99409420860021402</v>
      </c>
      <c r="P197">
        <f t="shared" si="71"/>
        <v>24.09149031631814</v>
      </c>
      <c r="Q197">
        <f t="shared" si="72"/>
        <v>24091.490316318141</v>
      </c>
      <c r="R197">
        <f t="shared" si="66"/>
        <v>897</v>
      </c>
      <c r="S197" s="2">
        <f t="shared" si="67"/>
        <v>37233.063966674803</v>
      </c>
      <c r="T197" s="2">
        <f t="shared" si="73"/>
        <v>37233.063966674803</v>
      </c>
      <c r="U197">
        <f t="shared" si="68"/>
        <v>4.0539799771325429E-2</v>
      </c>
      <c r="V197">
        <f t="shared" si="74"/>
        <v>1682743.5430122057</v>
      </c>
      <c r="W197" s="4">
        <f t="shared" si="69"/>
        <v>908.68151322659116</v>
      </c>
      <c r="X197">
        <f t="shared" si="75"/>
        <v>2418.1024713085399</v>
      </c>
      <c r="Y197" s="6">
        <f t="shared" si="76"/>
        <v>39651.166437983346</v>
      </c>
    </row>
    <row r="198" spans="1:25" x14ac:dyDescent="0.2">
      <c r="A198" t="s">
        <v>47</v>
      </c>
      <c r="B198" s="1">
        <v>44515</v>
      </c>
      <c r="C198" t="s">
        <v>5</v>
      </c>
      <c r="D198">
        <v>175</v>
      </c>
      <c r="E198">
        <v>0.484288836</v>
      </c>
      <c r="F198">
        <v>11</v>
      </c>
      <c r="G198" t="s">
        <v>2</v>
      </c>
      <c r="H198">
        <v>2806</v>
      </c>
      <c r="I198">
        <v>540</v>
      </c>
      <c r="J198">
        <v>-18.239999999999998</v>
      </c>
      <c r="K198">
        <v>1.085653</v>
      </c>
      <c r="L198">
        <v>19.2</v>
      </c>
      <c r="M198">
        <v>292.35000000000002</v>
      </c>
      <c r="N198">
        <v>1007.265934</v>
      </c>
      <c r="O198">
        <f t="shared" si="70"/>
        <v>0.99409420860021402</v>
      </c>
      <c r="P198">
        <f t="shared" si="71"/>
        <v>24.132764070500627</v>
      </c>
      <c r="Q198">
        <f t="shared" si="72"/>
        <v>24132.764070500627</v>
      </c>
      <c r="R198">
        <f t="shared" si="66"/>
        <v>2266</v>
      </c>
      <c r="S198" s="2">
        <f t="shared" si="67"/>
        <v>93897.242494899663</v>
      </c>
      <c r="T198" s="2">
        <f t="shared" si="73"/>
        <v>93897.242494899692</v>
      </c>
      <c r="U198">
        <f t="shared" si="68"/>
        <v>3.9940135617648989E-2</v>
      </c>
      <c r="V198">
        <f t="shared" si="74"/>
        <v>1655017.0341436749</v>
      </c>
      <c r="W198" s="4">
        <f t="shared" si="69"/>
        <v>893.7091984375844</v>
      </c>
      <c r="X198">
        <f t="shared" si="75"/>
        <v>4643.9777978071515</v>
      </c>
      <c r="Y198" s="6">
        <f t="shared" si="76"/>
        <v>98541.220292706814</v>
      </c>
    </row>
    <row r="199" spans="1:25" x14ac:dyDescent="0.2">
      <c r="A199" t="s">
        <v>47</v>
      </c>
      <c r="B199" s="1">
        <v>44515</v>
      </c>
      <c r="C199" t="s">
        <v>8</v>
      </c>
      <c r="D199">
        <v>75</v>
      </c>
      <c r="E199">
        <v>0.48021803699999999</v>
      </c>
      <c r="F199">
        <v>12</v>
      </c>
      <c r="G199" t="s">
        <v>2</v>
      </c>
      <c r="H199">
        <v>1220</v>
      </c>
      <c r="I199">
        <v>540</v>
      </c>
      <c r="J199">
        <v>-16.59</v>
      </c>
      <c r="K199">
        <v>1.0874619999999999</v>
      </c>
      <c r="L199">
        <v>18.5</v>
      </c>
      <c r="M199">
        <v>291.64999999999998</v>
      </c>
      <c r="N199">
        <v>1007.265934</v>
      </c>
      <c r="O199">
        <f t="shared" si="70"/>
        <v>0.99409420860021402</v>
      </c>
      <c r="P199">
        <f t="shared" si="71"/>
        <v>24.074980814645141</v>
      </c>
      <c r="Q199">
        <f t="shared" si="72"/>
        <v>24074.98081464514</v>
      </c>
      <c r="R199">
        <f t="shared" si="66"/>
        <v>680</v>
      </c>
      <c r="S199" s="2">
        <f t="shared" si="67"/>
        <v>28245.090005901344</v>
      </c>
      <c r="T199" s="2">
        <f t="shared" si="73"/>
        <v>28245.090005901344</v>
      </c>
      <c r="U199">
        <f t="shared" si="68"/>
        <v>4.0782310406193588E-2</v>
      </c>
      <c r="V199">
        <f t="shared" si="74"/>
        <v>1693970.6295169778</v>
      </c>
      <c r="W199" s="4">
        <f t="shared" si="69"/>
        <v>914.74413993916801</v>
      </c>
      <c r="X199">
        <f t="shared" si="75"/>
        <v>2066.6441680107127</v>
      </c>
      <c r="Y199" s="6">
        <f t="shared" si="76"/>
        <v>30311.734173912057</v>
      </c>
    </row>
    <row r="200" spans="1:25" x14ac:dyDescent="0.2">
      <c r="A200" t="s">
        <v>47</v>
      </c>
      <c r="B200" s="1">
        <v>44515</v>
      </c>
      <c r="C200" t="s">
        <v>5</v>
      </c>
      <c r="D200">
        <v>150</v>
      </c>
      <c r="E200">
        <v>0.483526179</v>
      </c>
      <c r="F200">
        <v>13</v>
      </c>
      <c r="G200" t="s">
        <v>2</v>
      </c>
      <c r="H200">
        <v>2589</v>
      </c>
      <c r="I200">
        <v>540</v>
      </c>
      <c r="J200">
        <v>-17.47</v>
      </c>
      <c r="K200">
        <v>1.086495</v>
      </c>
      <c r="L200">
        <v>19.899999999999999</v>
      </c>
      <c r="M200">
        <v>293.05</v>
      </c>
      <c r="N200">
        <v>1007.265934</v>
      </c>
      <c r="O200">
        <f t="shared" si="70"/>
        <v>0.99409420860021402</v>
      </c>
      <c r="P200">
        <f t="shared" si="71"/>
        <v>24.190547326356107</v>
      </c>
      <c r="Q200">
        <f t="shared" si="72"/>
        <v>24190.547326356107</v>
      </c>
      <c r="R200">
        <f t="shared" si="66"/>
        <v>2049</v>
      </c>
      <c r="S200" s="2">
        <f t="shared" si="67"/>
        <v>84702.506824538505</v>
      </c>
      <c r="T200" s="2">
        <f t="shared" si="73"/>
        <v>84702.506824538519</v>
      </c>
      <c r="U200">
        <f t="shared" si="68"/>
        <v>3.912513820377176E-2</v>
      </c>
      <c r="V200">
        <f t="shared" si="74"/>
        <v>1617373.0042537774</v>
      </c>
      <c r="W200" s="4">
        <f t="shared" si="69"/>
        <v>873.38142229703988</v>
      </c>
      <c r="X200">
        <f t="shared" si="75"/>
        <v>4187.3787080130296</v>
      </c>
      <c r="Y200" s="6">
        <f t="shared" si="76"/>
        <v>88889.885532551532</v>
      </c>
    </row>
    <row r="201" spans="1:25" x14ac:dyDescent="0.2">
      <c r="A201" t="s">
        <v>47</v>
      </c>
      <c r="B201" s="1">
        <v>44515</v>
      </c>
      <c r="C201" t="s">
        <v>8</v>
      </c>
      <c r="D201">
        <v>100</v>
      </c>
      <c r="E201">
        <v>0.47462609100000003</v>
      </c>
      <c r="F201">
        <v>14</v>
      </c>
      <c r="G201" t="s">
        <v>2</v>
      </c>
      <c r="H201">
        <v>1562</v>
      </c>
      <c r="I201">
        <v>540</v>
      </c>
      <c r="J201">
        <v>-17.010000000000002</v>
      </c>
      <c r="K201">
        <v>1.0869960000000001</v>
      </c>
      <c r="L201">
        <v>18.7</v>
      </c>
      <c r="M201">
        <v>291.85000000000002</v>
      </c>
      <c r="N201">
        <v>1007.265934</v>
      </c>
      <c r="O201">
        <f t="shared" si="70"/>
        <v>0.99409420860021402</v>
      </c>
      <c r="P201">
        <f t="shared" si="71"/>
        <v>24.09149031631814</v>
      </c>
      <c r="Q201">
        <f t="shared" si="72"/>
        <v>24091.490316318141</v>
      </c>
      <c r="R201">
        <f t="shared" si="66"/>
        <v>1022</v>
      </c>
      <c r="S201" s="2">
        <f t="shared" si="67"/>
        <v>42421.618031150108</v>
      </c>
      <c r="T201" s="2">
        <f t="shared" si="73"/>
        <v>42421.618031150116</v>
      </c>
      <c r="U201">
        <f t="shared" si="68"/>
        <v>4.0540236193915502E-2</v>
      </c>
      <c r="V201">
        <f t="shared" si="74"/>
        <v>1682761.6582298339</v>
      </c>
      <c r="W201" s="4">
        <f t="shared" si="69"/>
        <v>908.69129544411032</v>
      </c>
      <c r="X201">
        <f t="shared" si="75"/>
        <v>2628.4737101550008</v>
      </c>
      <c r="Y201" s="6">
        <f t="shared" si="76"/>
        <v>45050.091741305107</v>
      </c>
    </row>
    <row r="202" spans="1:25" x14ac:dyDescent="0.2">
      <c r="A202" t="s">
        <v>47</v>
      </c>
      <c r="B202" s="1">
        <v>44515</v>
      </c>
      <c r="C202" t="s">
        <v>5</v>
      </c>
      <c r="D202">
        <v>125</v>
      </c>
      <c r="E202">
        <v>0.47818403900000001</v>
      </c>
      <c r="F202">
        <v>15</v>
      </c>
      <c r="G202" t="s">
        <v>2</v>
      </c>
      <c r="H202">
        <v>2275</v>
      </c>
      <c r="I202">
        <v>540</v>
      </c>
      <c r="J202">
        <v>-17.82</v>
      </c>
      <c r="K202">
        <v>1.086111</v>
      </c>
      <c r="L202">
        <v>18.3</v>
      </c>
      <c r="M202">
        <v>291.45</v>
      </c>
      <c r="N202">
        <v>1007.265934</v>
      </c>
      <c r="O202">
        <f t="shared" si="70"/>
        <v>0.99409420860021402</v>
      </c>
      <c r="P202">
        <f t="shared" si="71"/>
        <v>24.058471312972145</v>
      </c>
      <c r="Q202">
        <f t="shared" si="72"/>
        <v>24058.471312972146</v>
      </c>
      <c r="R202">
        <f t="shared" si="66"/>
        <v>1735</v>
      </c>
      <c r="S202" s="2">
        <f t="shared" si="67"/>
        <v>72115.9701890328</v>
      </c>
      <c r="T202" s="2">
        <f t="shared" si="73"/>
        <v>72115.9701890328</v>
      </c>
      <c r="U202">
        <f t="shared" si="68"/>
        <v>4.1028072280178823E-2</v>
      </c>
      <c r="V202">
        <f t="shared" si="74"/>
        <v>1705348.2636719649</v>
      </c>
      <c r="W202" s="4">
        <f t="shared" si="69"/>
        <v>920.88806238286099</v>
      </c>
      <c r="X202">
        <f t="shared" si="75"/>
        <v>3879.6672998537201</v>
      </c>
      <c r="Y202" s="6">
        <f t="shared" si="76"/>
        <v>75995.637488886525</v>
      </c>
    </row>
    <row r="203" spans="1:25" x14ac:dyDescent="0.2">
      <c r="A203" t="s">
        <v>47</v>
      </c>
      <c r="B203" s="1">
        <v>44515</v>
      </c>
      <c r="C203" t="s">
        <v>8</v>
      </c>
      <c r="D203">
        <v>125</v>
      </c>
      <c r="E203">
        <v>0.475896494</v>
      </c>
      <c r="F203">
        <v>16</v>
      </c>
      <c r="G203" t="s">
        <v>2</v>
      </c>
      <c r="H203">
        <v>1904</v>
      </c>
      <c r="I203">
        <v>540</v>
      </c>
      <c r="J203">
        <v>-17.649999999999999</v>
      </c>
      <c r="K203">
        <v>1.086293</v>
      </c>
      <c r="L203">
        <v>18.8</v>
      </c>
      <c r="M203">
        <v>291.95</v>
      </c>
      <c r="N203">
        <v>1007.265934</v>
      </c>
      <c r="O203">
        <f t="shared" si="70"/>
        <v>0.99409420860021402</v>
      </c>
      <c r="P203">
        <f t="shared" si="71"/>
        <v>24.099745067154632</v>
      </c>
      <c r="Q203">
        <f t="shared" si="72"/>
        <v>24099.745067154632</v>
      </c>
      <c r="R203">
        <f t="shared" si="66"/>
        <v>1364</v>
      </c>
      <c r="S203" s="2">
        <f t="shared" si="67"/>
        <v>56598.109075393739</v>
      </c>
      <c r="T203" s="2">
        <f t="shared" si="73"/>
        <v>56598.109075393739</v>
      </c>
      <c r="U203">
        <f t="shared" si="68"/>
        <v>4.041924728048997E-2</v>
      </c>
      <c r="V203">
        <f t="shared" si="74"/>
        <v>1677164.9313244012</v>
      </c>
      <c r="W203" s="4">
        <f t="shared" si="69"/>
        <v>905.6690629151766</v>
      </c>
      <c r="X203">
        <f t="shared" si="75"/>
        <v>3193.3220292416595</v>
      </c>
      <c r="Y203" s="6">
        <f t="shared" si="76"/>
        <v>59791.431104635398</v>
      </c>
    </row>
    <row r="204" spans="1:25" x14ac:dyDescent="0.2">
      <c r="A204" t="s">
        <v>47</v>
      </c>
      <c r="B204" s="1">
        <v>44515</v>
      </c>
      <c r="C204" t="s">
        <v>5</v>
      </c>
      <c r="D204">
        <v>100</v>
      </c>
      <c r="E204">
        <v>0.473101506</v>
      </c>
      <c r="F204">
        <v>17</v>
      </c>
      <c r="G204" t="s">
        <v>2</v>
      </c>
      <c r="H204">
        <v>1988</v>
      </c>
      <c r="I204">
        <v>540</v>
      </c>
      <c r="J204">
        <v>-17.32</v>
      </c>
      <c r="K204">
        <v>1.08666</v>
      </c>
      <c r="L204">
        <v>19.2</v>
      </c>
      <c r="M204">
        <v>292.35000000000002</v>
      </c>
      <c r="N204">
        <v>1007.265934</v>
      </c>
      <c r="O204">
        <f t="shared" si="70"/>
        <v>0.99409420860021402</v>
      </c>
      <c r="P204">
        <f t="shared" si="71"/>
        <v>24.132764070500627</v>
      </c>
      <c r="Q204">
        <f t="shared" si="72"/>
        <v>24132.764070500627</v>
      </c>
      <c r="R204">
        <f t="shared" si="66"/>
        <v>1448</v>
      </c>
      <c r="S204" s="2">
        <f t="shared" si="67"/>
        <v>60001.415327720541</v>
      </c>
      <c r="T204" s="2">
        <f t="shared" si="73"/>
        <v>60001.415327720541</v>
      </c>
      <c r="U204">
        <f t="shared" si="68"/>
        <v>3.9942230961357357E-2</v>
      </c>
      <c r="V204">
        <f t="shared" si="74"/>
        <v>1655103.8598260644</v>
      </c>
      <c r="W204" s="4">
        <f t="shared" si="69"/>
        <v>893.75608430607474</v>
      </c>
      <c r="X204">
        <f t="shared" si="75"/>
        <v>3290.3464733342162</v>
      </c>
      <c r="Y204" s="6">
        <f t="shared" si="76"/>
        <v>63291.761801054759</v>
      </c>
    </row>
    <row r="205" spans="1:25" x14ac:dyDescent="0.2">
      <c r="A205" t="s">
        <v>47</v>
      </c>
      <c r="B205" s="1">
        <v>44515</v>
      </c>
      <c r="C205" t="s">
        <v>8</v>
      </c>
      <c r="D205">
        <v>150</v>
      </c>
      <c r="E205">
        <v>0.48352505400000001</v>
      </c>
      <c r="F205">
        <v>18</v>
      </c>
      <c r="G205" t="s">
        <v>2</v>
      </c>
      <c r="H205">
        <v>2147</v>
      </c>
      <c r="I205">
        <v>540</v>
      </c>
      <c r="J205">
        <v>-17.84</v>
      </c>
      <c r="K205">
        <v>1.0860920000000001</v>
      </c>
      <c r="L205">
        <v>18.899999999999999</v>
      </c>
      <c r="M205">
        <v>292.05</v>
      </c>
      <c r="N205">
        <v>1007.265934</v>
      </c>
      <c r="O205">
        <f t="shared" si="70"/>
        <v>0.99409420860021402</v>
      </c>
      <c r="P205">
        <f t="shared" si="71"/>
        <v>24.107999817991136</v>
      </c>
      <c r="Q205">
        <f t="shared" si="72"/>
        <v>24107.999817991134</v>
      </c>
      <c r="R205">
        <f t="shared" si="66"/>
        <v>1607</v>
      </c>
      <c r="S205" s="2">
        <f t="shared" si="67"/>
        <v>66658.371168591941</v>
      </c>
      <c r="T205" s="2">
        <f t="shared" si="73"/>
        <v>66658.371168591941</v>
      </c>
      <c r="U205">
        <f t="shared" si="68"/>
        <v>4.0297603427973304E-2</v>
      </c>
      <c r="V205">
        <f t="shared" si="74"/>
        <v>1671544.8702592205</v>
      </c>
      <c r="W205" s="4">
        <f t="shared" si="69"/>
        <v>902.63422993997904</v>
      </c>
      <c r="X205">
        <f t="shared" si="75"/>
        <v>3588.8068364465466</v>
      </c>
      <c r="Y205" s="6">
        <f t="shared" si="76"/>
        <v>70247.178005038484</v>
      </c>
    </row>
    <row r="206" spans="1:25" x14ac:dyDescent="0.2">
      <c r="A206" t="s">
        <v>47</v>
      </c>
      <c r="B206" s="1">
        <v>44515</v>
      </c>
      <c r="C206" t="s">
        <v>5</v>
      </c>
      <c r="D206">
        <v>75</v>
      </c>
      <c r="E206">
        <v>0.48047226300000001</v>
      </c>
      <c r="F206">
        <v>19</v>
      </c>
      <c r="G206" t="s">
        <v>2</v>
      </c>
      <c r="H206">
        <v>1092</v>
      </c>
      <c r="I206">
        <v>540</v>
      </c>
      <c r="J206">
        <v>-16.09</v>
      </c>
      <c r="K206">
        <v>1.088001</v>
      </c>
      <c r="L206">
        <v>20</v>
      </c>
      <c r="M206">
        <v>293.14999999999998</v>
      </c>
      <c r="N206">
        <v>1007.265934</v>
      </c>
      <c r="O206">
        <f t="shared" si="70"/>
        <v>0.99409420860021402</v>
      </c>
      <c r="P206">
        <f t="shared" si="71"/>
        <v>24.198802077192603</v>
      </c>
      <c r="Q206">
        <f t="shared" si="72"/>
        <v>24198.802077192602</v>
      </c>
      <c r="R206">
        <f t="shared" si="66"/>
        <v>552</v>
      </c>
      <c r="S206" s="2">
        <f t="shared" si="67"/>
        <v>22811.046523673194</v>
      </c>
      <c r="T206" s="2">
        <f t="shared" si="73"/>
        <v>22811.046523673194</v>
      </c>
      <c r="U206">
        <f t="shared" si="68"/>
        <v>3.9011330538071397E-2</v>
      </c>
      <c r="V206">
        <f t="shared" si="74"/>
        <v>1612118.2533593108</v>
      </c>
      <c r="W206" s="4">
        <f t="shared" si="69"/>
        <v>870.54385681402778</v>
      </c>
      <c r="X206">
        <f t="shared" si="75"/>
        <v>1760.4331326683673</v>
      </c>
      <c r="Y206" s="6">
        <f t="shared" si="76"/>
        <v>24571.479656341562</v>
      </c>
    </row>
    <row r="207" spans="1:25" x14ac:dyDescent="0.2">
      <c r="A207" t="s">
        <v>47</v>
      </c>
      <c r="B207" s="1">
        <v>44515</v>
      </c>
      <c r="C207" t="s">
        <v>8</v>
      </c>
      <c r="D207">
        <v>175</v>
      </c>
      <c r="E207">
        <v>0.48683530800000002</v>
      </c>
      <c r="F207">
        <v>20</v>
      </c>
      <c r="G207" t="s">
        <v>2</v>
      </c>
      <c r="H207">
        <v>2107</v>
      </c>
      <c r="I207">
        <v>540</v>
      </c>
      <c r="J207">
        <v>-17.54</v>
      </c>
      <c r="K207">
        <v>1.086416</v>
      </c>
      <c r="L207">
        <v>19.600000000000001</v>
      </c>
      <c r="M207">
        <v>292.75</v>
      </c>
      <c r="N207">
        <v>1007.265934</v>
      </c>
      <c r="O207">
        <f t="shared" si="70"/>
        <v>0.99409420860021402</v>
      </c>
      <c r="P207">
        <f t="shared" si="71"/>
        <v>24.165783073846615</v>
      </c>
      <c r="Q207">
        <f t="shared" si="72"/>
        <v>24165.783073846615</v>
      </c>
      <c r="R207">
        <f t="shared" si="66"/>
        <v>1567</v>
      </c>
      <c r="S207" s="2">
        <f t="shared" si="67"/>
        <v>64843.750157464739</v>
      </c>
      <c r="T207" s="2">
        <f t="shared" si="73"/>
        <v>64843.750157464725</v>
      </c>
      <c r="U207">
        <f t="shared" si="68"/>
        <v>3.9470722134812369E-2</v>
      </c>
      <c r="V207">
        <f t="shared" si="74"/>
        <v>1633330.9793519378</v>
      </c>
      <c r="W207" s="4">
        <f t="shared" si="69"/>
        <v>881.9987288500464</v>
      </c>
      <c r="X207">
        <f t="shared" si="75"/>
        <v>3441.4283734945329</v>
      </c>
      <c r="Y207" s="6">
        <f t="shared" si="76"/>
        <v>68285.178530959267</v>
      </c>
    </row>
    <row r="208" spans="1:25" x14ac:dyDescent="0.2">
      <c r="A208" t="s">
        <v>47</v>
      </c>
      <c r="B208" s="1">
        <v>44515</v>
      </c>
      <c r="C208" t="s">
        <v>5</v>
      </c>
      <c r="D208">
        <v>50</v>
      </c>
      <c r="E208">
        <v>0.47792946400000003</v>
      </c>
      <c r="F208">
        <v>21</v>
      </c>
      <c r="G208" t="s">
        <v>2</v>
      </c>
      <c r="H208">
        <v>1000</v>
      </c>
      <c r="I208">
        <v>540</v>
      </c>
      <c r="J208">
        <v>-15.75</v>
      </c>
      <c r="K208">
        <v>1.088381</v>
      </c>
      <c r="L208">
        <v>19.100000000000001</v>
      </c>
      <c r="M208">
        <v>292.25</v>
      </c>
      <c r="N208">
        <v>1007.265934</v>
      </c>
      <c r="O208">
        <f t="shared" si="70"/>
        <v>0.99409420860021402</v>
      </c>
      <c r="P208">
        <f t="shared" si="71"/>
        <v>24.124509319664128</v>
      </c>
      <c r="Q208">
        <f t="shared" si="72"/>
        <v>24124.509319664128</v>
      </c>
      <c r="R208">
        <f t="shared" si="66"/>
        <v>460</v>
      </c>
      <c r="S208" s="2">
        <f t="shared" si="67"/>
        <v>19067.745333375526</v>
      </c>
      <c r="T208" s="2">
        <f t="shared" si="73"/>
        <v>19067.745333375522</v>
      </c>
      <c r="U208">
        <f t="shared" si="68"/>
        <v>4.0059899225348111E-2</v>
      </c>
      <c r="V208">
        <f t="shared" si="74"/>
        <v>1660547.7315426634</v>
      </c>
      <c r="W208" s="4">
        <f t="shared" si="69"/>
        <v>896.69577503303822</v>
      </c>
      <c r="X208">
        <f t="shared" si="75"/>
        <v>1660.5477315426633</v>
      </c>
      <c r="Y208" s="6">
        <f t="shared" si="76"/>
        <v>20728.293064918187</v>
      </c>
    </row>
    <row r="209" spans="1:25" x14ac:dyDescent="0.2">
      <c r="A209" t="s">
        <v>47</v>
      </c>
      <c r="B209" s="1">
        <v>44515</v>
      </c>
      <c r="C209" t="s">
        <v>8</v>
      </c>
      <c r="D209">
        <v>200</v>
      </c>
      <c r="E209">
        <v>0.491673633</v>
      </c>
      <c r="F209">
        <v>22</v>
      </c>
      <c r="G209" t="s">
        <v>2</v>
      </c>
      <c r="H209">
        <v>2540</v>
      </c>
      <c r="I209">
        <v>540</v>
      </c>
      <c r="J209">
        <v>-17.97</v>
      </c>
      <c r="K209">
        <v>1.08595</v>
      </c>
      <c r="L209">
        <v>19.899999999999999</v>
      </c>
      <c r="M209">
        <v>293.05</v>
      </c>
      <c r="N209">
        <v>1007.265934</v>
      </c>
      <c r="O209">
        <f t="shared" si="70"/>
        <v>0.99409420860021402</v>
      </c>
      <c r="P209">
        <f t="shared" si="71"/>
        <v>24.190547326356107</v>
      </c>
      <c r="Q209">
        <f t="shared" si="72"/>
        <v>24190.547326356107</v>
      </c>
      <c r="R209">
        <f t="shared" si="66"/>
        <v>2000</v>
      </c>
      <c r="S209" s="2">
        <f t="shared" si="67"/>
        <v>82676.922229905816</v>
      </c>
      <c r="T209" s="2">
        <f t="shared" si="73"/>
        <v>82676.922229905816</v>
      </c>
      <c r="U209">
        <f t="shared" si="68"/>
        <v>3.9123651724613739E-2</v>
      </c>
      <c r="V209">
        <f t="shared" si="74"/>
        <v>1617311.5554929054</v>
      </c>
      <c r="W209" s="4">
        <f t="shared" si="69"/>
        <v>873.34823996616888</v>
      </c>
      <c r="X209">
        <f t="shared" si="75"/>
        <v>4107.9713509519797</v>
      </c>
      <c r="Y209" s="6">
        <f t="shared" si="76"/>
        <v>86784.893580857795</v>
      </c>
    </row>
    <row r="210" spans="1:25" x14ac:dyDescent="0.2">
      <c r="A210" t="s">
        <v>47</v>
      </c>
      <c r="B210" s="1">
        <v>44515</v>
      </c>
      <c r="C210" t="s">
        <v>5</v>
      </c>
      <c r="D210">
        <v>25</v>
      </c>
      <c r="E210">
        <v>0.47615006199999999</v>
      </c>
      <c r="F210">
        <v>23</v>
      </c>
      <c r="G210" t="s">
        <v>2</v>
      </c>
      <c r="H210">
        <v>837</v>
      </c>
      <c r="I210">
        <v>540</v>
      </c>
      <c r="J210">
        <v>-15.84</v>
      </c>
      <c r="K210">
        <v>1.088279</v>
      </c>
      <c r="L210">
        <v>19.3</v>
      </c>
      <c r="M210">
        <v>292.45</v>
      </c>
      <c r="N210">
        <v>1007.265934</v>
      </c>
      <c r="O210">
        <f t="shared" si="70"/>
        <v>0.99409420860021402</v>
      </c>
      <c r="P210">
        <f t="shared" si="71"/>
        <v>24.141018821337124</v>
      </c>
      <c r="Q210">
        <f t="shared" si="72"/>
        <v>24141.018821337122</v>
      </c>
      <c r="R210">
        <f t="shared" si="66"/>
        <v>297</v>
      </c>
      <c r="S210" s="2">
        <f t="shared" si="67"/>
        <v>12302.711919411435</v>
      </c>
      <c r="T210" s="2">
        <f t="shared" si="73"/>
        <v>12302.711919411435</v>
      </c>
      <c r="U210">
        <f t="shared" si="68"/>
        <v>3.9823621957583086E-2</v>
      </c>
      <c r="V210">
        <f t="shared" si="74"/>
        <v>1649624.7425309508</v>
      </c>
      <c r="W210" s="4">
        <f t="shared" si="69"/>
        <v>890.79736096671343</v>
      </c>
      <c r="X210">
        <f t="shared" si="75"/>
        <v>1380.735909498406</v>
      </c>
      <c r="Y210" s="6">
        <f t="shared" si="76"/>
        <v>13683.447828909841</v>
      </c>
    </row>
    <row r="211" spans="1:25" x14ac:dyDescent="0.2">
      <c r="A211" t="s">
        <v>47</v>
      </c>
      <c r="B211" s="1">
        <v>44515</v>
      </c>
      <c r="C211" t="s">
        <v>8</v>
      </c>
      <c r="D211">
        <v>225</v>
      </c>
      <c r="E211">
        <v>0.501108895</v>
      </c>
      <c r="F211">
        <v>24</v>
      </c>
      <c r="G211" t="s">
        <v>2</v>
      </c>
      <c r="H211">
        <v>3013</v>
      </c>
      <c r="I211">
        <v>540</v>
      </c>
      <c r="J211">
        <v>-18.149999999999999</v>
      </c>
      <c r="K211">
        <v>1.0857559999999999</v>
      </c>
      <c r="L211">
        <v>19.8</v>
      </c>
      <c r="M211">
        <v>292.95</v>
      </c>
      <c r="N211">
        <v>1007.265934</v>
      </c>
      <c r="O211">
        <f t="shared" si="70"/>
        <v>0.99409420860021402</v>
      </c>
      <c r="P211">
        <f t="shared" si="71"/>
        <v>24.182292575519611</v>
      </c>
      <c r="Q211">
        <f t="shared" si="72"/>
        <v>24182.292575519612</v>
      </c>
      <c r="R211">
        <f t="shared" si="66"/>
        <v>2473</v>
      </c>
      <c r="S211" s="2">
        <f t="shared" si="67"/>
        <v>102264.91108223067</v>
      </c>
      <c r="T211" s="2">
        <f t="shared" si="73"/>
        <v>102264.91108223067</v>
      </c>
      <c r="U211">
        <f t="shared" si="68"/>
        <v>3.9236796959410451E-2</v>
      </c>
      <c r="V211">
        <f t="shared" si="74"/>
        <v>1622542.4796626158</v>
      </c>
      <c r="W211" s="4">
        <f t="shared" si="69"/>
        <v>876.1729390178125</v>
      </c>
      <c r="X211">
        <f t="shared" si="75"/>
        <v>4888.7204912234611</v>
      </c>
      <c r="Y211" s="6">
        <f t="shared" si="76"/>
        <v>107153.63157345413</v>
      </c>
    </row>
    <row r="212" spans="1:25" x14ac:dyDescent="0.2">
      <c r="A212" t="s">
        <v>47</v>
      </c>
      <c r="B212" s="1">
        <v>44515</v>
      </c>
      <c r="C212" t="s">
        <v>5</v>
      </c>
      <c r="D212">
        <v>10</v>
      </c>
      <c r="E212">
        <v>0.47513355400000001</v>
      </c>
      <c r="F212">
        <v>25</v>
      </c>
      <c r="G212" t="s">
        <v>2</v>
      </c>
      <c r="H212">
        <v>535</v>
      </c>
      <c r="I212">
        <v>540</v>
      </c>
      <c r="J212">
        <v>-12.45</v>
      </c>
      <c r="K212">
        <v>1.0919859999999999</v>
      </c>
      <c r="L212">
        <v>19.5</v>
      </c>
      <c r="M212">
        <v>292.64999999999998</v>
      </c>
      <c r="N212">
        <v>1007.265934</v>
      </c>
      <c r="O212">
        <f t="shared" si="70"/>
        <v>0.99409420860021402</v>
      </c>
      <c r="P212">
        <f t="shared" si="71"/>
        <v>24.157528323010116</v>
      </c>
      <c r="Q212">
        <f t="shared" si="72"/>
        <v>24157.528323010116</v>
      </c>
      <c r="R212">
        <f t="shared" si="66"/>
        <v>-5</v>
      </c>
      <c r="S212" s="2">
        <f t="shared" si="67"/>
        <v>-206.97481684156759</v>
      </c>
      <c r="T212" s="2">
        <f t="shared" si="73"/>
        <v>-206.97481684156756</v>
      </c>
      <c r="U212">
        <f t="shared" si="68"/>
        <v>3.9589329944309679E-2</v>
      </c>
      <c r="V212">
        <f t="shared" si="74"/>
        <v>1638798.8628207766</v>
      </c>
      <c r="W212" s="4">
        <f t="shared" si="69"/>
        <v>884.95138592321939</v>
      </c>
      <c r="X212">
        <f t="shared" si="75"/>
        <v>876.75739160911553</v>
      </c>
      <c r="Y212" s="6">
        <f t="shared" si="76"/>
        <v>669.78257476754789</v>
      </c>
    </row>
    <row r="213" spans="1:25" x14ac:dyDescent="0.2">
      <c r="A213" t="s">
        <v>47</v>
      </c>
      <c r="B213" s="1">
        <v>44515</v>
      </c>
      <c r="C213" t="s">
        <v>8</v>
      </c>
      <c r="D213">
        <v>250</v>
      </c>
      <c r="E213">
        <v>0.49575191699999999</v>
      </c>
      <c r="F213">
        <v>26</v>
      </c>
      <c r="G213" t="s">
        <v>2</v>
      </c>
      <c r="H213">
        <v>3665</v>
      </c>
      <c r="I213">
        <v>540</v>
      </c>
      <c r="J213">
        <v>-18.12</v>
      </c>
      <c r="K213">
        <v>1.0857870000000001</v>
      </c>
      <c r="L213">
        <v>20.100000000000001</v>
      </c>
      <c r="M213">
        <v>293.25</v>
      </c>
      <c r="N213">
        <v>1007.265934</v>
      </c>
      <c r="O213">
        <f t="shared" si="70"/>
        <v>0.99409420860021402</v>
      </c>
      <c r="P213">
        <f t="shared" si="71"/>
        <v>24.207056828029103</v>
      </c>
      <c r="Q213">
        <f t="shared" si="72"/>
        <v>24207.056828029105</v>
      </c>
      <c r="R213">
        <f t="shared" si="66"/>
        <v>3125</v>
      </c>
      <c r="S213" s="2">
        <f t="shared" si="67"/>
        <v>129094.58684715421</v>
      </c>
      <c r="T213" s="2">
        <f t="shared" si="73"/>
        <v>129094.58684715421</v>
      </c>
      <c r="U213">
        <f t="shared" si="68"/>
        <v>3.8894711752579754E-2</v>
      </c>
      <c r="V213">
        <f t="shared" si="74"/>
        <v>1606750.9581562995</v>
      </c>
      <c r="W213" s="4">
        <f t="shared" si="69"/>
        <v>867.64551740440174</v>
      </c>
      <c r="X213">
        <f t="shared" si="75"/>
        <v>5888.7422616428375</v>
      </c>
      <c r="Y213" s="6">
        <f t="shared" si="76"/>
        <v>134983.32910879704</v>
      </c>
    </row>
    <row r="214" spans="1:25" x14ac:dyDescent="0.2">
      <c r="A214" t="s">
        <v>47</v>
      </c>
      <c r="B214" s="1">
        <v>44515</v>
      </c>
      <c r="C214" t="s">
        <v>5</v>
      </c>
      <c r="D214">
        <v>5</v>
      </c>
      <c r="E214">
        <v>0.47259305299999999</v>
      </c>
      <c r="F214">
        <v>27</v>
      </c>
      <c r="G214" t="s">
        <v>2</v>
      </c>
      <c r="H214">
        <v>511</v>
      </c>
      <c r="I214">
        <v>540</v>
      </c>
      <c r="J214">
        <v>-12.74</v>
      </c>
      <c r="K214">
        <v>1.0916729999999999</v>
      </c>
      <c r="L214">
        <v>19.600000000000001</v>
      </c>
      <c r="M214">
        <v>292.75</v>
      </c>
      <c r="N214">
        <v>1007.265934</v>
      </c>
      <c r="O214">
        <f t="shared" si="70"/>
        <v>0.99409420860021402</v>
      </c>
      <c r="P214">
        <f t="shared" si="71"/>
        <v>24.165783073846615</v>
      </c>
      <c r="Q214">
        <f t="shared" si="72"/>
        <v>24165.783073846615</v>
      </c>
      <c r="R214">
        <f t="shared" si="66"/>
        <v>-29</v>
      </c>
      <c r="S214" s="2">
        <f t="shared" si="67"/>
        <v>-1200.0438765580582</v>
      </c>
      <c r="T214" s="2">
        <f t="shared" si="73"/>
        <v>-1200.0438765580584</v>
      </c>
      <c r="U214">
        <f t="shared" si="68"/>
        <v>3.9473349989827683E-2</v>
      </c>
      <c r="V214">
        <f t="shared" si="74"/>
        <v>1633439.7221560623</v>
      </c>
      <c r="W214" s="4">
        <f t="shared" si="69"/>
        <v>882.05744996427359</v>
      </c>
      <c r="X214">
        <f t="shared" si="75"/>
        <v>834.68769802174779</v>
      </c>
      <c r="Y214" s="6">
        <f t="shared" si="76"/>
        <v>-365.35617853631038</v>
      </c>
    </row>
    <row r="215" spans="1:25" x14ac:dyDescent="0.2">
      <c r="A215" t="s">
        <v>47</v>
      </c>
      <c r="B215" s="1">
        <v>44515</v>
      </c>
      <c r="C215" t="s">
        <v>8</v>
      </c>
      <c r="D215">
        <v>300</v>
      </c>
      <c r="E215">
        <v>0.50340598800000003</v>
      </c>
      <c r="F215">
        <v>28</v>
      </c>
      <c r="G215" t="s">
        <v>2</v>
      </c>
      <c r="H215">
        <v>3808</v>
      </c>
      <c r="I215">
        <v>540</v>
      </c>
      <c r="J215">
        <v>-18.149999999999999</v>
      </c>
      <c r="K215">
        <v>1.0857460000000001</v>
      </c>
      <c r="L215">
        <v>20.2</v>
      </c>
      <c r="M215">
        <v>293.35000000000002</v>
      </c>
      <c r="N215">
        <v>1007.265934</v>
      </c>
      <c r="O215">
        <f t="shared" si="70"/>
        <v>0.99409420860021402</v>
      </c>
      <c r="P215">
        <f t="shared" si="71"/>
        <v>24.215311578865602</v>
      </c>
      <c r="Q215">
        <f t="shared" si="72"/>
        <v>24215.311578865603</v>
      </c>
      <c r="R215">
        <f t="shared" si="66"/>
        <v>3268</v>
      </c>
      <c r="S215" s="2">
        <f t="shared" si="67"/>
        <v>134955.93436229878</v>
      </c>
      <c r="T215" s="2">
        <f t="shared" si="73"/>
        <v>134955.93436229878</v>
      </c>
      <c r="U215">
        <f t="shared" si="68"/>
        <v>3.8779999717050026E-2</v>
      </c>
      <c r="V215">
        <f t="shared" si="74"/>
        <v>1601466.0637650455</v>
      </c>
      <c r="W215" s="4">
        <f t="shared" si="69"/>
        <v>864.79167443312451</v>
      </c>
      <c r="X215">
        <f t="shared" si="75"/>
        <v>6098.382770817293</v>
      </c>
      <c r="Y215" s="6">
        <f t="shared" si="76"/>
        <v>141054.31713311607</v>
      </c>
    </row>
    <row r="216" spans="1:25" x14ac:dyDescent="0.2">
      <c r="A216" t="s">
        <v>47</v>
      </c>
      <c r="B216" s="1">
        <v>44515</v>
      </c>
      <c r="C216" t="s">
        <v>5</v>
      </c>
      <c r="D216">
        <v>0</v>
      </c>
      <c r="E216">
        <v>0.47106894999999999</v>
      </c>
      <c r="F216">
        <v>29</v>
      </c>
      <c r="G216" t="s">
        <v>2</v>
      </c>
      <c r="H216">
        <v>496</v>
      </c>
      <c r="I216">
        <v>540</v>
      </c>
      <c r="J216">
        <v>-11.77</v>
      </c>
      <c r="K216">
        <v>1.0927290000000001</v>
      </c>
      <c r="L216">
        <v>19.7</v>
      </c>
      <c r="M216">
        <v>292.85000000000002</v>
      </c>
      <c r="N216">
        <v>1007.265934</v>
      </c>
      <c r="O216">
        <f t="shared" si="70"/>
        <v>0.99409420860021402</v>
      </c>
      <c r="P216">
        <f t="shared" si="71"/>
        <v>24.174037824683115</v>
      </c>
      <c r="Q216">
        <f t="shared" si="72"/>
        <v>24174.037824683113</v>
      </c>
      <c r="R216">
        <f t="shared" si="66"/>
        <v>-44</v>
      </c>
      <c r="S216" s="2">
        <f t="shared" si="67"/>
        <v>-1820.1344896992509</v>
      </c>
      <c r="T216" s="2">
        <f t="shared" si="73"/>
        <v>-1820.1344896992514</v>
      </c>
      <c r="U216">
        <f t="shared" si="68"/>
        <v>3.9357703980002212E-2</v>
      </c>
      <c r="V216">
        <f t="shared" si="74"/>
        <v>1628098.0556676257</v>
      </c>
      <c r="W216" s="4">
        <f t="shared" si="69"/>
        <v>879.17295006051791</v>
      </c>
      <c r="X216">
        <f t="shared" si="75"/>
        <v>807.5366356111424</v>
      </c>
      <c r="Y216" s="6">
        <f t="shared" si="76"/>
        <v>-1012.5978540881085</v>
      </c>
    </row>
    <row r="217" spans="1:25" x14ac:dyDescent="0.2">
      <c r="A217" t="s">
        <v>47</v>
      </c>
      <c r="B217" s="1">
        <v>44515</v>
      </c>
      <c r="C217" t="s">
        <v>8</v>
      </c>
      <c r="D217">
        <v>400</v>
      </c>
      <c r="E217">
        <v>0.26222896200000001</v>
      </c>
      <c r="F217">
        <v>30</v>
      </c>
      <c r="G217" t="s">
        <v>2</v>
      </c>
      <c r="H217">
        <v>4315</v>
      </c>
      <c r="I217">
        <v>540</v>
      </c>
      <c r="J217">
        <v>-18.18</v>
      </c>
      <c r="K217">
        <v>1.0857159999999999</v>
      </c>
      <c r="L217">
        <v>20.2</v>
      </c>
      <c r="M217">
        <v>293.35000000000002</v>
      </c>
      <c r="N217">
        <v>1007.265934</v>
      </c>
      <c r="O217">
        <f t="shared" si="70"/>
        <v>0.99409420860021402</v>
      </c>
      <c r="P217">
        <f t="shared" si="71"/>
        <v>24.215311578865602</v>
      </c>
      <c r="Q217">
        <f t="shared" si="72"/>
        <v>24215.311578865603</v>
      </c>
      <c r="R217">
        <f t="shared" si="66"/>
        <v>3775</v>
      </c>
      <c r="S217" s="2">
        <f t="shared" si="67"/>
        <v>155893.10043380599</v>
      </c>
      <c r="T217" s="2">
        <f t="shared" si="73"/>
        <v>155893.10043380599</v>
      </c>
      <c r="U217">
        <f t="shared" si="68"/>
        <v>3.882353303845628E-2</v>
      </c>
      <c r="V217">
        <f t="shared" si="74"/>
        <v>1603263.8238832448</v>
      </c>
      <c r="W217" s="4">
        <f t="shared" si="69"/>
        <v>865.76246489695211</v>
      </c>
      <c r="X217">
        <f t="shared" si="75"/>
        <v>6918.0834000562008</v>
      </c>
      <c r="Y217" s="6">
        <f t="shared" si="76"/>
        <v>162811.18383386219</v>
      </c>
    </row>
    <row r="218" spans="1:25" x14ac:dyDescent="0.2">
      <c r="A218" t="s">
        <v>47</v>
      </c>
      <c r="B218" s="1">
        <v>44515</v>
      </c>
      <c r="C218" t="s">
        <v>7</v>
      </c>
      <c r="D218" t="s">
        <v>7</v>
      </c>
      <c r="E218">
        <v>0</v>
      </c>
      <c r="F218" t="s">
        <v>9</v>
      </c>
      <c r="G218" t="s">
        <v>2</v>
      </c>
      <c r="H218">
        <v>540</v>
      </c>
      <c r="J218">
        <v>-11.14</v>
      </c>
      <c r="K218">
        <v>1.093423</v>
      </c>
      <c r="L218">
        <v>0</v>
      </c>
      <c r="M218">
        <v>0</v>
      </c>
      <c r="O218">
        <f t="shared" si="70"/>
        <v>0</v>
      </c>
      <c r="P218" t="e">
        <f t="shared" si="71"/>
        <v>#DIV/0!</v>
      </c>
      <c r="Q218" t="e">
        <f t="shared" si="72"/>
        <v>#DIV/0!</v>
      </c>
      <c r="T218" s="2" t="e">
        <f t="shared" si="73"/>
        <v>#DIV/0!</v>
      </c>
      <c r="U218" t="e">
        <f t="shared" si="68"/>
        <v>#DIV/0!</v>
      </c>
      <c r="V218" t="e">
        <f t="shared" si="74"/>
        <v>#DIV/0!</v>
      </c>
      <c r="X218" t="e">
        <f t="shared" si="75"/>
        <v>#DIV/0!</v>
      </c>
      <c r="Y218" s="6" t="e">
        <f t="shared" si="76"/>
        <v>#DIV/0!</v>
      </c>
    </row>
    <row r="219" spans="1:25" x14ac:dyDescent="0.2">
      <c r="A219" t="s">
        <v>48</v>
      </c>
      <c r="B219" s="3">
        <v>44536</v>
      </c>
      <c r="C219" s="4" t="s">
        <v>5</v>
      </c>
      <c r="D219" s="4">
        <v>400</v>
      </c>
      <c r="E219" s="4">
        <v>0.54669572300000002</v>
      </c>
      <c r="F219" s="4">
        <v>1</v>
      </c>
      <c r="G219" s="4" t="s">
        <v>2</v>
      </c>
      <c r="H219" s="4">
        <v>1495</v>
      </c>
      <c r="I219" s="4">
        <v>538</v>
      </c>
      <c r="J219" s="4">
        <v>-21.06</v>
      </c>
      <c r="K219" s="4">
        <v>1.082573</v>
      </c>
      <c r="L219" s="4">
        <v>13.4</v>
      </c>
      <c r="M219" s="4">
        <v>286.55</v>
      </c>
      <c r="N219" s="4">
        <v>1006.3446279999999</v>
      </c>
      <c r="O219" s="4">
        <v>1</v>
      </c>
      <c r="P219" s="4">
        <f t="shared" si="71"/>
        <v>23.514292999999999</v>
      </c>
      <c r="Q219" s="4">
        <f t="shared" si="72"/>
        <v>23514.292999999998</v>
      </c>
      <c r="R219" s="4">
        <f t="shared" ref="R219:R248" si="77">H219-I219</f>
        <v>957</v>
      </c>
      <c r="S219" s="5">
        <f t="shared" ref="S219:S248" si="78">((R219/1000000)*(1/P219))/0.000000001</f>
        <v>40698.650816335408</v>
      </c>
      <c r="T219" s="5">
        <f t="shared" si="73"/>
        <v>40698.650816335408</v>
      </c>
      <c r="U219" s="4">
        <f t="shared" si="68"/>
        <v>4.7792184294113013E-2</v>
      </c>
      <c r="V219" s="4">
        <f t="shared" si="74"/>
        <v>2032473.7934546031</v>
      </c>
      <c r="W219" s="4">
        <f t="shared" ref="W219:W248" si="79">I219*V219/1000000</f>
        <v>1093.4709008785765</v>
      </c>
      <c r="X219" s="4">
        <f t="shared" si="75"/>
        <v>3038.5483212146314</v>
      </c>
      <c r="Y219" s="6">
        <f t="shared" si="76"/>
        <v>43737.199137550037</v>
      </c>
    </row>
    <row r="220" spans="1:25" x14ac:dyDescent="0.2">
      <c r="A220" t="s">
        <v>48</v>
      </c>
      <c r="B220" s="1">
        <v>44536</v>
      </c>
      <c r="C220" t="s">
        <v>8</v>
      </c>
      <c r="D220">
        <v>0</v>
      </c>
      <c r="E220">
        <v>0.45813303300000002</v>
      </c>
      <c r="F220">
        <v>2</v>
      </c>
      <c r="G220" t="s">
        <v>2</v>
      </c>
      <c r="H220">
        <v>383</v>
      </c>
      <c r="I220">
        <v>538</v>
      </c>
      <c r="J220">
        <v>-8.83</v>
      </c>
      <c r="K220">
        <v>1.0959429999999999</v>
      </c>
      <c r="L220">
        <v>12.9</v>
      </c>
      <c r="M220">
        <v>286.05</v>
      </c>
      <c r="N220">
        <v>1006.3446279999999</v>
      </c>
      <c r="O220">
        <f t="shared" ref="O220:O249" si="80">N220/1013.249977</f>
        <v>0.99318495025240938</v>
      </c>
      <c r="P220">
        <f t="shared" si="71"/>
        <v>23.634332149348893</v>
      </c>
      <c r="Q220">
        <f t="shared" si="72"/>
        <v>23634.332149348891</v>
      </c>
      <c r="R220">
        <f t="shared" si="77"/>
        <v>-155</v>
      </c>
      <c r="S220" s="2">
        <f t="shared" si="78"/>
        <v>-6558.2559735782552</v>
      </c>
      <c r="T220" s="2">
        <f t="shared" si="73"/>
        <v>-6558.2559735782561</v>
      </c>
      <c r="U220">
        <f t="shared" ref="U220:U248" si="81">EXP(-58.0931+90.5069*(100/M220)+22.294*LN(M220/100)+E220*(0.027766+(-0.025888)*(M220/100)+(0.0050578)*(M220/100)^2))</f>
        <v>4.8597011291126632E-2</v>
      </c>
      <c r="V220">
        <f t="shared" si="74"/>
        <v>2056204.1264392338</v>
      </c>
      <c r="W220" s="4">
        <f t="shared" si="79"/>
        <v>1106.2378200243077</v>
      </c>
      <c r="X220">
        <f t="shared" si="75"/>
        <v>787.52618042622646</v>
      </c>
      <c r="Y220" s="6">
        <f t="shared" si="76"/>
        <v>-5770.7297931520288</v>
      </c>
    </row>
    <row r="221" spans="1:25" x14ac:dyDescent="0.2">
      <c r="A221" t="s">
        <v>48</v>
      </c>
      <c r="B221" s="1">
        <v>44536</v>
      </c>
      <c r="C221" t="s">
        <v>5</v>
      </c>
      <c r="D221">
        <v>300</v>
      </c>
      <c r="E221">
        <v>0.52872990900000005</v>
      </c>
      <c r="F221">
        <v>3</v>
      </c>
      <c r="G221" t="s">
        <v>2</v>
      </c>
      <c r="H221">
        <v>1659</v>
      </c>
      <c r="I221">
        <v>538</v>
      </c>
      <c r="J221">
        <v>-20.239999999999998</v>
      </c>
      <c r="K221">
        <v>1.0834680000000001</v>
      </c>
      <c r="L221">
        <v>12.9</v>
      </c>
      <c r="M221">
        <v>286.05</v>
      </c>
      <c r="N221">
        <v>1006.3446279999999</v>
      </c>
      <c r="O221">
        <f t="shared" si="80"/>
        <v>0.99318495025240938</v>
      </c>
      <c r="P221">
        <f t="shared" ref="P221:P249" si="82">(1*0.08206*M221)/O221</f>
        <v>23.634332149348893</v>
      </c>
      <c r="Q221">
        <f t="shared" ref="Q221:Q249" si="83">P221*1000</f>
        <v>23634.332149348891</v>
      </c>
      <c r="R221">
        <f t="shared" si="77"/>
        <v>1121</v>
      </c>
      <c r="S221" s="2">
        <f t="shared" si="78"/>
        <v>47430.999654072417</v>
      </c>
      <c r="T221" s="2">
        <f t="shared" ref="T221:T249" si="84">R221*0.025/0.025/P221*1000</f>
        <v>47430.999654072424</v>
      </c>
      <c r="U221">
        <f t="shared" si="81"/>
        <v>4.8580198571240893E-2</v>
      </c>
      <c r="V221">
        <f t="shared" ref="V221:V249" si="85">U221/Q221*1000000000*1000</f>
        <v>2055492.7579190871</v>
      </c>
      <c r="W221" s="4">
        <f t="shared" si="79"/>
        <v>1105.8551037604689</v>
      </c>
      <c r="X221">
        <f t="shared" ref="X221:X249" si="86">V221*H221/1000000</f>
        <v>3410.0624853877653</v>
      </c>
      <c r="Y221" s="6">
        <f t="shared" ref="Y221:Y249" si="87">X221+S221</f>
        <v>50841.062139460184</v>
      </c>
    </row>
    <row r="222" spans="1:25" x14ac:dyDescent="0.2">
      <c r="A222" t="s">
        <v>48</v>
      </c>
      <c r="B222" s="1">
        <v>44536</v>
      </c>
      <c r="C222" t="s">
        <v>8</v>
      </c>
      <c r="D222">
        <v>5</v>
      </c>
      <c r="E222">
        <v>0.47640391500000001</v>
      </c>
      <c r="F222">
        <v>4</v>
      </c>
      <c r="G222" t="s">
        <v>2</v>
      </c>
      <c r="H222">
        <v>450</v>
      </c>
      <c r="I222">
        <v>538</v>
      </c>
      <c r="J222">
        <v>-12.25</v>
      </c>
      <c r="K222">
        <v>1.092203</v>
      </c>
      <c r="L222">
        <v>12.8</v>
      </c>
      <c r="M222">
        <v>285.95</v>
      </c>
      <c r="N222">
        <v>1006.3446279999999</v>
      </c>
      <c r="O222">
        <f t="shared" si="80"/>
        <v>0.99318495025240938</v>
      </c>
      <c r="P222">
        <f t="shared" si="82"/>
        <v>23.626069841308567</v>
      </c>
      <c r="Q222">
        <f t="shared" si="83"/>
        <v>23626.069841308567</v>
      </c>
      <c r="R222">
        <f t="shared" si="77"/>
        <v>-88</v>
      </c>
      <c r="S222" s="2">
        <f t="shared" si="78"/>
        <v>-3724.6990545223061</v>
      </c>
      <c r="T222" s="2">
        <f t="shared" si="84"/>
        <v>-3724.6990545223066</v>
      </c>
      <c r="U222">
        <f t="shared" si="81"/>
        <v>4.875173958497564E-2</v>
      </c>
      <c r="V222">
        <f t="shared" si="85"/>
        <v>2063472.2538463234</v>
      </c>
      <c r="W222" s="4">
        <f t="shared" si="79"/>
        <v>1110.1480725693218</v>
      </c>
      <c r="X222">
        <f t="shared" si="86"/>
        <v>928.56251423084541</v>
      </c>
      <c r="Y222" s="6">
        <f t="shared" si="87"/>
        <v>-2796.1365402914607</v>
      </c>
    </row>
    <row r="223" spans="1:25" x14ac:dyDescent="0.2">
      <c r="A223" t="s">
        <v>48</v>
      </c>
      <c r="B223" s="1">
        <v>44536</v>
      </c>
      <c r="C223" t="s">
        <v>5</v>
      </c>
      <c r="D223">
        <v>250</v>
      </c>
      <c r="E223">
        <v>0.52334993200000002</v>
      </c>
      <c r="F223">
        <v>5</v>
      </c>
      <c r="G223" t="s">
        <v>2</v>
      </c>
      <c r="H223">
        <v>2058</v>
      </c>
      <c r="I223">
        <v>538</v>
      </c>
      <c r="J223">
        <v>-19.78</v>
      </c>
      <c r="K223">
        <v>1.0839639999999999</v>
      </c>
      <c r="L223">
        <v>12.7</v>
      </c>
      <c r="M223">
        <v>285.85000000000002</v>
      </c>
      <c r="N223">
        <v>1006.3446279999999</v>
      </c>
      <c r="O223">
        <f t="shared" si="80"/>
        <v>0.99318495025240938</v>
      </c>
      <c r="P223">
        <f t="shared" si="82"/>
        <v>23.617807533268245</v>
      </c>
      <c r="Q223">
        <f t="shared" si="83"/>
        <v>23617.807533268246</v>
      </c>
      <c r="R223">
        <f t="shared" si="77"/>
        <v>1520</v>
      </c>
      <c r="S223" s="2">
        <f t="shared" si="78"/>
        <v>64358.217749844691</v>
      </c>
      <c r="T223" s="2">
        <f t="shared" si="84"/>
        <v>64358.217749844684</v>
      </c>
      <c r="U223">
        <f t="shared" si="81"/>
        <v>4.8900318781749164E-2</v>
      </c>
      <c r="V223">
        <f t="shared" si="85"/>
        <v>2070485.1080214689</v>
      </c>
      <c r="W223" s="4">
        <f t="shared" si="79"/>
        <v>1113.9209881155502</v>
      </c>
      <c r="X223">
        <f t="shared" si="86"/>
        <v>4261.0583523081823</v>
      </c>
      <c r="Y223" s="6">
        <f t="shared" si="87"/>
        <v>68619.276102152871</v>
      </c>
    </row>
    <row r="224" spans="1:25" x14ac:dyDescent="0.2">
      <c r="A224" t="s">
        <v>48</v>
      </c>
      <c r="B224" s="1">
        <v>44536</v>
      </c>
      <c r="C224" t="s">
        <v>8</v>
      </c>
      <c r="D224">
        <v>10</v>
      </c>
      <c r="E224">
        <v>0.470053322</v>
      </c>
      <c r="F224">
        <v>6</v>
      </c>
      <c r="G224" t="s">
        <v>2</v>
      </c>
      <c r="H224">
        <v>564</v>
      </c>
      <c r="I224">
        <v>538</v>
      </c>
      <c r="J224">
        <v>-13.13</v>
      </c>
      <c r="K224">
        <v>1.0912360000000001</v>
      </c>
      <c r="L224">
        <v>12.8</v>
      </c>
      <c r="M224">
        <v>285.95</v>
      </c>
      <c r="N224">
        <v>1006.3446279999999</v>
      </c>
      <c r="O224">
        <f t="shared" si="80"/>
        <v>0.99318495025240938</v>
      </c>
      <c r="P224">
        <f t="shared" si="82"/>
        <v>23.626069841308567</v>
      </c>
      <c r="Q224">
        <f t="shared" si="83"/>
        <v>23626.069841308567</v>
      </c>
      <c r="R224">
        <f t="shared" si="77"/>
        <v>26</v>
      </c>
      <c r="S224" s="2">
        <f t="shared" si="78"/>
        <v>1100.4792661088632</v>
      </c>
      <c r="T224" s="2">
        <f t="shared" si="84"/>
        <v>1100.4792661088634</v>
      </c>
      <c r="U224">
        <f t="shared" si="81"/>
        <v>4.8753258028841236E-2</v>
      </c>
      <c r="V224">
        <f t="shared" si="85"/>
        <v>2063536.5236921248</v>
      </c>
      <c r="W224" s="4">
        <f t="shared" si="79"/>
        <v>1110.1826497463633</v>
      </c>
      <c r="X224">
        <f t="shared" si="86"/>
        <v>1163.8345993623584</v>
      </c>
      <c r="Y224" s="6">
        <f t="shared" si="87"/>
        <v>2264.3138654712216</v>
      </c>
    </row>
    <row r="225" spans="1:25" x14ac:dyDescent="0.2">
      <c r="A225" t="s">
        <v>48</v>
      </c>
      <c r="B225" s="1">
        <v>44536</v>
      </c>
      <c r="C225" t="s">
        <v>5</v>
      </c>
      <c r="D225">
        <v>225</v>
      </c>
      <c r="E225">
        <v>0.54258516700000003</v>
      </c>
      <c r="F225">
        <v>7</v>
      </c>
      <c r="G225" t="s">
        <v>2</v>
      </c>
      <c r="H225">
        <v>1362</v>
      </c>
      <c r="I225">
        <v>538</v>
      </c>
      <c r="J225">
        <v>-19.510000000000002</v>
      </c>
      <c r="K225">
        <v>1.084265</v>
      </c>
      <c r="L225">
        <v>13.5</v>
      </c>
      <c r="M225">
        <v>286.64999999999998</v>
      </c>
      <c r="N225">
        <v>1006.3446279999999</v>
      </c>
      <c r="O225">
        <f t="shared" si="80"/>
        <v>0.99318495025240938</v>
      </c>
      <c r="P225">
        <f t="shared" si="82"/>
        <v>23.683905997590838</v>
      </c>
      <c r="Q225">
        <f t="shared" si="83"/>
        <v>23683.905997590839</v>
      </c>
      <c r="R225">
        <f t="shared" si="77"/>
        <v>824</v>
      </c>
      <c r="S225" s="2">
        <f t="shared" si="78"/>
        <v>34791.558456777289</v>
      </c>
      <c r="T225" s="2">
        <f t="shared" si="84"/>
        <v>34791.558456777297</v>
      </c>
      <c r="U225">
        <f t="shared" si="81"/>
        <v>4.7638630517746854E-2</v>
      </c>
      <c r="V225">
        <f t="shared" si="85"/>
        <v>2011434.7068677237</v>
      </c>
      <c r="W225" s="4">
        <f t="shared" si="79"/>
        <v>1082.1518722948354</v>
      </c>
      <c r="X225">
        <f t="shared" si="86"/>
        <v>2739.5740707538394</v>
      </c>
      <c r="Y225" s="6">
        <f t="shared" si="87"/>
        <v>37531.132527531132</v>
      </c>
    </row>
    <row r="226" spans="1:25" x14ac:dyDescent="0.2">
      <c r="A226" t="s">
        <v>48</v>
      </c>
      <c r="B226" s="1">
        <v>44536</v>
      </c>
      <c r="C226" t="s">
        <v>8</v>
      </c>
      <c r="D226">
        <v>25</v>
      </c>
      <c r="E226">
        <v>0.48352462200000002</v>
      </c>
      <c r="F226">
        <v>8</v>
      </c>
      <c r="G226" t="s">
        <v>2</v>
      </c>
      <c r="H226">
        <v>509</v>
      </c>
      <c r="I226">
        <v>538</v>
      </c>
      <c r="J226">
        <v>-14.68</v>
      </c>
      <c r="K226">
        <v>1.0895440000000001</v>
      </c>
      <c r="L226">
        <v>12.8</v>
      </c>
      <c r="M226">
        <v>285.95</v>
      </c>
      <c r="N226">
        <v>1006.3446279999999</v>
      </c>
      <c r="O226">
        <f t="shared" si="80"/>
        <v>0.99318495025240938</v>
      </c>
      <c r="P226">
        <f t="shared" si="82"/>
        <v>23.626069841308567</v>
      </c>
      <c r="Q226">
        <f t="shared" si="83"/>
        <v>23626.069841308567</v>
      </c>
      <c r="R226">
        <f t="shared" si="77"/>
        <v>-29</v>
      </c>
      <c r="S226" s="2">
        <f t="shared" si="78"/>
        <v>-1227.4576429675781</v>
      </c>
      <c r="T226" s="2">
        <f t="shared" si="84"/>
        <v>-1227.4576429675785</v>
      </c>
      <c r="U226">
        <f t="shared" si="81"/>
        <v>4.8750037061024376E-2</v>
      </c>
      <c r="V226">
        <f t="shared" si="85"/>
        <v>2063400.1926036922</v>
      </c>
      <c r="W226" s="4">
        <f t="shared" si="79"/>
        <v>1110.1093036207865</v>
      </c>
      <c r="X226">
        <f t="shared" si="86"/>
        <v>1050.2706980352793</v>
      </c>
      <c r="Y226" s="6">
        <f t="shared" si="87"/>
        <v>-177.18694493229873</v>
      </c>
    </row>
    <row r="227" spans="1:25" x14ac:dyDescent="0.2">
      <c r="A227" t="s">
        <v>48</v>
      </c>
      <c r="B227" s="1">
        <v>44536</v>
      </c>
      <c r="C227" t="s">
        <v>5</v>
      </c>
      <c r="D227">
        <v>200</v>
      </c>
      <c r="E227">
        <v>0.53770680400000004</v>
      </c>
      <c r="F227">
        <v>9</v>
      </c>
      <c r="G227" t="s">
        <v>2</v>
      </c>
      <c r="H227">
        <v>1590</v>
      </c>
      <c r="I227">
        <v>538</v>
      </c>
      <c r="J227">
        <v>-19.850000000000001</v>
      </c>
      <c r="K227">
        <v>1.0838909999999999</v>
      </c>
      <c r="L227">
        <v>12.7</v>
      </c>
      <c r="M227">
        <v>285.85000000000002</v>
      </c>
      <c r="N227">
        <v>1006.3446279999999</v>
      </c>
      <c r="O227">
        <f t="shared" si="80"/>
        <v>0.99318495025240938</v>
      </c>
      <c r="P227">
        <f t="shared" si="82"/>
        <v>23.617807533268245</v>
      </c>
      <c r="Q227">
        <f t="shared" si="83"/>
        <v>23617.807533268246</v>
      </c>
      <c r="R227">
        <f t="shared" si="77"/>
        <v>1052</v>
      </c>
      <c r="S227" s="2">
        <f t="shared" si="78"/>
        <v>44542.661232129343</v>
      </c>
      <c r="T227" s="2">
        <f t="shared" si="84"/>
        <v>44542.661232129358</v>
      </c>
      <c r="U227">
        <f t="shared" si="81"/>
        <v>4.8896873599108569E-2</v>
      </c>
      <c r="V227">
        <f t="shared" si="85"/>
        <v>2070339.2357750405</v>
      </c>
      <c r="W227" s="4">
        <f t="shared" si="79"/>
        <v>1113.8425088469717</v>
      </c>
      <c r="X227">
        <f t="shared" si="86"/>
        <v>3291.8393848823143</v>
      </c>
      <c r="Y227" s="6">
        <f t="shared" si="87"/>
        <v>47834.500617011654</v>
      </c>
    </row>
    <row r="228" spans="1:25" x14ac:dyDescent="0.2">
      <c r="A228" t="s">
        <v>48</v>
      </c>
      <c r="B228" s="1">
        <v>44536</v>
      </c>
      <c r="C228" t="s">
        <v>8</v>
      </c>
      <c r="D228">
        <v>50</v>
      </c>
      <c r="E228">
        <v>0.50315006799999995</v>
      </c>
      <c r="F228">
        <v>10</v>
      </c>
      <c r="G228" t="s">
        <v>2</v>
      </c>
      <c r="H228">
        <v>389</v>
      </c>
      <c r="I228">
        <v>538</v>
      </c>
      <c r="J228">
        <v>-8.44</v>
      </c>
      <c r="K228">
        <v>1.0963750000000001</v>
      </c>
      <c r="L228">
        <v>12.9</v>
      </c>
      <c r="M228">
        <v>286.05</v>
      </c>
      <c r="N228">
        <v>1006.3446279999999</v>
      </c>
      <c r="O228">
        <f t="shared" si="80"/>
        <v>0.99318495025240938</v>
      </c>
      <c r="P228">
        <f t="shared" si="82"/>
        <v>23.634332149348893</v>
      </c>
      <c r="Q228">
        <f t="shared" si="83"/>
        <v>23634.332149348891</v>
      </c>
      <c r="R228">
        <f t="shared" si="77"/>
        <v>-149</v>
      </c>
      <c r="S228" s="2">
        <f t="shared" si="78"/>
        <v>-6304.3880004074845</v>
      </c>
      <c r="T228" s="2">
        <f t="shared" si="84"/>
        <v>-6304.3880004074854</v>
      </c>
      <c r="U228">
        <f t="shared" si="81"/>
        <v>4.8586289765078984E-2</v>
      </c>
      <c r="V228">
        <f t="shared" si="85"/>
        <v>2055750.4844247315</v>
      </c>
      <c r="W228" s="4">
        <f t="shared" si="79"/>
        <v>1105.9937606205056</v>
      </c>
      <c r="X228">
        <f t="shared" si="86"/>
        <v>799.68693844122049</v>
      </c>
      <c r="Y228" s="6">
        <f t="shared" si="87"/>
        <v>-5504.7010619662642</v>
      </c>
    </row>
    <row r="229" spans="1:25" x14ac:dyDescent="0.2">
      <c r="A229" t="s">
        <v>48</v>
      </c>
      <c r="B229" s="1">
        <v>44536</v>
      </c>
      <c r="C229" t="s">
        <v>5</v>
      </c>
      <c r="D229">
        <v>175</v>
      </c>
      <c r="E229">
        <v>0.53026801000000001</v>
      </c>
      <c r="F229">
        <v>11</v>
      </c>
      <c r="G229" t="s">
        <v>2</v>
      </c>
      <c r="H229">
        <v>1517</v>
      </c>
      <c r="I229">
        <v>538</v>
      </c>
      <c r="J229">
        <v>-19.27</v>
      </c>
      <c r="K229">
        <v>1.0845229999999999</v>
      </c>
      <c r="L229">
        <v>12.8</v>
      </c>
      <c r="M229">
        <v>285.95</v>
      </c>
      <c r="N229">
        <v>1006.3446279999999</v>
      </c>
      <c r="O229">
        <f t="shared" si="80"/>
        <v>0.99318495025240938</v>
      </c>
      <c r="P229">
        <f t="shared" si="82"/>
        <v>23.626069841308567</v>
      </c>
      <c r="Q229">
        <f t="shared" si="83"/>
        <v>23626.069841308567</v>
      </c>
      <c r="R229">
        <f t="shared" si="77"/>
        <v>979</v>
      </c>
      <c r="S229" s="2">
        <f t="shared" si="78"/>
        <v>41437.276981560659</v>
      </c>
      <c r="T229" s="2">
        <f t="shared" si="84"/>
        <v>41437.276981560659</v>
      </c>
      <c r="U229">
        <f t="shared" si="81"/>
        <v>4.8738862436529806E-2</v>
      </c>
      <c r="V229">
        <f t="shared" si="85"/>
        <v>2062927.2140435833</v>
      </c>
      <c r="W229" s="4">
        <f t="shared" si="79"/>
        <v>1109.8548411554477</v>
      </c>
      <c r="X229">
        <f t="shared" si="86"/>
        <v>3129.4605837041158</v>
      </c>
      <c r="Y229" s="6">
        <f t="shared" si="87"/>
        <v>44566.737565264775</v>
      </c>
    </row>
    <row r="230" spans="1:25" x14ac:dyDescent="0.2">
      <c r="A230" t="s">
        <v>48</v>
      </c>
      <c r="B230" s="1">
        <v>44536</v>
      </c>
      <c r="C230" t="s">
        <v>8</v>
      </c>
      <c r="D230">
        <v>75</v>
      </c>
      <c r="E230">
        <v>0.504426869</v>
      </c>
      <c r="F230">
        <v>12</v>
      </c>
      <c r="G230" t="s">
        <v>2</v>
      </c>
      <c r="H230">
        <v>354</v>
      </c>
      <c r="I230">
        <v>538</v>
      </c>
      <c r="J230">
        <v>-8.1</v>
      </c>
      <c r="K230">
        <v>1.0967439999999999</v>
      </c>
      <c r="L230">
        <v>12.6</v>
      </c>
      <c r="M230">
        <v>285.75</v>
      </c>
      <c r="N230">
        <v>1006.3446279999999</v>
      </c>
      <c r="O230">
        <f t="shared" si="80"/>
        <v>0.99318495025240938</v>
      </c>
      <c r="P230">
        <f t="shared" si="82"/>
        <v>23.609545225227919</v>
      </c>
      <c r="Q230">
        <f t="shared" si="83"/>
        <v>23609.545225227917</v>
      </c>
      <c r="R230">
        <f t="shared" si="77"/>
        <v>-184</v>
      </c>
      <c r="S230" s="2">
        <f t="shared" si="78"/>
        <v>-7793.4580376155345</v>
      </c>
      <c r="T230" s="2">
        <f t="shared" si="84"/>
        <v>-7793.4580376155345</v>
      </c>
      <c r="U230">
        <f t="shared" si="81"/>
        <v>4.9065450993464536E-2</v>
      </c>
      <c r="V230">
        <f t="shared" si="85"/>
        <v>2078203.9859469964</v>
      </c>
      <c r="W230" s="4">
        <f t="shared" si="79"/>
        <v>1118.073744439484</v>
      </c>
      <c r="X230">
        <f t="shared" si="86"/>
        <v>735.68421102523678</v>
      </c>
      <c r="Y230" s="6">
        <f t="shared" si="87"/>
        <v>-7057.7738265902981</v>
      </c>
    </row>
    <row r="231" spans="1:25" x14ac:dyDescent="0.2">
      <c r="A231" t="s">
        <v>48</v>
      </c>
      <c r="B231" s="1">
        <v>44536</v>
      </c>
      <c r="C231" t="s">
        <v>5</v>
      </c>
      <c r="D231">
        <v>150</v>
      </c>
      <c r="E231">
        <v>0.53180633099999997</v>
      </c>
      <c r="F231">
        <v>13</v>
      </c>
      <c r="G231" t="s">
        <v>2</v>
      </c>
      <c r="H231">
        <v>1354</v>
      </c>
      <c r="I231">
        <v>538</v>
      </c>
      <c r="J231">
        <v>-18.760000000000002</v>
      </c>
      <c r="K231">
        <v>1.085081</v>
      </c>
      <c r="L231">
        <v>12.6</v>
      </c>
      <c r="M231">
        <v>285.75</v>
      </c>
      <c r="N231">
        <v>1006.3446279999999</v>
      </c>
      <c r="O231">
        <f t="shared" si="80"/>
        <v>0.99318495025240938</v>
      </c>
      <c r="P231">
        <f t="shared" si="82"/>
        <v>23.609545225227919</v>
      </c>
      <c r="Q231">
        <f t="shared" si="83"/>
        <v>23609.545225227917</v>
      </c>
      <c r="R231">
        <f t="shared" si="77"/>
        <v>816</v>
      </c>
      <c r="S231" s="2">
        <f t="shared" si="78"/>
        <v>34562.292166816718</v>
      </c>
      <c r="T231" s="2">
        <f t="shared" si="84"/>
        <v>34562.292166816718</v>
      </c>
      <c r="U231">
        <f t="shared" si="81"/>
        <v>4.9058854776515774E-2</v>
      </c>
      <c r="V231">
        <f t="shared" si="85"/>
        <v>2077924.5982296206</v>
      </c>
      <c r="W231" s="4">
        <f t="shared" si="79"/>
        <v>1117.9234338475358</v>
      </c>
      <c r="X231">
        <f t="shared" si="86"/>
        <v>2813.5099060029065</v>
      </c>
      <c r="Y231" s="6">
        <f t="shared" si="87"/>
        <v>37375.802072819628</v>
      </c>
    </row>
    <row r="232" spans="1:25" x14ac:dyDescent="0.2">
      <c r="A232" t="s">
        <v>48</v>
      </c>
      <c r="B232" s="1">
        <v>44536</v>
      </c>
      <c r="C232" t="s">
        <v>8</v>
      </c>
      <c r="D232">
        <v>100</v>
      </c>
      <c r="E232">
        <v>0.50647004900000003</v>
      </c>
      <c r="F232">
        <v>14</v>
      </c>
      <c r="G232" t="s">
        <v>2</v>
      </c>
      <c r="H232">
        <v>763</v>
      </c>
      <c r="I232">
        <v>538</v>
      </c>
      <c r="J232">
        <v>-20.84</v>
      </c>
      <c r="K232">
        <v>1.0828070000000001</v>
      </c>
      <c r="L232">
        <v>12.1</v>
      </c>
      <c r="M232">
        <v>285.25</v>
      </c>
      <c r="N232">
        <v>1006.3446279999999</v>
      </c>
      <c r="O232">
        <f t="shared" si="80"/>
        <v>0.99318495025240938</v>
      </c>
      <c r="P232">
        <f t="shared" si="82"/>
        <v>23.568233685026296</v>
      </c>
      <c r="Q232">
        <f t="shared" si="83"/>
        <v>23568.233685026295</v>
      </c>
      <c r="R232">
        <f t="shared" si="77"/>
        <v>225</v>
      </c>
      <c r="S232" s="2">
        <f t="shared" si="78"/>
        <v>9546.7485178132029</v>
      </c>
      <c r="T232" s="2">
        <f t="shared" si="84"/>
        <v>9546.7485178132029</v>
      </c>
      <c r="U232">
        <f t="shared" si="81"/>
        <v>4.987962009283764E-2</v>
      </c>
      <c r="V232">
        <f t="shared" si="85"/>
        <v>2116391.9519572598</v>
      </c>
      <c r="W232" s="4">
        <f t="shared" si="79"/>
        <v>1138.6188701530059</v>
      </c>
      <c r="X232">
        <f t="shared" si="86"/>
        <v>1614.8070593433893</v>
      </c>
      <c r="Y232" s="6">
        <f t="shared" si="87"/>
        <v>11161.555577156592</v>
      </c>
    </row>
    <row r="233" spans="1:25" x14ac:dyDescent="0.2">
      <c r="A233" t="s">
        <v>48</v>
      </c>
      <c r="B233" s="1">
        <v>44536</v>
      </c>
      <c r="C233" t="s">
        <v>5</v>
      </c>
      <c r="D233">
        <v>125</v>
      </c>
      <c r="E233">
        <v>0.51771845699999997</v>
      </c>
      <c r="F233">
        <v>15</v>
      </c>
      <c r="G233" t="s">
        <v>2</v>
      </c>
      <c r="H233">
        <v>568</v>
      </c>
      <c r="I233">
        <v>538</v>
      </c>
      <c r="J233">
        <v>-14.14</v>
      </c>
      <c r="K233">
        <v>1.0901380000000001</v>
      </c>
      <c r="L233">
        <v>12.1</v>
      </c>
      <c r="M233">
        <v>285.25</v>
      </c>
      <c r="N233">
        <v>1006.3446279999999</v>
      </c>
      <c r="O233">
        <f t="shared" si="80"/>
        <v>0.99318495025240938</v>
      </c>
      <c r="P233">
        <f t="shared" si="82"/>
        <v>23.568233685026296</v>
      </c>
      <c r="Q233">
        <f t="shared" si="83"/>
        <v>23568.233685026295</v>
      </c>
      <c r="R233">
        <f t="shared" si="77"/>
        <v>30</v>
      </c>
      <c r="S233" s="2">
        <f t="shared" si="78"/>
        <v>1272.8998023750939</v>
      </c>
      <c r="T233" s="2">
        <f t="shared" si="84"/>
        <v>1272.8998023750937</v>
      </c>
      <c r="U233">
        <f t="shared" si="81"/>
        <v>4.9876856674138256E-2</v>
      </c>
      <c r="V233">
        <f t="shared" si="85"/>
        <v>2116274.7001200486</v>
      </c>
      <c r="W233" s="4">
        <f t="shared" si="79"/>
        <v>1138.5557886645861</v>
      </c>
      <c r="X233">
        <f t="shared" si="86"/>
        <v>1202.0440296681877</v>
      </c>
      <c r="Y233" s="6">
        <f t="shared" si="87"/>
        <v>2474.9438320432819</v>
      </c>
    </row>
    <row r="234" spans="1:25" x14ac:dyDescent="0.2">
      <c r="A234" t="s">
        <v>48</v>
      </c>
      <c r="B234" s="1">
        <v>44536</v>
      </c>
      <c r="C234" t="s">
        <v>8</v>
      </c>
      <c r="D234">
        <v>125</v>
      </c>
      <c r="E234">
        <v>0.51643883300000004</v>
      </c>
      <c r="F234">
        <v>16</v>
      </c>
      <c r="G234" t="s">
        <v>2</v>
      </c>
      <c r="H234">
        <v>805</v>
      </c>
      <c r="I234">
        <v>538</v>
      </c>
      <c r="J234">
        <v>-15.58</v>
      </c>
      <c r="K234">
        <v>1.0885640000000001</v>
      </c>
      <c r="L234">
        <v>12.1</v>
      </c>
      <c r="M234">
        <v>285.25</v>
      </c>
      <c r="N234">
        <v>1006.3446279999999</v>
      </c>
      <c r="O234">
        <f t="shared" si="80"/>
        <v>0.99318495025240938</v>
      </c>
      <c r="P234">
        <f t="shared" si="82"/>
        <v>23.568233685026296</v>
      </c>
      <c r="Q234">
        <f t="shared" si="83"/>
        <v>23568.233685026295</v>
      </c>
      <c r="R234">
        <f t="shared" si="77"/>
        <v>267</v>
      </c>
      <c r="S234" s="2">
        <f t="shared" si="78"/>
        <v>11328.808241138333</v>
      </c>
      <c r="T234" s="2">
        <f t="shared" si="84"/>
        <v>11328.808241138335</v>
      </c>
      <c r="U234">
        <f t="shared" si="81"/>
        <v>4.9877171034186089E-2</v>
      </c>
      <c r="V234">
        <f t="shared" si="85"/>
        <v>2116288.0384148075</v>
      </c>
      <c r="W234" s="4">
        <f t="shared" si="79"/>
        <v>1138.5629646671664</v>
      </c>
      <c r="X234">
        <f t="shared" si="86"/>
        <v>1703.6118709239202</v>
      </c>
      <c r="Y234" s="6">
        <f t="shared" si="87"/>
        <v>13032.420112062253</v>
      </c>
    </row>
    <row r="235" spans="1:25" x14ac:dyDescent="0.2">
      <c r="A235" t="s">
        <v>48</v>
      </c>
      <c r="B235" s="1">
        <v>44536</v>
      </c>
      <c r="C235" t="s">
        <v>5</v>
      </c>
      <c r="D235">
        <v>100</v>
      </c>
      <c r="E235">
        <v>0.50851418400000004</v>
      </c>
      <c r="F235">
        <v>17</v>
      </c>
      <c r="G235" t="s">
        <v>2</v>
      </c>
      <c r="H235">
        <v>1061</v>
      </c>
      <c r="I235">
        <v>538</v>
      </c>
      <c r="J235">
        <v>-17.149999999999999</v>
      </c>
      <c r="K235">
        <v>1.0868469999999999</v>
      </c>
      <c r="L235">
        <v>12</v>
      </c>
      <c r="M235">
        <v>285.14999999999998</v>
      </c>
      <c r="N235">
        <v>1006.3446279999999</v>
      </c>
      <c r="O235">
        <f t="shared" si="80"/>
        <v>0.99318495025240938</v>
      </c>
      <c r="P235">
        <f t="shared" si="82"/>
        <v>23.559971376985967</v>
      </c>
      <c r="Q235">
        <f t="shared" si="83"/>
        <v>23559.971376985966</v>
      </c>
      <c r="R235">
        <f t="shared" si="77"/>
        <v>523</v>
      </c>
      <c r="S235" s="2">
        <f t="shared" si="78"/>
        <v>22198.668734838993</v>
      </c>
      <c r="T235" s="2">
        <f t="shared" si="84"/>
        <v>22198.668734838997</v>
      </c>
      <c r="U235">
        <f t="shared" si="81"/>
        <v>5.0044423280153787E-2</v>
      </c>
      <c r="V235">
        <f t="shared" si="85"/>
        <v>2124129.2053961731</v>
      </c>
      <c r="W235" s="4">
        <f t="shared" si="79"/>
        <v>1142.7815125031411</v>
      </c>
      <c r="X235">
        <f t="shared" si="86"/>
        <v>2253.7010869253395</v>
      </c>
      <c r="Y235" s="6">
        <f t="shared" si="87"/>
        <v>24452.369821764332</v>
      </c>
    </row>
    <row r="236" spans="1:25" x14ac:dyDescent="0.2">
      <c r="A236" t="s">
        <v>48</v>
      </c>
      <c r="B236" s="1">
        <v>44536</v>
      </c>
      <c r="C236" t="s">
        <v>8</v>
      </c>
      <c r="D236">
        <v>150</v>
      </c>
      <c r="E236">
        <v>0.52847373200000003</v>
      </c>
      <c r="F236">
        <v>18</v>
      </c>
      <c r="G236" t="s">
        <v>2</v>
      </c>
      <c r="H236">
        <v>970</v>
      </c>
      <c r="I236">
        <v>538</v>
      </c>
      <c r="J236">
        <v>-16.760000000000002</v>
      </c>
      <c r="K236">
        <v>1.08727</v>
      </c>
      <c r="L236">
        <v>12.1</v>
      </c>
      <c r="M236">
        <v>285.25</v>
      </c>
      <c r="N236">
        <v>1006.3446279999999</v>
      </c>
      <c r="O236">
        <f t="shared" si="80"/>
        <v>0.99318495025240938</v>
      </c>
      <c r="P236">
        <f t="shared" si="82"/>
        <v>23.568233685026296</v>
      </c>
      <c r="Q236">
        <f t="shared" si="83"/>
        <v>23568.233685026295</v>
      </c>
      <c r="R236">
        <f t="shared" si="77"/>
        <v>432</v>
      </c>
      <c r="S236" s="2">
        <f t="shared" si="78"/>
        <v>18329.757154201347</v>
      </c>
      <c r="T236" s="2">
        <f t="shared" si="84"/>
        <v>18329.75715420135</v>
      </c>
      <c r="U236">
        <f t="shared" si="81"/>
        <v>4.9874214547578566E-2</v>
      </c>
      <c r="V236">
        <f t="shared" si="85"/>
        <v>2116162.5947075263</v>
      </c>
      <c r="W236" s="4">
        <f t="shared" si="79"/>
        <v>1138.495475952649</v>
      </c>
      <c r="X236">
        <f t="shared" si="86"/>
        <v>2052.6777168663007</v>
      </c>
      <c r="Y236" s="6">
        <f t="shared" si="87"/>
        <v>20382.434871067646</v>
      </c>
    </row>
    <row r="237" spans="1:25" x14ac:dyDescent="0.2">
      <c r="A237" t="s">
        <v>48</v>
      </c>
      <c r="B237" s="1">
        <v>44536</v>
      </c>
      <c r="C237" t="s">
        <v>5</v>
      </c>
      <c r="D237">
        <v>75</v>
      </c>
      <c r="E237">
        <v>0.50493743499999999</v>
      </c>
      <c r="F237">
        <v>19</v>
      </c>
      <c r="G237" t="s">
        <v>2</v>
      </c>
      <c r="H237">
        <v>597</v>
      </c>
      <c r="I237">
        <v>538</v>
      </c>
      <c r="J237">
        <v>-20.239999999999998</v>
      </c>
      <c r="K237">
        <v>1.0834630000000001</v>
      </c>
      <c r="L237">
        <v>12.7</v>
      </c>
      <c r="M237">
        <v>285.85000000000002</v>
      </c>
      <c r="N237">
        <v>1006.3446279999999</v>
      </c>
      <c r="O237">
        <f t="shared" si="80"/>
        <v>0.99318495025240938</v>
      </c>
      <c r="P237">
        <f t="shared" si="82"/>
        <v>23.617807533268245</v>
      </c>
      <c r="Q237">
        <f t="shared" si="83"/>
        <v>23617.807533268246</v>
      </c>
      <c r="R237">
        <f t="shared" si="77"/>
        <v>59</v>
      </c>
      <c r="S237" s="2">
        <f t="shared" si="78"/>
        <v>2498.1150310794974</v>
      </c>
      <c r="T237" s="2">
        <f t="shared" si="84"/>
        <v>2498.1150310794978</v>
      </c>
      <c r="U237">
        <f t="shared" si="81"/>
        <v>4.8904737537855805E-2</v>
      </c>
      <c r="V237">
        <f t="shared" si="85"/>
        <v>2070672.2022765311</v>
      </c>
      <c r="W237" s="4">
        <f t="shared" si="79"/>
        <v>1114.0216448247738</v>
      </c>
      <c r="X237">
        <f t="shared" si="86"/>
        <v>1236.191304759089</v>
      </c>
      <c r="Y237" s="6">
        <f t="shared" si="87"/>
        <v>3734.3063358385862</v>
      </c>
    </row>
    <row r="238" spans="1:25" x14ac:dyDescent="0.2">
      <c r="A238" t="s">
        <v>48</v>
      </c>
      <c r="B238" s="1">
        <v>44536</v>
      </c>
      <c r="C238" t="s">
        <v>8</v>
      </c>
      <c r="D238">
        <v>175</v>
      </c>
      <c r="E238">
        <v>0.53462761400000003</v>
      </c>
      <c r="F238">
        <v>20</v>
      </c>
      <c r="G238" t="s">
        <v>2</v>
      </c>
      <c r="H238">
        <v>1039</v>
      </c>
      <c r="I238">
        <v>538</v>
      </c>
      <c r="J238">
        <v>-17.059999999999999</v>
      </c>
      <c r="K238">
        <v>1.086946</v>
      </c>
      <c r="L238">
        <v>12.7</v>
      </c>
      <c r="M238">
        <v>285.85000000000002</v>
      </c>
      <c r="N238">
        <v>1006.3446279999999</v>
      </c>
      <c r="O238">
        <f t="shared" si="80"/>
        <v>0.99318495025240938</v>
      </c>
      <c r="P238">
        <f t="shared" si="82"/>
        <v>23.617807533268245</v>
      </c>
      <c r="Q238">
        <f t="shared" si="83"/>
        <v>23617.807533268246</v>
      </c>
      <c r="R238">
        <f t="shared" si="77"/>
        <v>501</v>
      </c>
      <c r="S238" s="2">
        <f t="shared" si="78"/>
        <v>21212.80729781065</v>
      </c>
      <c r="T238" s="2">
        <f t="shared" si="84"/>
        <v>21212.807297810654</v>
      </c>
      <c r="U238">
        <f t="shared" si="81"/>
        <v>4.8897612484178975E-2</v>
      </c>
      <c r="V238">
        <f t="shared" si="85"/>
        <v>2070370.5208581013</v>
      </c>
      <c r="W238" s="4">
        <f t="shared" si="79"/>
        <v>1113.8593402216584</v>
      </c>
      <c r="X238">
        <f t="shared" si="86"/>
        <v>2151.1149711715675</v>
      </c>
      <c r="Y238" s="6">
        <f t="shared" si="87"/>
        <v>23363.922268982216</v>
      </c>
    </row>
    <row r="239" spans="1:25" x14ac:dyDescent="0.2">
      <c r="A239" t="s">
        <v>48</v>
      </c>
      <c r="B239" s="1">
        <v>44536</v>
      </c>
      <c r="C239" t="s">
        <v>5</v>
      </c>
      <c r="D239">
        <v>50</v>
      </c>
      <c r="E239">
        <v>0.49906690300000001</v>
      </c>
      <c r="F239">
        <v>21</v>
      </c>
      <c r="G239" t="s">
        <v>2</v>
      </c>
      <c r="H239">
        <v>424</v>
      </c>
      <c r="I239">
        <v>538</v>
      </c>
      <c r="J239">
        <v>-11.16</v>
      </c>
      <c r="K239">
        <v>1.093397</v>
      </c>
      <c r="L239">
        <v>12.5</v>
      </c>
      <c r="M239">
        <v>285.64999999999998</v>
      </c>
      <c r="N239">
        <v>1006.3446279999999</v>
      </c>
      <c r="O239">
        <f t="shared" si="80"/>
        <v>0.99318495025240938</v>
      </c>
      <c r="P239">
        <f t="shared" si="82"/>
        <v>23.601282917187593</v>
      </c>
      <c r="Q239">
        <f t="shared" si="83"/>
        <v>23601.282917187593</v>
      </c>
      <c r="R239">
        <f t="shared" si="77"/>
        <v>-114</v>
      </c>
      <c r="S239" s="2">
        <f t="shared" si="78"/>
        <v>-4830.245898072757</v>
      </c>
      <c r="T239" s="2">
        <f t="shared" si="84"/>
        <v>-4830.245898072757</v>
      </c>
      <c r="U239">
        <f t="shared" si="81"/>
        <v>4.9228113463258963E-2</v>
      </c>
      <c r="V239">
        <f t="shared" si="85"/>
        <v>2085823.6239102357</v>
      </c>
      <c r="W239" s="4">
        <f t="shared" si="79"/>
        <v>1122.1731096637068</v>
      </c>
      <c r="X239">
        <f t="shared" si="86"/>
        <v>884.38921653793989</v>
      </c>
      <c r="Y239" s="6">
        <f t="shared" si="87"/>
        <v>-3945.8566815348172</v>
      </c>
    </row>
    <row r="240" spans="1:25" x14ac:dyDescent="0.2">
      <c r="A240" t="s">
        <v>48</v>
      </c>
      <c r="B240" s="1">
        <v>44536</v>
      </c>
      <c r="C240" t="s">
        <v>8</v>
      </c>
      <c r="D240">
        <v>200</v>
      </c>
      <c r="E240">
        <v>0.53976055899999997</v>
      </c>
      <c r="F240">
        <v>22</v>
      </c>
      <c r="G240" t="s">
        <v>2</v>
      </c>
      <c r="H240">
        <v>1266</v>
      </c>
      <c r="I240">
        <v>538</v>
      </c>
      <c r="J240">
        <v>-18.11</v>
      </c>
      <c r="K240">
        <v>1.0857939999999999</v>
      </c>
      <c r="L240">
        <v>13.1</v>
      </c>
      <c r="M240">
        <v>286.25</v>
      </c>
      <c r="N240">
        <v>1006.3446279999999</v>
      </c>
      <c r="O240">
        <f t="shared" si="80"/>
        <v>0.99318495025240938</v>
      </c>
      <c r="P240">
        <f t="shared" si="82"/>
        <v>23.650856765429541</v>
      </c>
      <c r="Q240">
        <f t="shared" si="83"/>
        <v>23650.85676542954</v>
      </c>
      <c r="R240">
        <f t="shared" si="77"/>
        <v>728</v>
      </c>
      <c r="S240" s="2">
        <f t="shared" si="78"/>
        <v>30781.125911012139</v>
      </c>
      <c r="T240" s="2">
        <f t="shared" si="84"/>
        <v>30781.125911012132</v>
      </c>
      <c r="U240">
        <f t="shared" si="81"/>
        <v>4.8261810178416853E-2</v>
      </c>
      <c r="V240">
        <f t="shared" si="85"/>
        <v>2040594.5821362864</v>
      </c>
      <c r="W240" s="4">
        <f t="shared" si="79"/>
        <v>1097.8398851893221</v>
      </c>
      <c r="X240">
        <f t="shared" si="86"/>
        <v>2583.3927409845387</v>
      </c>
      <c r="Y240" s="6">
        <f t="shared" si="87"/>
        <v>33364.518651996681</v>
      </c>
    </row>
    <row r="241" spans="1:25" x14ac:dyDescent="0.2">
      <c r="A241" t="s">
        <v>48</v>
      </c>
      <c r="B241" s="1">
        <v>44536</v>
      </c>
      <c r="C241" t="s">
        <v>5</v>
      </c>
      <c r="D241">
        <v>25</v>
      </c>
      <c r="E241">
        <v>0.51416272200000002</v>
      </c>
      <c r="F241">
        <v>23</v>
      </c>
      <c r="G241" t="s">
        <v>2</v>
      </c>
      <c r="H241">
        <v>407</v>
      </c>
      <c r="I241">
        <v>538</v>
      </c>
      <c r="J241">
        <v>-8.0299999999999994</v>
      </c>
      <c r="K241">
        <v>1.096822</v>
      </c>
      <c r="L241">
        <v>12.5</v>
      </c>
      <c r="M241">
        <v>285.64999999999998</v>
      </c>
      <c r="N241">
        <v>1006.3446279999999</v>
      </c>
      <c r="O241">
        <f t="shared" si="80"/>
        <v>0.99318495025240938</v>
      </c>
      <c r="P241">
        <f t="shared" si="82"/>
        <v>23.601282917187593</v>
      </c>
      <c r="Q241">
        <f t="shared" si="83"/>
        <v>23601.282917187593</v>
      </c>
      <c r="R241">
        <f t="shared" si="77"/>
        <v>-131</v>
      </c>
      <c r="S241" s="2">
        <f t="shared" si="78"/>
        <v>-5550.545724978344</v>
      </c>
      <c r="T241" s="2">
        <f t="shared" si="84"/>
        <v>-5550.545724978344</v>
      </c>
      <c r="U241">
        <f t="shared" si="81"/>
        <v>4.9224462196885137E-2</v>
      </c>
      <c r="V241">
        <f t="shared" si="85"/>
        <v>2085668.9176433501</v>
      </c>
      <c r="W241" s="4">
        <f t="shared" si="79"/>
        <v>1122.0898776921224</v>
      </c>
      <c r="X241">
        <f t="shared" si="86"/>
        <v>848.86724948084338</v>
      </c>
      <c r="Y241" s="6">
        <f t="shared" si="87"/>
        <v>-4701.6784754975006</v>
      </c>
    </row>
    <row r="242" spans="1:25" x14ac:dyDescent="0.2">
      <c r="A242" t="s">
        <v>48</v>
      </c>
      <c r="B242" s="1">
        <v>44536</v>
      </c>
      <c r="C242" t="s">
        <v>8</v>
      </c>
      <c r="D242">
        <v>225</v>
      </c>
      <c r="E242">
        <v>0.55029483700000004</v>
      </c>
      <c r="F242">
        <v>24</v>
      </c>
      <c r="G242" t="s">
        <v>2</v>
      </c>
      <c r="H242">
        <v>1558</v>
      </c>
      <c r="I242">
        <v>538</v>
      </c>
      <c r="J242">
        <v>-18.940000000000001</v>
      </c>
      <c r="K242">
        <v>1.0848819999999999</v>
      </c>
      <c r="L242">
        <v>12.5</v>
      </c>
      <c r="M242">
        <v>285.64999999999998</v>
      </c>
      <c r="N242">
        <v>1006.3446279999999</v>
      </c>
      <c r="O242">
        <f t="shared" si="80"/>
        <v>0.99318495025240938</v>
      </c>
      <c r="P242">
        <f t="shared" si="82"/>
        <v>23.601282917187593</v>
      </c>
      <c r="Q242">
        <f t="shared" si="83"/>
        <v>23601.282917187593</v>
      </c>
      <c r="R242">
        <f t="shared" si="77"/>
        <v>1020</v>
      </c>
      <c r="S242" s="2">
        <f t="shared" si="78"/>
        <v>43217.989614335194</v>
      </c>
      <c r="T242" s="2">
        <f t="shared" si="84"/>
        <v>43217.989614335194</v>
      </c>
      <c r="U242">
        <f t="shared" si="81"/>
        <v>4.9215723924781095E-2</v>
      </c>
      <c r="V242">
        <f t="shared" si="85"/>
        <v>2085298.6720031148</v>
      </c>
      <c r="W242" s="4">
        <f t="shared" si="79"/>
        <v>1121.8906855376758</v>
      </c>
      <c r="X242">
        <f t="shared" si="86"/>
        <v>3248.895330980853</v>
      </c>
      <c r="Y242" s="6">
        <f t="shared" si="87"/>
        <v>46466.884945316051</v>
      </c>
    </row>
    <row r="243" spans="1:25" x14ac:dyDescent="0.2">
      <c r="A243" t="s">
        <v>48</v>
      </c>
      <c r="B243" s="1">
        <v>44536</v>
      </c>
      <c r="C243" t="s">
        <v>5</v>
      </c>
      <c r="D243">
        <v>10</v>
      </c>
      <c r="E243">
        <v>0.49753640199999999</v>
      </c>
      <c r="F243">
        <v>25</v>
      </c>
      <c r="G243" t="s">
        <v>2</v>
      </c>
      <c r="H243">
        <v>557</v>
      </c>
      <c r="I243">
        <v>538</v>
      </c>
      <c r="J243">
        <v>-13.2</v>
      </c>
      <c r="K243">
        <v>1.09117</v>
      </c>
      <c r="L243">
        <v>12.2</v>
      </c>
      <c r="M243">
        <v>285.35000000000002</v>
      </c>
      <c r="N243">
        <v>1006.3446279999999</v>
      </c>
      <c r="O243">
        <f t="shared" si="80"/>
        <v>0.99318495025240938</v>
      </c>
      <c r="P243">
        <f t="shared" si="82"/>
        <v>23.576495993066622</v>
      </c>
      <c r="Q243">
        <f t="shared" si="83"/>
        <v>23576.495993066623</v>
      </c>
      <c r="R243">
        <f t="shared" si="77"/>
        <v>19</v>
      </c>
      <c r="S243" s="2">
        <f t="shared" si="78"/>
        <v>805.88735516878853</v>
      </c>
      <c r="T243" s="2">
        <f t="shared" si="84"/>
        <v>805.88735516878853</v>
      </c>
      <c r="U243">
        <f t="shared" si="81"/>
        <v>4.9717296840336607E-2</v>
      </c>
      <c r="V243">
        <f t="shared" si="85"/>
        <v>2108765.3082526545</v>
      </c>
      <c r="W243" s="4">
        <f t="shared" si="79"/>
        <v>1134.5157358399281</v>
      </c>
      <c r="X243">
        <f t="shared" si="86"/>
        <v>1174.5822766967285</v>
      </c>
      <c r="Y243" s="6">
        <f t="shared" si="87"/>
        <v>1980.4696318655169</v>
      </c>
    </row>
    <row r="244" spans="1:25" x14ac:dyDescent="0.2">
      <c r="A244" t="s">
        <v>48</v>
      </c>
      <c r="B244" s="1">
        <v>44536</v>
      </c>
      <c r="C244" t="s">
        <v>8</v>
      </c>
      <c r="D244">
        <v>250</v>
      </c>
      <c r="E244">
        <v>0.54926621899999994</v>
      </c>
      <c r="F244">
        <v>26</v>
      </c>
      <c r="G244" t="s">
        <v>2</v>
      </c>
      <c r="H244">
        <v>1539</v>
      </c>
      <c r="I244">
        <v>538</v>
      </c>
      <c r="J244">
        <v>-19.420000000000002</v>
      </c>
      <c r="K244">
        <v>1.084362</v>
      </c>
      <c r="L244">
        <v>12.4</v>
      </c>
      <c r="M244">
        <v>285.55</v>
      </c>
      <c r="N244">
        <v>1006.3446279999999</v>
      </c>
      <c r="O244">
        <f t="shared" si="80"/>
        <v>0.99318495025240938</v>
      </c>
      <c r="P244">
        <f t="shared" si="82"/>
        <v>23.593020609147271</v>
      </c>
      <c r="Q244">
        <f t="shared" si="83"/>
        <v>23593.020609147272</v>
      </c>
      <c r="R244">
        <f t="shared" si="77"/>
        <v>1001</v>
      </c>
      <c r="S244" s="2">
        <f t="shared" si="78"/>
        <v>42427.801703860729</v>
      </c>
      <c r="T244" s="2">
        <f t="shared" si="84"/>
        <v>42427.801703860736</v>
      </c>
      <c r="U244">
        <f t="shared" si="81"/>
        <v>4.9378075882128773E-2</v>
      </c>
      <c r="V244">
        <f t="shared" si="85"/>
        <v>2092910.3017434045</v>
      </c>
      <c r="W244" s="4">
        <f t="shared" si="79"/>
        <v>1125.9857423379517</v>
      </c>
      <c r="X244">
        <f t="shared" si="86"/>
        <v>3220.9889543830996</v>
      </c>
      <c r="Y244" s="6">
        <f t="shared" si="87"/>
        <v>45648.79065824383</v>
      </c>
    </row>
    <row r="245" spans="1:25" x14ac:dyDescent="0.2">
      <c r="A245" t="s">
        <v>48</v>
      </c>
      <c r="B245" s="1">
        <v>44536</v>
      </c>
      <c r="C245" t="s">
        <v>5</v>
      </c>
      <c r="D245">
        <v>5</v>
      </c>
      <c r="E245">
        <v>0.503405361</v>
      </c>
      <c r="F245">
        <v>27</v>
      </c>
      <c r="G245" t="s">
        <v>2</v>
      </c>
      <c r="H245">
        <v>548</v>
      </c>
      <c r="I245">
        <v>538</v>
      </c>
      <c r="J245">
        <v>-11.62</v>
      </c>
      <c r="K245">
        <v>1.092892</v>
      </c>
      <c r="L245">
        <v>12.4</v>
      </c>
      <c r="M245">
        <v>285.55</v>
      </c>
      <c r="N245">
        <v>1006.3446279999999</v>
      </c>
      <c r="O245">
        <f t="shared" si="80"/>
        <v>0.99318495025240938</v>
      </c>
      <c r="P245">
        <f t="shared" si="82"/>
        <v>23.593020609147271</v>
      </c>
      <c r="Q245">
        <f t="shared" si="83"/>
        <v>23593.020609147272</v>
      </c>
      <c r="R245">
        <f t="shared" si="77"/>
        <v>10</v>
      </c>
      <c r="S245" s="2">
        <f t="shared" si="78"/>
        <v>423.85416287573167</v>
      </c>
      <c r="T245" s="2">
        <f t="shared" si="84"/>
        <v>423.85416287573162</v>
      </c>
      <c r="U245">
        <f t="shared" si="81"/>
        <v>4.9389210628409556E-2</v>
      </c>
      <c r="V245">
        <f t="shared" si="85"/>
        <v>2093382.2525997721</v>
      </c>
      <c r="W245" s="4">
        <f t="shared" si="79"/>
        <v>1126.2396518986773</v>
      </c>
      <c r="X245">
        <f t="shared" si="86"/>
        <v>1147.1734744246751</v>
      </c>
      <c r="Y245" s="6">
        <f t="shared" si="87"/>
        <v>1571.0276373004067</v>
      </c>
    </row>
    <row r="246" spans="1:25" x14ac:dyDescent="0.2">
      <c r="A246" t="s">
        <v>48</v>
      </c>
      <c r="B246" s="1">
        <v>44536</v>
      </c>
      <c r="C246" t="s">
        <v>8</v>
      </c>
      <c r="D246">
        <v>300</v>
      </c>
      <c r="E246">
        <v>0.55441014</v>
      </c>
      <c r="F246">
        <v>28</v>
      </c>
      <c r="G246" t="s">
        <v>2</v>
      </c>
      <c r="H246">
        <v>1546</v>
      </c>
      <c r="I246">
        <v>538</v>
      </c>
      <c r="J246">
        <v>-19.55</v>
      </c>
      <c r="K246">
        <v>1.084219</v>
      </c>
      <c r="L246">
        <v>12.4</v>
      </c>
      <c r="M246">
        <v>285.55</v>
      </c>
      <c r="N246">
        <v>1006.3446279999999</v>
      </c>
      <c r="O246">
        <f t="shared" si="80"/>
        <v>0.99318495025240938</v>
      </c>
      <c r="P246">
        <f t="shared" si="82"/>
        <v>23.593020609147271</v>
      </c>
      <c r="Q246">
        <f t="shared" si="83"/>
        <v>23593.020609147272</v>
      </c>
      <c r="R246">
        <f t="shared" si="77"/>
        <v>1008</v>
      </c>
      <c r="S246" s="2">
        <f t="shared" si="78"/>
        <v>42724.499617873742</v>
      </c>
      <c r="T246" s="2">
        <f t="shared" si="84"/>
        <v>42724.499617873757</v>
      </c>
      <c r="U246">
        <f t="shared" si="81"/>
        <v>4.9376827124983175E-2</v>
      </c>
      <c r="V246">
        <f t="shared" si="85"/>
        <v>2092857.3726519458</v>
      </c>
      <c r="W246" s="4">
        <f t="shared" si="79"/>
        <v>1125.9572664867467</v>
      </c>
      <c r="X246">
        <f t="shared" si="86"/>
        <v>3235.5574981199084</v>
      </c>
      <c r="Y246" s="6">
        <f t="shared" si="87"/>
        <v>45960.057115993652</v>
      </c>
    </row>
    <row r="247" spans="1:25" x14ac:dyDescent="0.2">
      <c r="A247" t="s">
        <v>48</v>
      </c>
      <c r="B247" s="1">
        <v>44536</v>
      </c>
      <c r="C247" t="s">
        <v>5</v>
      </c>
      <c r="D247">
        <v>0</v>
      </c>
      <c r="E247">
        <v>0.499832322</v>
      </c>
      <c r="F247">
        <v>29</v>
      </c>
      <c r="G247" t="s">
        <v>2</v>
      </c>
      <c r="H247">
        <v>541</v>
      </c>
      <c r="I247">
        <v>538</v>
      </c>
      <c r="J247">
        <v>-11.81</v>
      </c>
      <c r="K247">
        <v>1.092686</v>
      </c>
      <c r="L247">
        <v>12.7</v>
      </c>
      <c r="M247">
        <v>285.85000000000002</v>
      </c>
      <c r="N247">
        <v>1006.3446279999999</v>
      </c>
      <c r="O247">
        <f t="shared" si="80"/>
        <v>0.99318495025240938</v>
      </c>
      <c r="P247">
        <f t="shared" si="82"/>
        <v>23.617807533268245</v>
      </c>
      <c r="Q247">
        <f t="shared" si="83"/>
        <v>23617.807533268246</v>
      </c>
      <c r="R247">
        <f t="shared" si="77"/>
        <v>3</v>
      </c>
      <c r="S247" s="2">
        <f t="shared" si="78"/>
        <v>127.02279819048293</v>
      </c>
      <c r="T247" s="2">
        <f t="shared" si="84"/>
        <v>127.02279819048296</v>
      </c>
      <c r="U247">
        <f t="shared" si="81"/>
        <v>4.8905962768253139E-2</v>
      </c>
      <c r="V247">
        <f t="shared" si="85"/>
        <v>2070724.0796743636</v>
      </c>
      <c r="W247" s="4">
        <f t="shared" si="79"/>
        <v>1114.0495548648075</v>
      </c>
      <c r="X247">
        <f t="shared" si="86"/>
        <v>1120.2617271038307</v>
      </c>
      <c r="Y247" s="6">
        <f t="shared" si="87"/>
        <v>1247.2845252943137</v>
      </c>
    </row>
    <row r="248" spans="1:25" x14ac:dyDescent="0.2">
      <c r="A248" t="s">
        <v>48</v>
      </c>
      <c r="B248" s="1">
        <v>44536</v>
      </c>
      <c r="C248" t="s">
        <v>8</v>
      </c>
      <c r="D248">
        <v>400</v>
      </c>
      <c r="E248">
        <v>0.28502085999999999</v>
      </c>
      <c r="F248">
        <v>30</v>
      </c>
      <c r="G248" t="s">
        <v>2</v>
      </c>
      <c r="H248">
        <v>2843</v>
      </c>
      <c r="I248">
        <v>538</v>
      </c>
      <c r="J248">
        <v>-20.079999999999998</v>
      </c>
      <c r="K248">
        <v>1.083639</v>
      </c>
      <c r="L248">
        <v>12.5</v>
      </c>
      <c r="M248">
        <v>285.64999999999998</v>
      </c>
      <c r="N248">
        <v>1006.3446279999999</v>
      </c>
      <c r="O248">
        <f t="shared" si="80"/>
        <v>0.99318495025240938</v>
      </c>
      <c r="P248">
        <f t="shared" si="82"/>
        <v>23.601282917187593</v>
      </c>
      <c r="Q248">
        <f t="shared" si="83"/>
        <v>23601.282917187593</v>
      </c>
      <c r="R248">
        <f t="shared" si="77"/>
        <v>2305</v>
      </c>
      <c r="S248" s="2">
        <f t="shared" si="78"/>
        <v>97664.182412786889</v>
      </c>
      <c r="T248" s="2">
        <f t="shared" si="84"/>
        <v>97664.182412786889</v>
      </c>
      <c r="U248">
        <f t="shared" si="81"/>
        <v>4.9279914511000666E-2</v>
      </c>
      <c r="V248">
        <f t="shared" si="85"/>
        <v>2088018.4642468167</v>
      </c>
      <c r="W248" s="4">
        <f t="shared" si="79"/>
        <v>1123.3539337647874</v>
      </c>
      <c r="X248">
        <f t="shared" si="86"/>
        <v>5936.2364938536994</v>
      </c>
      <c r="Y248" s="6">
        <f t="shared" si="87"/>
        <v>103600.41890664058</v>
      </c>
    </row>
    <row r="249" spans="1:25" x14ac:dyDescent="0.2">
      <c r="A249" t="s">
        <v>48</v>
      </c>
      <c r="B249" s="1">
        <v>44901</v>
      </c>
      <c r="C249" t="s">
        <v>7</v>
      </c>
      <c r="D249" t="s">
        <v>7</v>
      </c>
      <c r="E249">
        <v>0</v>
      </c>
      <c r="F249" t="s">
        <v>9</v>
      </c>
      <c r="G249" t="s">
        <v>2</v>
      </c>
      <c r="H249">
        <v>538</v>
      </c>
      <c r="J249">
        <v>-11.45</v>
      </c>
      <c r="K249">
        <v>1.0900000000000001</v>
      </c>
      <c r="L249">
        <v>0</v>
      </c>
      <c r="M249">
        <v>0</v>
      </c>
      <c r="O249">
        <f t="shared" si="80"/>
        <v>0</v>
      </c>
      <c r="P249" t="e">
        <f t="shared" si="82"/>
        <v>#DIV/0!</v>
      </c>
      <c r="Q249" t="e">
        <f t="shared" si="83"/>
        <v>#DIV/0!</v>
      </c>
      <c r="T249" s="2" t="e">
        <f t="shared" si="84"/>
        <v>#DIV/0!</v>
      </c>
      <c r="U249" t="e">
        <f xml:space="preserve"> EXP(-67.1962+99.1624*(100/M249)+27.9015*LN(M249/100)+E249*(-0.072909+0.041674*(M249/100)-0.0064603*(M249/100)^2))</f>
        <v>#DIV/0!</v>
      </c>
      <c r="V249" t="e">
        <f t="shared" si="85"/>
        <v>#DIV/0!</v>
      </c>
      <c r="X249" t="e">
        <f t="shared" si="86"/>
        <v>#DIV/0!</v>
      </c>
      <c r="Y249" s="6" t="e">
        <f t="shared" si="87"/>
        <v>#DIV/0!</v>
      </c>
    </row>
  </sheetData>
  <sortState xmlns:xlrd2="http://schemas.microsoft.com/office/spreadsheetml/2017/richdata2" ref="B2:Y249">
    <sortCondition ref="G2:G249"/>
    <sortCondition ref="B2:B249"/>
  </sortState>
  <phoneticPr fontId="20"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8FB1B-AFFD-6740-8CB1-C0E2EFA857F2}">
  <dimension ref="A1:AB125"/>
  <sheetViews>
    <sheetView workbookViewId="0">
      <selection activeCell="G1" sqref="G1"/>
    </sheetView>
  </sheetViews>
  <sheetFormatPr baseColWidth="10" defaultRowHeight="15" x14ac:dyDescent="0.2"/>
  <cols>
    <col min="2" max="2" width="11.5" style="1" bestFit="1" customWidth="1"/>
    <col min="3" max="3" width="9.5" bestFit="1" customWidth="1"/>
    <col min="4" max="4" width="11.83203125" bestFit="1" customWidth="1"/>
    <col min="5" max="5" width="21.83203125" bestFit="1" customWidth="1"/>
    <col min="6" max="7" width="8.83203125"/>
    <col min="8" max="8" width="32.33203125" bestFit="1" customWidth="1"/>
    <col min="9" max="9" width="24.1640625" bestFit="1" customWidth="1"/>
    <col min="10" max="10" width="6.5" bestFit="1" customWidth="1"/>
    <col min="11" max="11" width="10.33203125" bestFit="1" customWidth="1"/>
    <col min="12" max="12" width="37.5" bestFit="1" customWidth="1"/>
    <col min="13" max="13" width="36.5" bestFit="1" customWidth="1"/>
    <col min="14" max="14" width="29.83203125" bestFit="1" customWidth="1"/>
    <col min="15" max="15" width="26.5" bestFit="1" customWidth="1"/>
    <col min="16" max="16" width="34" customWidth="1"/>
    <col min="17" max="17" width="26.5" customWidth="1"/>
    <col min="18" max="18" width="19.6640625" bestFit="1" customWidth="1"/>
    <col min="19" max="19" width="35.5" style="2" bestFit="1" customWidth="1"/>
    <col min="20" max="20" width="35.5" style="2" customWidth="1"/>
    <col min="21" max="21" width="33.1640625" bestFit="1" customWidth="1"/>
    <col min="22" max="22" width="23.33203125" customWidth="1"/>
    <col min="23" max="23" width="23.33203125" style="4" customWidth="1"/>
    <col min="24" max="24" width="23.33203125" customWidth="1"/>
    <col min="25" max="25" width="23.33203125" style="6" customWidth="1"/>
  </cols>
  <sheetData>
    <row r="1" spans="1:28" x14ac:dyDescent="0.2">
      <c r="A1" t="s">
        <v>0</v>
      </c>
      <c r="B1" s="1" t="s">
        <v>62</v>
      </c>
      <c r="C1" t="s">
        <v>63</v>
      </c>
      <c r="D1" t="s">
        <v>64</v>
      </c>
      <c r="E1" t="s">
        <v>12</v>
      </c>
      <c r="F1" t="s">
        <v>1</v>
      </c>
      <c r="G1" t="s">
        <v>65</v>
      </c>
      <c r="H1" t="s">
        <v>36</v>
      </c>
      <c r="I1" t="s">
        <v>35</v>
      </c>
      <c r="J1" t="s">
        <v>3</v>
      </c>
      <c r="K1" t="s">
        <v>4</v>
      </c>
      <c r="L1" t="s">
        <v>11</v>
      </c>
      <c r="M1" t="s">
        <v>10</v>
      </c>
      <c r="N1" t="s">
        <v>14</v>
      </c>
      <c r="O1" t="s">
        <v>13</v>
      </c>
      <c r="P1" t="s">
        <v>22</v>
      </c>
      <c r="Q1" t="s">
        <v>23</v>
      </c>
      <c r="R1" t="s">
        <v>19</v>
      </c>
      <c r="S1" s="2" t="s">
        <v>20</v>
      </c>
      <c r="T1" s="2" t="s">
        <v>25</v>
      </c>
      <c r="U1" t="s">
        <v>50</v>
      </c>
      <c r="V1" t="s">
        <v>56</v>
      </c>
      <c r="W1" s="4" t="s">
        <v>55</v>
      </c>
      <c r="X1" t="s">
        <v>54</v>
      </c>
      <c r="Y1" s="6" t="s">
        <v>53</v>
      </c>
    </row>
    <row r="2" spans="1:28" x14ac:dyDescent="0.2">
      <c r="A2" t="s">
        <v>46</v>
      </c>
      <c r="B2" s="1">
        <v>44504</v>
      </c>
      <c r="C2" t="s">
        <v>5</v>
      </c>
      <c r="D2">
        <v>400</v>
      </c>
      <c r="E2">
        <v>0.46244175999999998</v>
      </c>
      <c r="F2">
        <v>1</v>
      </c>
      <c r="G2" t="s">
        <v>6</v>
      </c>
      <c r="H2">
        <v>1.81</v>
      </c>
      <c r="I2" s="8">
        <v>1.9</v>
      </c>
      <c r="J2">
        <v>-45.21</v>
      </c>
      <c r="K2" t="s">
        <v>7</v>
      </c>
      <c r="L2">
        <v>22.4</v>
      </c>
      <c r="M2">
        <v>295.55</v>
      </c>
      <c r="N2">
        <v>1005.857025</v>
      </c>
      <c r="O2">
        <f t="shared" ref="O2:O33" si="0">N2/1013.249977</f>
        <v>0.99270372349586555</v>
      </c>
      <c r="P2">
        <f t="shared" ref="P2:P33" si="1">(1*0.08206*M2)/O2</f>
        <v>24.431088980498831</v>
      </c>
      <c r="Q2">
        <f t="shared" ref="Q2:Q33" si="2">P2*1000</f>
        <v>24431.088980498833</v>
      </c>
      <c r="R2">
        <f t="shared" ref="R2:R31" si="3">H2-I2</f>
        <v>-8.9999999999999858E-2</v>
      </c>
      <c r="S2" s="2">
        <f t="shared" ref="S2:S31" si="4">((R2/1000000)*(1/P2))/0.000000001</f>
        <v>-3.6838308792472927</v>
      </c>
      <c r="T2" s="2">
        <f t="shared" ref="T2:T33" si="5">R2*0.025/0.025/P2*1000</f>
        <v>-3.6838308792472927</v>
      </c>
      <c r="U2">
        <f t="shared" ref="U2:U33" si="6" xml:space="preserve"> EXP(-67.1962+99.1624*(100/M2)+27.9015*LN(M2/100)+E2*(-0.072909+0.041674*(M2/100)-0.0064603*(M2/100)^2))</f>
        <v>3.2999023346132611E-2</v>
      </c>
      <c r="V2">
        <f t="shared" ref="V2:V33" si="7">U2/Q2*1000000000*1000</f>
        <v>1350698.0131942872</v>
      </c>
      <c r="W2" s="4">
        <f t="shared" ref="W2:W31" si="8">I2*V2/1000000</f>
        <v>2.5663262250691457</v>
      </c>
      <c r="X2">
        <f>V2*H2/1000000</f>
        <v>2.4447634038816597</v>
      </c>
      <c r="Y2" s="6">
        <f t="shared" ref="Y2:Y33" si="9">X2+S2</f>
        <v>-1.239067475365633</v>
      </c>
      <c r="AB2">
        <f>EXP(2) + EXP(2 + 2)</f>
        <v>61.987206132074888</v>
      </c>
    </row>
    <row r="3" spans="1:28" x14ac:dyDescent="0.2">
      <c r="A3" t="s">
        <v>46</v>
      </c>
      <c r="B3" s="1">
        <v>44504</v>
      </c>
      <c r="C3" t="s">
        <v>8</v>
      </c>
      <c r="D3">
        <v>0</v>
      </c>
      <c r="E3">
        <v>0.46244175999999998</v>
      </c>
      <c r="F3">
        <v>2</v>
      </c>
      <c r="G3" t="s">
        <v>6</v>
      </c>
      <c r="H3">
        <v>1.69</v>
      </c>
      <c r="I3" s="8">
        <v>1.9</v>
      </c>
      <c r="J3">
        <v>-45.75</v>
      </c>
      <c r="K3" t="s">
        <v>7</v>
      </c>
      <c r="L3">
        <v>21.5</v>
      </c>
      <c r="M3">
        <v>294.64999999999998</v>
      </c>
      <c r="N3">
        <v>1005.857025</v>
      </c>
      <c r="O3">
        <f t="shared" si="0"/>
        <v>0.99270372349586555</v>
      </c>
      <c r="P3">
        <f t="shared" si="1"/>
        <v>24.35669216073077</v>
      </c>
      <c r="Q3">
        <f t="shared" si="2"/>
        <v>24356.69216073077</v>
      </c>
      <c r="R3">
        <f t="shared" si="3"/>
        <v>-0.20999999999999996</v>
      </c>
      <c r="S3" s="2">
        <f t="shared" si="4"/>
        <v>-8.6218604157823098</v>
      </c>
      <c r="T3" s="2">
        <f t="shared" si="5"/>
        <v>-8.6218604157823115</v>
      </c>
      <c r="U3">
        <f t="shared" si="6"/>
        <v>3.3577353606038127E-2</v>
      </c>
      <c r="V3">
        <f t="shared" si="7"/>
        <v>1378567.8853458362</v>
      </c>
      <c r="W3" s="4">
        <f t="shared" si="8"/>
        <v>2.619278982157089</v>
      </c>
      <c r="X3">
        <f t="shared" ref="X3:X33" si="10">V3*H3/1000000</f>
        <v>2.3297797262344631</v>
      </c>
      <c r="Y3" s="6">
        <f t="shared" si="9"/>
        <v>-6.2920806895478467</v>
      </c>
      <c r="AB3">
        <f>EXP(2+2+2)</f>
        <v>403.42879349273511</v>
      </c>
    </row>
    <row r="4" spans="1:28" x14ac:dyDescent="0.2">
      <c r="A4" t="s">
        <v>46</v>
      </c>
      <c r="B4" s="1">
        <v>44504</v>
      </c>
      <c r="C4" t="s">
        <v>5</v>
      </c>
      <c r="D4">
        <v>300</v>
      </c>
      <c r="E4">
        <v>0.46244175999999998</v>
      </c>
      <c r="F4">
        <v>3</v>
      </c>
      <c r="G4" t="s">
        <v>6</v>
      </c>
      <c r="H4">
        <v>1.96</v>
      </c>
      <c r="I4" s="8">
        <v>1.9</v>
      </c>
      <c r="J4">
        <v>-45.69</v>
      </c>
      <c r="K4" t="s">
        <v>7</v>
      </c>
      <c r="L4">
        <v>21.2</v>
      </c>
      <c r="M4">
        <v>294.35000000000002</v>
      </c>
      <c r="N4">
        <v>1005.857025</v>
      </c>
      <c r="O4">
        <f t="shared" si="0"/>
        <v>0.99270372349586555</v>
      </c>
      <c r="P4">
        <f t="shared" si="1"/>
        <v>24.331893220808091</v>
      </c>
      <c r="Q4">
        <f t="shared" si="2"/>
        <v>24331.893220808091</v>
      </c>
      <c r="R4">
        <f t="shared" si="3"/>
        <v>6.0000000000000053E-2</v>
      </c>
      <c r="S4" s="2">
        <f t="shared" si="4"/>
        <v>2.4658993632558515</v>
      </c>
      <c r="T4" s="2">
        <f t="shared" si="5"/>
        <v>2.4658993632558524</v>
      </c>
      <c r="U4">
        <f t="shared" si="6"/>
        <v>3.3775122854437387E-2</v>
      </c>
      <c r="V4">
        <f t="shared" si="7"/>
        <v>1388100.8990107542</v>
      </c>
      <c r="W4" s="4">
        <f t="shared" si="8"/>
        <v>2.6373917081204326</v>
      </c>
      <c r="X4">
        <f t="shared" si="10"/>
        <v>2.720677762061078</v>
      </c>
      <c r="Y4" s="6">
        <f t="shared" si="9"/>
        <v>5.1865771253169299</v>
      </c>
    </row>
    <row r="5" spans="1:28" x14ac:dyDescent="0.2">
      <c r="A5" t="s">
        <v>46</v>
      </c>
      <c r="B5" s="1">
        <v>44504</v>
      </c>
      <c r="C5" t="s">
        <v>8</v>
      </c>
      <c r="D5">
        <v>5</v>
      </c>
      <c r="E5">
        <v>0.46244175999999998</v>
      </c>
      <c r="F5">
        <v>4</v>
      </c>
      <c r="G5" t="s">
        <v>6</v>
      </c>
      <c r="H5">
        <v>1.92</v>
      </c>
      <c r="I5" s="8">
        <v>1.9</v>
      </c>
      <c r="J5">
        <v>-45.18</v>
      </c>
      <c r="K5" t="s">
        <v>7</v>
      </c>
      <c r="L5">
        <v>21.3</v>
      </c>
      <c r="M5">
        <v>294.45</v>
      </c>
      <c r="N5">
        <v>1005.857025</v>
      </c>
      <c r="O5">
        <f t="shared" si="0"/>
        <v>0.99270372349586555</v>
      </c>
      <c r="P5">
        <f t="shared" si="1"/>
        <v>24.340159534115649</v>
      </c>
      <c r="Q5">
        <f t="shared" si="2"/>
        <v>24340.15953411565</v>
      </c>
      <c r="R5">
        <f t="shared" si="3"/>
        <v>2.0000000000000018E-2</v>
      </c>
      <c r="S5" s="2">
        <f t="shared" si="4"/>
        <v>0.82168730126717615</v>
      </c>
      <c r="T5" s="2">
        <f t="shared" si="5"/>
        <v>0.82168730126717626</v>
      </c>
      <c r="U5">
        <f t="shared" si="6"/>
        <v>3.3708917555605795E-2</v>
      </c>
      <c r="V5">
        <f t="shared" si="7"/>
        <v>1384909.4747451721</v>
      </c>
      <c r="W5" s="4">
        <f t="shared" si="8"/>
        <v>2.631328002015827</v>
      </c>
      <c r="X5">
        <f t="shared" si="10"/>
        <v>2.6590261915107303</v>
      </c>
      <c r="Y5" s="6">
        <f t="shared" si="9"/>
        <v>3.4807134927779062</v>
      </c>
    </row>
    <row r="6" spans="1:28" x14ac:dyDescent="0.2">
      <c r="A6" t="s">
        <v>46</v>
      </c>
      <c r="B6" s="1">
        <v>44504</v>
      </c>
      <c r="C6" t="s">
        <v>5</v>
      </c>
      <c r="D6">
        <v>250</v>
      </c>
      <c r="E6">
        <v>0.46244175999999998</v>
      </c>
      <c r="F6">
        <v>5</v>
      </c>
      <c r="G6" t="s">
        <v>6</v>
      </c>
      <c r="H6">
        <v>2.0499999999999998</v>
      </c>
      <c r="I6" s="8">
        <v>1.9</v>
      </c>
      <c r="J6">
        <v>-45.68</v>
      </c>
      <c r="K6" t="s">
        <v>7</v>
      </c>
      <c r="L6">
        <v>20.9</v>
      </c>
      <c r="M6">
        <v>294.05</v>
      </c>
      <c r="N6">
        <v>1005.857025</v>
      </c>
      <c r="O6">
        <f t="shared" si="0"/>
        <v>0.99270372349586555</v>
      </c>
      <c r="P6">
        <f t="shared" si="1"/>
        <v>24.307094280885401</v>
      </c>
      <c r="Q6">
        <f t="shared" si="2"/>
        <v>24307.094280885402</v>
      </c>
      <c r="R6">
        <f t="shared" si="3"/>
        <v>0.14999999999999991</v>
      </c>
      <c r="S6" s="2">
        <f t="shared" si="4"/>
        <v>6.1710378980986142</v>
      </c>
      <c r="T6" s="2">
        <f t="shared" si="5"/>
        <v>6.1710378980986151</v>
      </c>
      <c r="U6">
        <f t="shared" si="6"/>
        <v>3.3975448289412125E-2</v>
      </c>
      <c r="V6">
        <f t="shared" si="7"/>
        <v>1397758.5266590139</v>
      </c>
      <c r="W6" s="4">
        <f t="shared" si="8"/>
        <v>2.6557412006521264</v>
      </c>
      <c r="X6">
        <f t="shared" si="10"/>
        <v>2.8654049796509784</v>
      </c>
      <c r="Y6" s="6">
        <f t="shared" si="9"/>
        <v>9.0364428777495931</v>
      </c>
    </row>
    <row r="7" spans="1:28" x14ac:dyDescent="0.2">
      <c r="A7" t="s">
        <v>46</v>
      </c>
      <c r="B7" s="1">
        <v>44504</v>
      </c>
      <c r="C7" t="s">
        <v>8</v>
      </c>
      <c r="D7">
        <v>10</v>
      </c>
      <c r="E7">
        <v>0.46244175999999998</v>
      </c>
      <c r="F7">
        <v>6</v>
      </c>
      <c r="G7" t="s">
        <v>6</v>
      </c>
      <c r="H7">
        <v>1.94</v>
      </c>
      <c r="I7" s="8">
        <v>1.9</v>
      </c>
      <c r="J7">
        <v>-45.62</v>
      </c>
      <c r="K7" t="s">
        <v>7</v>
      </c>
      <c r="L7">
        <v>21</v>
      </c>
      <c r="M7">
        <v>294.14999999999998</v>
      </c>
      <c r="N7">
        <v>1005.857025</v>
      </c>
      <c r="O7">
        <f t="shared" si="0"/>
        <v>0.99270372349586555</v>
      </c>
      <c r="P7">
        <f t="shared" si="1"/>
        <v>24.315360594192963</v>
      </c>
      <c r="Q7">
        <f t="shared" si="2"/>
        <v>24315.360594192964</v>
      </c>
      <c r="R7">
        <f t="shared" si="3"/>
        <v>4.0000000000000036E-2</v>
      </c>
      <c r="S7" s="2">
        <f t="shared" si="4"/>
        <v>1.6450506602625874</v>
      </c>
      <c r="T7" s="2">
        <f t="shared" si="5"/>
        <v>1.6450506602625876</v>
      </c>
      <c r="U7">
        <f t="shared" si="6"/>
        <v>3.3908386857840499E-2</v>
      </c>
      <c r="V7">
        <f t="shared" si="7"/>
        <v>1394525.3547232428</v>
      </c>
      <c r="W7" s="4">
        <f t="shared" si="8"/>
        <v>2.649598173974161</v>
      </c>
      <c r="X7">
        <f t="shared" si="10"/>
        <v>2.7053791881630911</v>
      </c>
      <c r="Y7" s="6">
        <f t="shared" si="9"/>
        <v>4.3504298484256783</v>
      </c>
    </row>
    <row r="8" spans="1:28" x14ac:dyDescent="0.2">
      <c r="A8" t="s">
        <v>46</v>
      </c>
      <c r="B8" s="1">
        <v>44504</v>
      </c>
      <c r="C8" t="s">
        <v>5</v>
      </c>
      <c r="D8">
        <v>225</v>
      </c>
      <c r="E8">
        <v>0.46244175999999998</v>
      </c>
      <c r="F8">
        <v>7</v>
      </c>
      <c r="G8" t="s">
        <v>6</v>
      </c>
      <c r="H8">
        <v>1.8</v>
      </c>
      <c r="I8" s="8">
        <v>1.9</v>
      </c>
      <c r="J8">
        <v>-45.8</v>
      </c>
      <c r="K8" t="s">
        <v>7</v>
      </c>
      <c r="L8">
        <v>21.7</v>
      </c>
      <c r="M8">
        <v>294.85000000000002</v>
      </c>
      <c r="N8">
        <v>1005.857025</v>
      </c>
      <c r="O8">
        <f t="shared" si="0"/>
        <v>0.99270372349586555</v>
      </c>
      <c r="P8">
        <f t="shared" si="1"/>
        <v>24.373224787345901</v>
      </c>
      <c r="Q8">
        <f t="shared" si="2"/>
        <v>24373.224787345902</v>
      </c>
      <c r="R8">
        <f t="shared" si="3"/>
        <v>-9.9999999999999867E-2</v>
      </c>
      <c r="S8" s="2">
        <f t="shared" si="4"/>
        <v>-4.1028629109397894</v>
      </c>
      <c r="T8" s="2">
        <f t="shared" si="5"/>
        <v>-4.1028629109397912</v>
      </c>
      <c r="U8">
        <f t="shared" si="6"/>
        <v>3.3446909602533166E-2</v>
      </c>
      <c r="V8">
        <f t="shared" si="7"/>
        <v>1372280.8489378945</v>
      </c>
      <c r="W8" s="4">
        <f t="shared" si="8"/>
        <v>2.6073336129819995</v>
      </c>
      <c r="X8">
        <f t="shared" si="10"/>
        <v>2.4701055280882103</v>
      </c>
      <c r="Y8" s="6">
        <f t="shared" si="9"/>
        <v>-1.6327573828515791</v>
      </c>
    </row>
    <row r="9" spans="1:28" x14ac:dyDescent="0.2">
      <c r="A9" t="s">
        <v>46</v>
      </c>
      <c r="B9" s="1">
        <v>44504</v>
      </c>
      <c r="C9" t="s">
        <v>8</v>
      </c>
      <c r="D9">
        <v>25</v>
      </c>
      <c r="E9">
        <v>0.46244175999999998</v>
      </c>
      <c r="F9">
        <v>8</v>
      </c>
      <c r="G9" t="s">
        <v>6</v>
      </c>
      <c r="H9">
        <v>1.87</v>
      </c>
      <c r="I9" s="8">
        <v>1.9</v>
      </c>
      <c r="J9">
        <v>-45.54</v>
      </c>
      <c r="K9" t="s">
        <v>7</v>
      </c>
      <c r="L9">
        <v>21.7</v>
      </c>
      <c r="M9">
        <v>294.85000000000002</v>
      </c>
      <c r="N9">
        <v>1005.857025</v>
      </c>
      <c r="O9">
        <f t="shared" si="0"/>
        <v>0.99270372349586555</v>
      </c>
      <c r="P9">
        <f t="shared" si="1"/>
        <v>24.373224787345901</v>
      </c>
      <c r="Q9">
        <f t="shared" si="2"/>
        <v>24373.224787345902</v>
      </c>
      <c r="R9">
        <f t="shared" si="3"/>
        <v>-2.9999999999999805E-2</v>
      </c>
      <c r="S9" s="2">
        <f t="shared" si="4"/>
        <v>-1.2308588732819308</v>
      </c>
      <c r="T9" s="2">
        <f t="shared" si="5"/>
        <v>-1.230858873281931</v>
      </c>
      <c r="U9">
        <f t="shared" si="6"/>
        <v>3.3446909602533166E-2</v>
      </c>
      <c r="V9">
        <f t="shared" si="7"/>
        <v>1372280.8489378945</v>
      </c>
      <c r="W9" s="4">
        <f t="shared" si="8"/>
        <v>2.6073336129819995</v>
      </c>
      <c r="X9">
        <f t="shared" si="10"/>
        <v>2.5661651875138629</v>
      </c>
      <c r="Y9" s="6">
        <f t="shared" si="9"/>
        <v>1.3353063142319321</v>
      </c>
    </row>
    <row r="10" spans="1:28" x14ac:dyDescent="0.2">
      <c r="A10" t="s">
        <v>46</v>
      </c>
      <c r="B10" s="1">
        <v>44504</v>
      </c>
      <c r="C10" t="s">
        <v>5</v>
      </c>
      <c r="D10">
        <v>200</v>
      </c>
      <c r="E10">
        <v>0.46244175999999998</v>
      </c>
      <c r="F10">
        <v>9</v>
      </c>
      <c r="G10" t="s">
        <v>6</v>
      </c>
      <c r="H10">
        <v>1.97</v>
      </c>
      <c r="I10" s="8">
        <v>1.9</v>
      </c>
      <c r="J10">
        <v>-45.23</v>
      </c>
      <c r="K10" t="s">
        <v>7</v>
      </c>
      <c r="L10">
        <v>21.6</v>
      </c>
      <c r="M10">
        <v>294.75</v>
      </c>
      <c r="N10">
        <v>1005.857025</v>
      </c>
      <c r="O10">
        <f t="shared" si="0"/>
        <v>0.99270372349586555</v>
      </c>
      <c r="P10">
        <f t="shared" si="1"/>
        <v>24.364958474038335</v>
      </c>
      <c r="Q10">
        <f t="shared" si="2"/>
        <v>24364.958474038336</v>
      </c>
      <c r="R10">
        <f t="shared" si="3"/>
        <v>7.0000000000000062E-2</v>
      </c>
      <c r="S10" s="2">
        <f t="shared" si="4"/>
        <v>2.8729784240998137</v>
      </c>
      <c r="T10" s="2">
        <f t="shared" si="5"/>
        <v>2.8729784240998137</v>
      </c>
      <c r="U10">
        <f t="shared" si="6"/>
        <v>3.3511992275965477E-2</v>
      </c>
      <c r="V10">
        <f t="shared" si="7"/>
        <v>1375417.5822492619</v>
      </c>
      <c r="W10" s="4">
        <f t="shared" si="8"/>
        <v>2.6132934062735975</v>
      </c>
      <c r="X10">
        <f t="shared" si="10"/>
        <v>2.7095726370310458</v>
      </c>
      <c r="Y10" s="6">
        <f t="shared" si="9"/>
        <v>5.5825510611308591</v>
      </c>
    </row>
    <row r="11" spans="1:28" x14ac:dyDescent="0.2">
      <c r="A11" t="s">
        <v>46</v>
      </c>
      <c r="B11" s="1">
        <v>44504</v>
      </c>
      <c r="C11" t="s">
        <v>8</v>
      </c>
      <c r="D11">
        <v>50</v>
      </c>
      <c r="E11">
        <v>0.46244175999999998</v>
      </c>
      <c r="F11">
        <v>10</v>
      </c>
      <c r="G11" t="s">
        <v>6</v>
      </c>
      <c r="H11">
        <v>2.02</v>
      </c>
      <c r="I11" s="8">
        <v>1.9</v>
      </c>
      <c r="J11">
        <v>-46.12</v>
      </c>
      <c r="K11" t="s">
        <v>7</v>
      </c>
      <c r="L11">
        <v>21.6</v>
      </c>
      <c r="M11">
        <v>294.75</v>
      </c>
      <c r="N11">
        <v>1005.857025</v>
      </c>
      <c r="O11">
        <f t="shared" si="0"/>
        <v>0.99270372349586555</v>
      </c>
      <c r="P11">
        <f t="shared" si="1"/>
        <v>24.364958474038335</v>
      </c>
      <c r="Q11">
        <f t="shared" si="2"/>
        <v>24364.958474038336</v>
      </c>
      <c r="R11">
        <f t="shared" si="3"/>
        <v>0.12000000000000011</v>
      </c>
      <c r="S11" s="2">
        <f t="shared" si="4"/>
        <v>4.9251058698853942</v>
      </c>
      <c r="T11" s="2">
        <f t="shared" si="5"/>
        <v>4.9251058698853951</v>
      </c>
      <c r="U11">
        <f t="shared" si="6"/>
        <v>3.3511992275965477E-2</v>
      </c>
      <c r="V11">
        <f t="shared" si="7"/>
        <v>1375417.5822492619</v>
      </c>
      <c r="W11" s="4">
        <f t="shared" si="8"/>
        <v>2.6132934062735975</v>
      </c>
      <c r="X11">
        <f t="shared" si="10"/>
        <v>2.7783435161435093</v>
      </c>
      <c r="Y11" s="6">
        <f t="shared" si="9"/>
        <v>7.7034493860289039</v>
      </c>
    </row>
    <row r="12" spans="1:28" x14ac:dyDescent="0.2">
      <c r="A12" t="s">
        <v>46</v>
      </c>
      <c r="B12" s="1">
        <v>44504</v>
      </c>
      <c r="C12" t="s">
        <v>5</v>
      </c>
      <c r="D12">
        <v>175</v>
      </c>
      <c r="E12">
        <v>0.46244175999999998</v>
      </c>
      <c r="F12">
        <v>11</v>
      </c>
      <c r="G12" t="s">
        <v>6</v>
      </c>
      <c r="H12">
        <v>1.97</v>
      </c>
      <c r="I12" s="8">
        <v>1.9</v>
      </c>
      <c r="J12">
        <v>-45.47</v>
      </c>
      <c r="K12" t="s">
        <v>7</v>
      </c>
      <c r="L12">
        <v>21.2</v>
      </c>
      <c r="M12">
        <v>294.35000000000002</v>
      </c>
      <c r="N12">
        <v>1005.857025</v>
      </c>
      <c r="O12">
        <f t="shared" si="0"/>
        <v>0.99270372349586555</v>
      </c>
      <c r="P12">
        <f t="shared" si="1"/>
        <v>24.331893220808091</v>
      </c>
      <c r="Q12">
        <f t="shared" si="2"/>
        <v>24331.893220808091</v>
      </c>
      <c r="R12">
        <f t="shared" si="3"/>
        <v>7.0000000000000062E-2</v>
      </c>
      <c r="S12" s="2">
        <f t="shared" si="4"/>
        <v>2.87688259046516</v>
      </c>
      <c r="T12" s="2">
        <f t="shared" si="5"/>
        <v>2.8768825904651605</v>
      </c>
      <c r="U12">
        <f t="shared" si="6"/>
        <v>3.3775122854437387E-2</v>
      </c>
      <c r="V12">
        <f t="shared" si="7"/>
        <v>1388100.8990107542</v>
      </c>
      <c r="W12" s="4">
        <f t="shared" si="8"/>
        <v>2.6373917081204326</v>
      </c>
      <c r="X12">
        <f t="shared" si="10"/>
        <v>2.7345587710511858</v>
      </c>
      <c r="Y12" s="6">
        <f t="shared" si="9"/>
        <v>5.6114413615163459</v>
      </c>
    </row>
    <row r="13" spans="1:28" x14ac:dyDescent="0.2">
      <c r="A13" t="s">
        <v>46</v>
      </c>
      <c r="B13" s="1">
        <v>44504</v>
      </c>
      <c r="C13" t="s">
        <v>8</v>
      </c>
      <c r="D13">
        <v>75</v>
      </c>
      <c r="E13">
        <v>0.46244175999999998</v>
      </c>
      <c r="F13">
        <v>12</v>
      </c>
      <c r="G13" t="s">
        <v>6</v>
      </c>
      <c r="H13">
        <v>1.87</v>
      </c>
      <c r="I13" s="8">
        <v>1.9</v>
      </c>
      <c r="J13">
        <v>-45.28</v>
      </c>
      <c r="K13" t="s">
        <v>7</v>
      </c>
      <c r="L13">
        <v>21.4</v>
      </c>
      <c r="M13">
        <v>294.55</v>
      </c>
      <c r="N13">
        <v>1005.857025</v>
      </c>
      <c r="O13">
        <f t="shared" si="0"/>
        <v>0.99270372349586555</v>
      </c>
      <c r="P13">
        <f t="shared" si="1"/>
        <v>24.348425847423215</v>
      </c>
      <c r="Q13">
        <f t="shared" si="2"/>
        <v>24348.425847423216</v>
      </c>
      <c r="R13">
        <f t="shared" si="3"/>
        <v>-2.9999999999999805E-2</v>
      </c>
      <c r="S13" s="2">
        <f t="shared" si="4"/>
        <v>-1.2321125064918597</v>
      </c>
      <c r="T13" s="2">
        <f t="shared" si="5"/>
        <v>-1.2321125064918599</v>
      </c>
      <c r="U13">
        <f t="shared" si="6"/>
        <v>3.3642994920673026E-2</v>
      </c>
      <c r="V13">
        <f t="shared" si="7"/>
        <v>1381731.8265867876</v>
      </c>
      <c r="W13" s="4">
        <f t="shared" si="8"/>
        <v>2.6252904705148965</v>
      </c>
      <c r="X13">
        <f t="shared" si="10"/>
        <v>2.5838385157172929</v>
      </c>
      <c r="Y13" s="6">
        <f t="shared" si="9"/>
        <v>1.3517260092254333</v>
      </c>
    </row>
    <row r="14" spans="1:28" x14ac:dyDescent="0.2">
      <c r="A14" t="s">
        <v>46</v>
      </c>
      <c r="B14" s="1">
        <v>44504</v>
      </c>
      <c r="C14" t="s">
        <v>5</v>
      </c>
      <c r="D14">
        <v>150</v>
      </c>
      <c r="E14">
        <v>0.46244175999999998</v>
      </c>
      <c r="F14">
        <v>13</v>
      </c>
      <c r="G14" t="s">
        <v>6</v>
      </c>
      <c r="H14">
        <v>1.85</v>
      </c>
      <c r="I14" s="8">
        <v>1.9</v>
      </c>
      <c r="J14">
        <v>-45.27</v>
      </c>
      <c r="K14" t="s">
        <v>7</v>
      </c>
      <c r="L14">
        <v>21.6</v>
      </c>
      <c r="M14">
        <v>294.75</v>
      </c>
      <c r="N14">
        <v>1005.857025</v>
      </c>
      <c r="O14">
        <f t="shared" si="0"/>
        <v>0.99270372349586555</v>
      </c>
      <c r="P14">
        <f t="shared" si="1"/>
        <v>24.364958474038335</v>
      </c>
      <c r="Q14">
        <f t="shared" si="2"/>
        <v>24364.958474038336</v>
      </c>
      <c r="R14">
        <f t="shared" si="3"/>
        <v>-4.9999999999999822E-2</v>
      </c>
      <c r="S14" s="2">
        <f t="shared" si="4"/>
        <v>-2.0521274457855716</v>
      </c>
      <c r="T14" s="2">
        <f t="shared" si="5"/>
        <v>-2.052127445785572</v>
      </c>
      <c r="U14">
        <f t="shared" si="6"/>
        <v>3.3511992275965477E-2</v>
      </c>
      <c r="V14">
        <f t="shared" si="7"/>
        <v>1375417.5822492619</v>
      </c>
      <c r="W14" s="4">
        <f t="shared" si="8"/>
        <v>2.6132934062735975</v>
      </c>
      <c r="X14">
        <f t="shared" si="10"/>
        <v>2.5445225271611349</v>
      </c>
      <c r="Y14" s="6">
        <f t="shared" si="9"/>
        <v>0.49239508137556331</v>
      </c>
    </row>
    <row r="15" spans="1:28" x14ac:dyDescent="0.2">
      <c r="A15" t="s">
        <v>46</v>
      </c>
      <c r="B15" s="1">
        <v>44504</v>
      </c>
      <c r="C15" t="s">
        <v>8</v>
      </c>
      <c r="D15">
        <v>100</v>
      </c>
      <c r="E15">
        <v>0.46244175999999998</v>
      </c>
      <c r="F15">
        <v>14</v>
      </c>
      <c r="G15" t="s">
        <v>6</v>
      </c>
      <c r="H15">
        <v>1.96</v>
      </c>
      <c r="I15" s="8">
        <v>1.9</v>
      </c>
      <c r="J15">
        <v>-46.07</v>
      </c>
      <c r="K15" t="s">
        <v>7</v>
      </c>
      <c r="L15">
        <v>21.7</v>
      </c>
      <c r="M15">
        <v>294.85000000000002</v>
      </c>
      <c r="N15">
        <v>1005.857025</v>
      </c>
      <c r="O15">
        <f t="shared" si="0"/>
        <v>0.99270372349586555</v>
      </c>
      <c r="P15">
        <f t="shared" si="1"/>
        <v>24.373224787345901</v>
      </c>
      <c r="Q15">
        <f t="shared" si="2"/>
        <v>24373.224787345902</v>
      </c>
      <c r="R15">
        <f t="shared" si="3"/>
        <v>6.0000000000000053E-2</v>
      </c>
      <c r="S15" s="2">
        <f t="shared" si="4"/>
        <v>2.4617177465638793</v>
      </c>
      <c r="T15" s="2">
        <f t="shared" si="5"/>
        <v>2.4617177465638802</v>
      </c>
      <c r="U15">
        <f t="shared" si="6"/>
        <v>3.3446909602533166E-2</v>
      </c>
      <c r="V15">
        <f t="shared" si="7"/>
        <v>1372280.8489378945</v>
      </c>
      <c r="W15" s="4">
        <f t="shared" si="8"/>
        <v>2.6073336129819995</v>
      </c>
      <c r="X15">
        <f t="shared" si="10"/>
        <v>2.6896704639182727</v>
      </c>
      <c r="Y15" s="6">
        <f t="shared" si="9"/>
        <v>5.1513882104821516</v>
      </c>
    </row>
    <row r="16" spans="1:28" x14ac:dyDescent="0.2">
      <c r="A16" t="s">
        <v>46</v>
      </c>
      <c r="B16" s="1">
        <v>44504</v>
      </c>
      <c r="C16" t="s">
        <v>5</v>
      </c>
      <c r="D16">
        <v>125</v>
      </c>
      <c r="E16">
        <v>0.46244175999999998</v>
      </c>
      <c r="F16">
        <v>15</v>
      </c>
      <c r="G16" t="s">
        <v>6</v>
      </c>
      <c r="H16">
        <v>1.94</v>
      </c>
      <c r="I16" s="8">
        <v>1.9</v>
      </c>
      <c r="J16">
        <v>-45.97</v>
      </c>
      <c r="K16" t="s">
        <v>7</v>
      </c>
      <c r="L16">
        <v>22</v>
      </c>
      <c r="M16">
        <v>295.14999999999998</v>
      </c>
      <c r="N16">
        <v>1005.857025</v>
      </c>
      <c r="O16">
        <f t="shared" si="0"/>
        <v>0.99270372349586555</v>
      </c>
      <c r="P16">
        <f t="shared" si="1"/>
        <v>24.398023727268583</v>
      </c>
      <c r="Q16">
        <f t="shared" si="2"/>
        <v>24398.023727268584</v>
      </c>
      <c r="R16">
        <f t="shared" si="3"/>
        <v>4.0000000000000036E-2</v>
      </c>
      <c r="S16" s="2">
        <f t="shared" si="4"/>
        <v>1.6394770513848553</v>
      </c>
      <c r="T16" s="2">
        <f t="shared" si="5"/>
        <v>1.6394770513848553</v>
      </c>
      <c r="U16">
        <f t="shared" si="6"/>
        <v>3.3253320358975845E-2</v>
      </c>
      <c r="V16">
        <f t="shared" si="7"/>
        <v>1362951.3902722413</v>
      </c>
      <c r="W16" s="4">
        <f t="shared" si="8"/>
        <v>2.5896076415172584</v>
      </c>
      <c r="X16">
        <f t="shared" si="10"/>
        <v>2.6441256971281484</v>
      </c>
      <c r="Y16" s="6">
        <f t="shared" si="9"/>
        <v>4.2836027485130037</v>
      </c>
    </row>
    <row r="17" spans="1:25" x14ac:dyDescent="0.2">
      <c r="A17" t="s">
        <v>46</v>
      </c>
      <c r="B17" s="1">
        <v>44504</v>
      </c>
      <c r="C17" t="s">
        <v>8</v>
      </c>
      <c r="D17">
        <v>125</v>
      </c>
      <c r="E17">
        <v>0.46244175999999998</v>
      </c>
      <c r="F17">
        <v>16</v>
      </c>
      <c r="G17" t="s">
        <v>6</v>
      </c>
      <c r="H17">
        <v>1.9</v>
      </c>
      <c r="I17" s="8">
        <v>1.9</v>
      </c>
      <c r="J17">
        <v>-45.46</v>
      </c>
      <c r="K17" t="s">
        <v>7</v>
      </c>
      <c r="L17">
        <v>22.2</v>
      </c>
      <c r="M17">
        <v>295.35000000000002</v>
      </c>
      <c r="N17">
        <v>1005.857025</v>
      </c>
      <c r="O17">
        <f t="shared" si="0"/>
        <v>0.99270372349586555</v>
      </c>
      <c r="P17">
        <f t="shared" si="1"/>
        <v>24.414556353883707</v>
      </c>
      <c r="Q17">
        <f t="shared" si="2"/>
        <v>24414.556353883709</v>
      </c>
      <c r="R17">
        <f t="shared" si="3"/>
        <v>0</v>
      </c>
      <c r="S17" s="2">
        <f t="shared" si="4"/>
        <v>0</v>
      </c>
      <c r="T17" s="2">
        <f t="shared" si="5"/>
        <v>0</v>
      </c>
      <c r="U17">
        <f t="shared" si="6"/>
        <v>3.312563014816889E-2</v>
      </c>
      <c r="V17">
        <f t="shared" si="7"/>
        <v>1356798.3652055787</v>
      </c>
      <c r="W17" s="4">
        <f t="shared" si="8"/>
        <v>2.5779168938905994</v>
      </c>
      <c r="X17">
        <f t="shared" si="10"/>
        <v>2.5779168938905994</v>
      </c>
      <c r="Y17" s="6">
        <f t="shared" si="9"/>
        <v>2.5779168938905994</v>
      </c>
    </row>
    <row r="18" spans="1:25" x14ac:dyDescent="0.2">
      <c r="A18" t="s">
        <v>46</v>
      </c>
      <c r="B18" s="1">
        <v>44504</v>
      </c>
      <c r="C18" t="s">
        <v>5</v>
      </c>
      <c r="D18">
        <v>100</v>
      </c>
      <c r="E18">
        <v>0.46244175999999998</v>
      </c>
      <c r="F18">
        <v>17</v>
      </c>
      <c r="G18" t="s">
        <v>6</v>
      </c>
      <c r="H18">
        <v>2.06</v>
      </c>
      <c r="I18" s="8">
        <v>1.9</v>
      </c>
      <c r="J18">
        <v>-46.78</v>
      </c>
      <c r="K18" t="s">
        <v>7</v>
      </c>
      <c r="L18">
        <v>22.4</v>
      </c>
      <c r="M18">
        <v>295.55</v>
      </c>
      <c r="N18">
        <v>1005.857025</v>
      </c>
      <c r="O18">
        <f t="shared" si="0"/>
        <v>0.99270372349586555</v>
      </c>
      <c r="P18">
        <f t="shared" si="1"/>
        <v>24.431088980498831</v>
      </c>
      <c r="Q18">
        <f t="shared" si="2"/>
        <v>24431.088980498833</v>
      </c>
      <c r="R18">
        <f t="shared" si="3"/>
        <v>0.16000000000000014</v>
      </c>
      <c r="S18" s="2">
        <f t="shared" si="4"/>
        <v>6.5490326742174254</v>
      </c>
      <c r="T18" s="2">
        <f t="shared" si="5"/>
        <v>6.5490326742174254</v>
      </c>
      <c r="U18">
        <f t="shared" si="6"/>
        <v>3.2999023346132611E-2</v>
      </c>
      <c r="V18">
        <f t="shared" si="7"/>
        <v>1350698.0131942872</v>
      </c>
      <c r="W18" s="4">
        <f t="shared" si="8"/>
        <v>2.5663262250691457</v>
      </c>
      <c r="X18">
        <f t="shared" si="10"/>
        <v>2.7824379071802317</v>
      </c>
      <c r="Y18" s="6">
        <f t="shared" si="9"/>
        <v>9.3314705813976566</v>
      </c>
    </row>
    <row r="19" spans="1:25" x14ac:dyDescent="0.2">
      <c r="A19" t="s">
        <v>46</v>
      </c>
      <c r="B19" s="1">
        <v>44504</v>
      </c>
      <c r="C19" t="s">
        <v>8</v>
      </c>
      <c r="D19">
        <v>150</v>
      </c>
      <c r="E19">
        <v>0.46244175999999998</v>
      </c>
      <c r="F19">
        <v>18</v>
      </c>
      <c r="G19" t="s">
        <v>6</v>
      </c>
      <c r="H19">
        <v>2.0499999999999998</v>
      </c>
      <c r="I19" s="8">
        <v>1.9</v>
      </c>
      <c r="J19">
        <v>-45.52</v>
      </c>
      <c r="K19" t="s">
        <v>7</v>
      </c>
      <c r="L19">
        <v>22.3</v>
      </c>
      <c r="M19">
        <v>295.45</v>
      </c>
      <c r="N19">
        <v>1005.857025</v>
      </c>
      <c r="O19">
        <f t="shared" si="0"/>
        <v>0.99270372349586555</v>
      </c>
      <c r="P19">
        <f t="shared" si="1"/>
        <v>24.422822667191266</v>
      </c>
      <c r="Q19">
        <f t="shared" si="2"/>
        <v>24422.822667191267</v>
      </c>
      <c r="R19">
        <f t="shared" si="3"/>
        <v>0.14999999999999991</v>
      </c>
      <c r="S19" s="2">
        <f t="shared" si="4"/>
        <v>6.1417962224941531</v>
      </c>
      <c r="T19" s="2">
        <f t="shared" si="5"/>
        <v>6.141796222494154</v>
      </c>
      <c r="U19">
        <f t="shared" si="6"/>
        <v>3.3062191959312134E-2</v>
      </c>
      <c r="V19">
        <f t="shared" si="7"/>
        <v>1353741.6378871996</v>
      </c>
      <c r="W19" s="4">
        <f t="shared" si="8"/>
        <v>2.5721091119856792</v>
      </c>
      <c r="X19">
        <f t="shared" si="10"/>
        <v>2.7751703576687587</v>
      </c>
      <c r="Y19" s="6">
        <f t="shared" si="9"/>
        <v>8.9169665801629119</v>
      </c>
    </row>
    <row r="20" spans="1:25" x14ac:dyDescent="0.2">
      <c r="A20" t="s">
        <v>46</v>
      </c>
      <c r="B20" s="1">
        <v>44504</v>
      </c>
      <c r="C20" t="s">
        <v>5</v>
      </c>
      <c r="D20">
        <v>75</v>
      </c>
      <c r="E20">
        <v>0.46244175999999998</v>
      </c>
      <c r="F20">
        <v>19</v>
      </c>
      <c r="G20" t="s">
        <v>6</v>
      </c>
      <c r="H20">
        <v>1.92</v>
      </c>
      <c r="I20" s="8">
        <v>1.9</v>
      </c>
      <c r="J20">
        <v>-45.86</v>
      </c>
      <c r="K20" t="s">
        <v>7</v>
      </c>
      <c r="L20">
        <v>21.9</v>
      </c>
      <c r="M20">
        <v>295.05</v>
      </c>
      <c r="N20">
        <v>1005.857025</v>
      </c>
      <c r="O20">
        <f t="shared" si="0"/>
        <v>0.99270372349586555</v>
      </c>
      <c r="P20">
        <f t="shared" si="1"/>
        <v>24.389757413961021</v>
      </c>
      <c r="Q20">
        <f t="shared" si="2"/>
        <v>24389.757413961022</v>
      </c>
      <c r="R20">
        <f t="shared" si="3"/>
        <v>2.0000000000000018E-2</v>
      </c>
      <c r="S20" s="2">
        <f t="shared" si="4"/>
        <v>0.82001635606886969</v>
      </c>
      <c r="T20" s="2">
        <f t="shared" si="5"/>
        <v>0.8200163560688698</v>
      </c>
      <c r="U20">
        <f t="shared" si="6"/>
        <v>3.3317574952658198E-2</v>
      </c>
      <c r="V20">
        <f t="shared" si="7"/>
        <v>1366047.82028651</v>
      </c>
      <c r="W20" s="4">
        <f t="shared" si="8"/>
        <v>2.5954908585443688</v>
      </c>
      <c r="X20">
        <f t="shared" si="10"/>
        <v>2.6228118149500994</v>
      </c>
      <c r="Y20" s="6">
        <f t="shared" si="9"/>
        <v>3.4428281710189692</v>
      </c>
    </row>
    <row r="21" spans="1:25" x14ac:dyDescent="0.2">
      <c r="A21" t="s">
        <v>46</v>
      </c>
      <c r="B21" s="1">
        <v>44504</v>
      </c>
      <c r="C21" t="s">
        <v>8</v>
      </c>
      <c r="D21">
        <v>175</v>
      </c>
      <c r="E21">
        <v>0.46244175999999998</v>
      </c>
      <c r="F21">
        <v>20</v>
      </c>
      <c r="G21" t="s">
        <v>6</v>
      </c>
      <c r="H21">
        <v>1.88</v>
      </c>
      <c r="I21" s="8">
        <v>1.9</v>
      </c>
      <c r="J21">
        <v>-45.57</v>
      </c>
      <c r="K21" t="s">
        <v>7</v>
      </c>
      <c r="L21">
        <v>21.9</v>
      </c>
      <c r="M21">
        <v>295.05</v>
      </c>
      <c r="N21">
        <v>1005.857025</v>
      </c>
      <c r="O21">
        <f t="shared" si="0"/>
        <v>0.99270372349586555</v>
      </c>
      <c r="P21">
        <f t="shared" si="1"/>
        <v>24.389757413961021</v>
      </c>
      <c r="Q21">
        <f t="shared" si="2"/>
        <v>24389.757413961022</v>
      </c>
      <c r="R21">
        <f t="shared" si="3"/>
        <v>-2.0000000000000018E-2</v>
      </c>
      <c r="S21" s="2">
        <f t="shared" si="4"/>
        <v>-0.82001635606886969</v>
      </c>
      <c r="T21" s="2">
        <f t="shared" si="5"/>
        <v>-0.8200163560688698</v>
      </c>
      <c r="U21">
        <f t="shared" si="6"/>
        <v>3.3317574952658198E-2</v>
      </c>
      <c r="V21">
        <f t="shared" si="7"/>
        <v>1366047.82028651</v>
      </c>
      <c r="W21" s="4">
        <f t="shared" si="8"/>
        <v>2.5954908585443688</v>
      </c>
      <c r="X21">
        <f t="shared" si="10"/>
        <v>2.5681699021386386</v>
      </c>
      <c r="Y21" s="6">
        <f t="shared" si="9"/>
        <v>1.7481535460697688</v>
      </c>
    </row>
    <row r="22" spans="1:25" x14ac:dyDescent="0.2">
      <c r="A22" t="s">
        <v>46</v>
      </c>
      <c r="B22" s="1">
        <v>44504</v>
      </c>
      <c r="C22" t="s">
        <v>5</v>
      </c>
      <c r="D22">
        <v>50</v>
      </c>
      <c r="E22">
        <v>0.46244175999999998</v>
      </c>
      <c r="F22">
        <v>21</v>
      </c>
      <c r="G22" t="s">
        <v>6</v>
      </c>
      <c r="H22">
        <v>1.96</v>
      </c>
      <c r="I22" s="8">
        <v>1.9</v>
      </c>
      <c r="J22">
        <v>-45.17</v>
      </c>
      <c r="K22" t="s">
        <v>7</v>
      </c>
      <c r="L22">
        <v>21.9</v>
      </c>
      <c r="M22">
        <v>295.05</v>
      </c>
      <c r="N22">
        <v>1005.857025</v>
      </c>
      <c r="O22">
        <f t="shared" si="0"/>
        <v>0.99270372349586555</v>
      </c>
      <c r="P22">
        <f t="shared" si="1"/>
        <v>24.389757413961021</v>
      </c>
      <c r="Q22">
        <f t="shared" si="2"/>
        <v>24389.757413961022</v>
      </c>
      <c r="R22">
        <f t="shared" si="3"/>
        <v>6.0000000000000053E-2</v>
      </c>
      <c r="S22" s="2">
        <f t="shared" si="4"/>
        <v>2.460049068206609</v>
      </c>
      <c r="T22" s="2">
        <f t="shared" si="5"/>
        <v>2.4600490682066094</v>
      </c>
      <c r="U22">
        <f t="shared" si="6"/>
        <v>3.3317574952658198E-2</v>
      </c>
      <c r="V22">
        <f t="shared" si="7"/>
        <v>1366047.82028651</v>
      </c>
      <c r="W22" s="4">
        <f t="shared" si="8"/>
        <v>2.5954908585443688</v>
      </c>
      <c r="X22">
        <f t="shared" si="10"/>
        <v>2.6774537277615598</v>
      </c>
      <c r="Y22" s="6">
        <f t="shared" si="9"/>
        <v>5.1375027959681692</v>
      </c>
    </row>
    <row r="23" spans="1:25" x14ac:dyDescent="0.2">
      <c r="A23" t="s">
        <v>46</v>
      </c>
      <c r="B23" s="1">
        <v>44504</v>
      </c>
      <c r="C23" t="s">
        <v>8</v>
      </c>
      <c r="D23">
        <v>200</v>
      </c>
      <c r="E23">
        <v>0.46244175999999998</v>
      </c>
      <c r="F23">
        <v>22</v>
      </c>
      <c r="G23" t="s">
        <v>6</v>
      </c>
      <c r="H23">
        <v>1.95</v>
      </c>
      <c r="I23" s="8">
        <v>1.9</v>
      </c>
      <c r="J23">
        <v>-45.71</v>
      </c>
      <c r="K23" t="s">
        <v>7</v>
      </c>
      <c r="L23">
        <v>21.7</v>
      </c>
      <c r="M23">
        <v>294.85000000000002</v>
      </c>
      <c r="N23">
        <v>1005.857025</v>
      </c>
      <c r="O23">
        <f t="shared" si="0"/>
        <v>0.99270372349586555</v>
      </c>
      <c r="P23">
        <f t="shared" si="1"/>
        <v>24.373224787345901</v>
      </c>
      <c r="Q23">
        <f t="shared" si="2"/>
        <v>24373.224787345902</v>
      </c>
      <c r="R23">
        <f t="shared" si="3"/>
        <v>5.0000000000000044E-2</v>
      </c>
      <c r="S23" s="2">
        <f t="shared" si="4"/>
        <v>2.0514314554699</v>
      </c>
      <c r="T23" s="2">
        <f t="shared" si="5"/>
        <v>2.0514314554699</v>
      </c>
      <c r="U23">
        <f t="shared" si="6"/>
        <v>3.3446909602533166E-2</v>
      </c>
      <c r="V23">
        <f t="shared" si="7"/>
        <v>1372280.8489378945</v>
      </c>
      <c r="W23" s="4">
        <f t="shared" si="8"/>
        <v>2.6073336129819995</v>
      </c>
      <c r="X23">
        <f t="shared" si="10"/>
        <v>2.6759476554288941</v>
      </c>
      <c r="Y23" s="6">
        <f t="shared" si="9"/>
        <v>4.7273791108987941</v>
      </c>
    </row>
    <row r="24" spans="1:25" x14ac:dyDescent="0.2">
      <c r="A24" t="s">
        <v>46</v>
      </c>
      <c r="B24" s="1">
        <v>44504</v>
      </c>
      <c r="C24" t="s">
        <v>5</v>
      </c>
      <c r="D24">
        <v>25</v>
      </c>
      <c r="E24">
        <v>0.46244175999999998</v>
      </c>
      <c r="F24">
        <v>23</v>
      </c>
      <c r="G24" t="s">
        <v>6</v>
      </c>
      <c r="H24">
        <v>2.0499999999999998</v>
      </c>
      <c r="I24" s="8">
        <v>1.9</v>
      </c>
      <c r="J24">
        <v>-45.59</v>
      </c>
      <c r="K24" t="s">
        <v>7</v>
      </c>
      <c r="L24">
        <v>21.6</v>
      </c>
      <c r="M24">
        <v>294.75</v>
      </c>
      <c r="N24">
        <v>1005.857025</v>
      </c>
      <c r="O24">
        <f t="shared" si="0"/>
        <v>0.99270372349586555</v>
      </c>
      <c r="P24">
        <f t="shared" si="1"/>
        <v>24.364958474038335</v>
      </c>
      <c r="Q24">
        <f t="shared" si="2"/>
        <v>24364.958474038336</v>
      </c>
      <c r="R24">
        <f t="shared" si="3"/>
        <v>0.14999999999999991</v>
      </c>
      <c r="S24" s="2">
        <f t="shared" si="4"/>
        <v>6.1563823373567343</v>
      </c>
      <c r="T24" s="2">
        <f t="shared" si="5"/>
        <v>6.1563823373567343</v>
      </c>
      <c r="U24">
        <f t="shared" si="6"/>
        <v>3.3511992275965477E-2</v>
      </c>
      <c r="V24">
        <f t="shared" si="7"/>
        <v>1375417.5822492619</v>
      </c>
      <c r="W24" s="4">
        <f t="shared" si="8"/>
        <v>2.6132934062735975</v>
      </c>
      <c r="X24">
        <f t="shared" si="10"/>
        <v>2.8196060436109867</v>
      </c>
      <c r="Y24" s="6">
        <f t="shared" si="9"/>
        <v>8.9759883809677206</v>
      </c>
    </row>
    <row r="25" spans="1:25" x14ac:dyDescent="0.2">
      <c r="A25" t="s">
        <v>46</v>
      </c>
      <c r="B25" s="1">
        <v>44504</v>
      </c>
      <c r="C25" t="s">
        <v>8</v>
      </c>
      <c r="D25">
        <v>225</v>
      </c>
      <c r="E25">
        <v>0.46244175999999998</v>
      </c>
      <c r="F25">
        <v>24</v>
      </c>
      <c r="G25" t="s">
        <v>6</v>
      </c>
      <c r="H25">
        <v>1.88</v>
      </c>
      <c r="I25" s="8">
        <v>1.9</v>
      </c>
      <c r="J25">
        <v>-45.32</v>
      </c>
      <c r="K25" t="s">
        <v>7</v>
      </c>
      <c r="L25">
        <v>21.8</v>
      </c>
      <c r="M25">
        <v>294.95</v>
      </c>
      <c r="N25">
        <v>1005.857025</v>
      </c>
      <c r="O25">
        <f t="shared" si="0"/>
        <v>0.99270372349586555</v>
      </c>
      <c r="P25">
        <f t="shared" si="1"/>
        <v>24.381491100653459</v>
      </c>
      <c r="Q25">
        <f t="shared" si="2"/>
        <v>24381.49110065346</v>
      </c>
      <c r="R25">
        <f t="shared" si="3"/>
        <v>-2.0000000000000018E-2</v>
      </c>
      <c r="S25" s="2">
        <f t="shared" si="4"/>
        <v>-0.82029437483681988</v>
      </c>
      <c r="T25" s="2">
        <f t="shared" si="5"/>
        <v>-0.82029437483681999</v>
      </c>
      <c r="U25">
        <f t="shared" si="6"/>
        <v>3.3382104265581053E-2</v>
      </c>
      <c r="V25">
        <f t="shared" si="7"/>
        <v>1369157.6174636162</v>
      </c>
      <c r="W25" s="4">
        <f t="shared" si="8"/>
        <v>2.6013994731808707</v>
      </c>
      <c r="X25">
        <f t="shared" si="10"/>
        <v>2.574016320831598</v>
      </c>
      <c r="Y25" s="6">
        <f t="shared" si="9"/>
        <v>1.7537219459947782</v>
      </c>
    </row>
    <row r="26" spans="1:25" x14ac:dyDescent="0.2">
      <c r="A26" t="s">
        <v>46</v>
      </c>
      <c r="B26" s="1">
        <v>44504</v>
      </c>
      <c r="C26" t="s">
        <v>5</v>
      </c>
      <c r="D26">
        <v>10</v>
      </c>
      <c r="E26">
        <v>0.46244175999999998</v>
      </c>
      <c r="F26">
        <v>25</v>
      </c>
      <c r="G26" t="s">
        <v>6</v>
      </c>
      <c r="H26">
        <v>2</v>
      </c>
      <c r="I26" s="8">
        <v>1.9</v>
      </c>
      <c r="J26">
        <v>-45.21</v>
      </c>
      <c r="K26" t="s">
        <v>7</v>
      </c>
      <c r="L26">
        <v>21.8</v>
      </c>
      <c r="M26">
        <v>294.95</v>
      </c>
      <c r="N26">
        <v>1005.857025</v>
      </c>
      <c r="O26">
        <f t="shared" si="0"/>
        <v>0.99270372349586555</v>
      </c>
      <c r="P26">
        <f t="shared" si="1"/>
        <v>24.381491100653459</v>
      </c>
      <c r="Q26">
        <f t="shared" si="2"/>
        <v>24381.49110065346</v>
      </c>
      <c r="R26">
        <f t="shared" si="3"/>
        <v>0.10000000000000009</v>
      </c>
      <c r="S26" s="2">
        <f t="shared" si="4"/>
        <v>4.1014718741840994</v>
      </c>
      <c r="T26" s="2">
        <f t="shared" si="5"/>
        <v>4.1014718741841003</v>
      </c>
      <c r="U26">
        <f t="shared" si="6"/>
        <v>3.3382104265581053E-2</v>
      </c>
      <c r="V26">
        <f t="shared" si="7"/>
        <v>1369157.6174636162</v>
      </c>
      <c r="W26" s="4">
        <f t="shared" si="8"/>
        <v>2.6013994731808707</v>
      </c>
      <c r="X26">
        <f t="shared" si="10"/>
        <v>2.7383152349272324</v>
      </c>
      <c r="Y26" s="6">
        <f t="shared" si="9"/>
        <v>6.8397871091113318</v>
      </c>
    </row>
    <row r="27" spans="1:25" x14ac:dyDescent="0.2">
      <c r="A27" t="s">
        <v>46</v>
      </c>
      <c r="B27" s="1">
        <v>44504</v>
      </c>
      <c r="C27" t="s">
        <v>8</v>
      </c>
      <c r="D27">
        <v>250</v>
      </c>
      <c r="E27">
        <v>0.46244175999999998</v>
      </c>
      <c r="F27">
        <v>26</v>
      </c>
      <c r="G27" t="s">
        <v>6</v>
      </c>
      <c r="H27">
        <v>2</v>
      </c>
      <c r="I27" s="8">
        <v>1.9</v>
      </c>
      <c r="J27">
        <v>-45.55</v>
      </c>
      <c r="K27" t="s">
        <v>7</v>
      </c>
      <c r="L27">
        <v>22.1</v>
      </c>
      <c r="M27">
        <v>295.25</v>
      </c>
      <c r="N27">
        <v>1005.857025</v>
      </c>
      <c r="O27">
        <f t="shared" si="0"/>
        <v>0.99270372349586555</v>
      </c>
      <c r="P27">
        <f t="shared" si="1"/>
        <v>24.406290040576145</v>
      </c>
      <c r="Q27">
        <f t="shared" si="2"/>
        <v>24406.290040576147</v>
      </c>
      <c r="R27">
        <f t="shared" si="3"/>
        <v>0.10000000000000009</v>
      </c>
      <c r="S27" s="2">
        <f t="shared" si="4"/>
        <v>4.0973044175803564</v>
      </c>
      <c r="T27" s="2">
        <f t="shared" si="5"/>
        <v>4.0973044175803564</v>
      </c>
      <c r="U27">
        <f t="shared" si="6"/>
        <v>3.318933918735284E-2</v>
      </c>
      <c r="V27">
        <f t="shared" si="7"/>
        <v>1359868.2606891349</v>
      </c>
      <c r="W27" s="4">
        <f t="shared" si="8"/>
        <v>2.5837496953093564</v>
      </c>
      <c r="X27">
        <f t="shared" si="10"/>
        <v>2.71973652137827</v>
      </c>
      <c r="Y27" s="6">
        <f t="shared" si="9"/>
        <v>6.8170409389586268</v>
      </c>
    </row>
    <row r="28" spans="1:25" x14ac:dyDescent="0.2">
      <c r="A28" t="s">
        <v>46</v>
      </c>
      <c r="B28" s="1">
        <v>44504</v>
      </c>
      <c r="C28" t="s">
        <v>5</v>
      </c>
      <c r="D28">
        <v>5</v>
      </c>
      <c r="E28">
        <v>0.46244175999999998</v>
      </c>
      <c r="F28">
        <v>27</v>
      </c>
      <c r="G28" t="s">
        <v>6</v>
      </c>
      <c r="H28">
        <v>1.96</v>
      </c>
      <c r="I28" s="8">
        <v>1.9</v>
      </c>
      <c r="J28">
        <v>-45.39</v>
      </c>
      <c r="K28" t="s">
        <v>7</v>
      </c>
      <c r="L28">
        <v>22.2</v>
      </c>
      <c r="M28">
        <v>295.35000000000002</v>
      </c>
      <c r="N28">
        <v>1005.857025</v>
      </c>
      <c r="O28">
        <f t="shared" si="0"/>
        <v>0.99270372349586555</v>
      </c>
      <c r="P28">
        <f t="shared" si="1"/>
        <v>24.414556353883707</v>
      </c>
      <c r="Q28">
        <f t="shared" si="2"/>
        <v>24414.556353883709</v>
      </c>
      <c r="R28">
        <f t="shared" si="3"/>
        <v>6.0000000000000053E-2</v>
      </c>
      <c r="S28" s="2">
        <f t="shared" si="4"/>
        <v>2.4575502880459115</v>
      </c>
      <c r="T28" s="2">
        <f t="shared" si="5"/>
        <v>2.4575502880459119</v>
      </c>
      <c r="U28">
        <f t="shared" si="6"/>
        <v>3.312563014816889E-2</v>
      </c>
      <c r="V28">
        <f t="shared" si="7"/>
        <v>1356798.3652055787</v>
      </c>
      <c r="W28" s="4">
        <f t="shared" si="8"/>
        <v>2.5779168938905994</v>
      </c>
      <c r="X28">
        <f t="shared" si="10"/>
        <v>2.659324795802934</v>
      </c>
      <c r="Y28" s="6">
        <f t="shared" si="9"/>
        <v>5.1168750838488455</v>
      </c>
    </row>
    <row r="29" spans="1:25" x14ac:dyDescent="0.2">
      <c r="A29" t="s">
        <v>46</v>
      </c>
      <c r="B29" s="1">
        <v>44504</v>
      </c>
      <c r="C29" t="s">
        <v>8</v>
      </c>
      <c r="D29">
        <v>300</v>
      </c>
      <c r="E29">
        <v>0.46244175999999998</v>
      </c>
      <c r="F29">
        <v>28</v>
      </c>
      <c r="G29" t="s">
        <v>6</v>
      </c>
      <c r="H29">
        <v>1.95</v>
      </c>
      <c r="I29" s="8">
        <v>1.9</v>
      </c>
      <c r="J29">
        <v>-45.06</v>
      </c>
      <c r="K29" t="s">
        <v>7</v>
      </c>
      <c r="L29">
        <v>22.3</v>
      </c>
      <c r="M29">
        <v>295.45</v>
      </c>
      <c r="N29">
        <v>1005.857025</v>
      </c>
      <c r="O29">
        <f t="shared" si="0"/>
        <v>0.99270372349586555</v>
      </c>
      <c r="P29">
        <f t="shared" si="1"/>
        <v>24.422822667191266</v>
      </c>
      <c r="Q29">
        <f t="shared" si="2"/>
        <v>24422.822667191267</v>
      </c>
      <c r="R29">
        <f t="shared" si="3"/>
        <v>5.0000000000000044E-2</v>
      </c>
      <c r="S29" s="2">
        <f t="shared" si="4"/>
        <v>2.0472654074980543</v>
      </c>
      <c r="T29" s="2">
        <f t="shared" si="5"/>
        <v>2.0472654074980543</v>
      </c>
      <c r="U29">
        <f t="shared" si="6"/>
        <v>3.3062191959312134E-2</v>
      </c>
      <c r="V29">
        <f t="shared" si="7"/>
        <v>1353741.6378871996</v>
      </c>
      <c r="W29" s="4">
        <f t="shared" si="8"/>
        <v>2.5721091119856792</v>
      </c>
      <c r="X29">
        <f t="shared" si="10"/>
        <v>2.6397961938800392</v>
      </c>
      <c r="Y29" s="6">
        <f t="shared" si="9"/>
        <v>4.6870616013780939</v>
      </c>
    </row>
    <row r="30" spans="1:25" x14ac:dyDescent="0.2">
      <c r="A30" t="s">
        <v>46</v>
      </c>
      <c r="B30" s="1">
        <v>44504</v>
      </c>
      <c r="C30" t="s">
        <v>5</v>
      </c>
      <c r="D30">
        <v>0</v>
      </c>
      <c r="E30">
        <v>0.46244175999999998</v>
      </c>
      <c r="F30">
        <v>29</v>
      </c>
      <c r="G30" t="s">
        <v>6</v>
      </c>
      <c r="H30">
        <v>1.95</v>
      </c>
      <c r="I30" s="8">
        <v>1.9</v>
      </c>
      <c r="J30">
        <v>-45.49</v>
      </c>
      <c r="K30" t="s">
        <v>7</v>
      </c>
      <c r="L30">
        <v>22.4</v>
      </c>
      <c r="M30">
        <v>295.55</v>
      </c>
      <c r="N30">
        <v>1005.857025</v>
      </c>
      <c r="O30">
        <f t="shared" si="0"/>
        <v>0.99270372349586555</v>
      </c>
      <c r="P30">
        <f t="shared" si="1"/>
        <v>24.431088980498831</v>
      </c>
      <c r="Q30">
        <f t="shared" si="2"/>
        <v>24431.088980498833</v>
      </c>
      <c r="R30">
        <f t="shared" si="3"/>
        <v>5.0000000000000044E-2</v>
      </c>
      <c r="S30" s="2">
        <f t="shared" si="4"/>
        <v>2.0465727106929452</v>
      </c>
      <c r="T30" s="2">
        <f t="shared" si="5"/>
        <v>2.0465727106929457</v>
      </c>
      <c r="U30">
        <f t="shared" si="6"/>
        <v>3.2999023346132611E-2</v>
      </c>
      <c r="V30">
        <f t="shared" si="7"/>
        <v>1350698.0131942872</v>
      </c>
      <c r="W30" s="4">
        <f t="shared" si="8"/>
        <v>2.5663262250691457</v>
      </c>
      <c r="X30">
        <f t="shared" si="10"/>
        <v>2.6338611257288602</v>
      </c>
      <c r="Y30" s="6">
        <f t="shared" si="9"/>
        <v>4.6804338364218054</v>
      </c>
    </row>
    <row r="31" spans="1:25" x14ac:dyDescent="0.2">
      <c r="A31" t="s">
        <v>46</v>
      </c>
      <c r="B31" s="1">
        <v>44504</v>
      </c>
      <c r="C31" t="s">
        <v>8</v>
      </c>
      <c r="D31">
        <v>400</v>
      </c>
      <c r="E31">
        <v>0.46244175999999998</v>
      </c>
      <c r="F31">
        <v>30</v>
      </c>
      <c r="G31" t="s">
        <v>6</v>
      </c>
      <c r="H31">
        <v>2.0099999999999998</v>
      </c>
      <c r="I31" s="8">
        <v>1.9</v>
      </c>
      <c r="J31">
        <v>-45.35</v>
      </c>
      <c r="K31" t="s">
        <v>7</v>
      </c>
      <c r="L31">
        <v>22.5</v>
      </c>
      <c r="M31">
        <v>295.64999999999998</v>
      </c>
      <c r="N31">
        <v>1005.857025</v>
      </c>
      <c r="O31">
        <f t="shared" si="0"/>
        <v>0.99270372349586555</v>
      </c>
      <c r="P31">
        <f t="shared" si="1"/>
        <v>24.43935529380639</v>
      </c>
      <c r="Q31">
        <f t="shared" si="2"/>
        <v>24439.355293806391</v>
      </c>
      <c r="R31">
        <f t="shared" si="3"/>
        <v>0.10999999999999988</v>
      </c>
      <c r="S31" s="2">
        <f t="shared" si="4"/>
        <v>4.5009370614566464</v>
      </c>
      <c r="T31" s="2">
        <f t="shared" si="5"/>
        <v>4.5009370614566473</v>
      </c>
      <c r="U31">
        <f t="shared" si="6"/>
        <v>3.2936123041390597E-2</v>
      </c>
      <c r="V31">
        <f t="shared" si="7"/>
        <v>1347667.4259790117</v>
      </c>
      <c r="W31" s="4">
        <f t="shared" si="8"/>
        <v>2.5605681093601222</v>
      </c>
      <c r="X31">
        <f t="shared" si="10"/>
        <v>2.7088115262178132</v>
      </c>
      <c r="Y31" s="6">
        <f t="shared" si="9"/>
        <v>7.2097485876744596</v>
      </c>
    </row>
    <row r="32" spans="1:25" x14ac:dyDescent="0.2">
      <c r="A32" t="s">
        <v>46</v>
      </c>
      <c r="B32" s="1">
        <v>44504</v>
      </c>
      <c r="C32" t="s">
        <v>7</v>
      </c>
      <c r="D32" t="s">
        <v>7</v>
      </c>
      <c r="E32">
        <v>0</v>
      </c>
      <c r="F32" t="s">
        <v>9</v>
      </c>
      <c r="G32" t="s">
        <v>6</v>
      </c>
      <c r="H32">
        <v>3.23</v>
      </c>
      <c r="I32" t="s">
        <v>7</v>
      </c>
      <c r="J32">
        <v>-48.02</v>
      </c>
      <c r="K32" t="s">
        <v>7</v>
      </c>
      <c r="L32">
        <v>0</v>
      </c>
      <c r="M32">
        <v>0</v>
      </c>
      <c r="O32">
        <f t="shared" si="0"/>
        <v>0</v>
      </c>
      <c r="P32" t="e">
        <f t="shared" si="1"/>
        <v>#DIV/0!</v>
      </c>
      <c r="Q32" t="e">
        <f t="shared" si="2"/>
        <v>#DIV/0!</v>
      </c>
      <c r="T32" s="2" t="e">
        <f t="shared" si="5"/>
        <v>#DIV/0!</v>
      </c>
      <c r="U32" t="e">
        <f t="shared" si="6"/>
        <v>#DIV/0!</v>
      </c>
      <c r="V32" t="e">
        <f t="shared" si="7"/>
        <v>#DIV/0!</v>
      </c>
      <c r="X32" t="e">
        <f t="shared" si="10"/>
        <v>#DIV/0!</v>
      </c>
      <c r="Y32" s="6" t="e">
        <f t="shared" si="9"/>
        <v>#DIV/0!</v>
      </c>
    </row>
    <row r="33" spans="1:25" x14ac:dyDescent="0.2">
      <c r="A33" t="s">
        <v>47</v>
      </c>
      <c r="B33" s="1">
        <v>44515</v>
      </c>
      <c r="C33" t="s">
        <v>5</v>
      </c>
      <c r="D33">
        <v>400</v>
      </c>
      <c r="E33">
        <v>0.500087426</v>
      </c>
      <c r="F33">
        <v>1</v>
      </c>
      <c r="G33" t="s">
        <v>6</v>
      </c>
      <c r="H33">
        <v>2.34</v>
      </c>
      <c r="I33">
        <v>1.9</v>
      </c>
      <c r="J33">
        <v>-46.28</v>
      </c>
      <c r="K33" t="s">
        <v>7</v>
      </c>
      <c r="L33">
        <v>20.9</v>
      </c>
      <c r="M33">
        <v>294.05</v>
      </c>
      <c r="N33">
        <v>1007.265934</v>
      </c>
      <c r="O33">
        <f t="shared" si="0"/>
        <v>0.99409420860021402</v>
      </c>
      <c r="P33">
        <f t="shared" si="1"/>
        <v>24.273094834721082</v>
      </c>
      <c r="Q33">
        <f t="shared" si="2"/>
        <v>24273.094834721083</v>
      </c>
      <c r="R33">
        <f t="shared" ref="R33:R62" si="11">H33-I33</f>
        <v>0.43999999999999995</v>
      </c>
      <c r="S33" s="2">
        <f t="shared" ref="S33:S62" si="12">((R33/1000000)*(1/P33))/0.000000001</f>
        <v>18.127066325741396</v>
      </c>
      <c r="T33" s="2">
        <f t="shared" si="5"/>
        <v>18.127066325741396</v>
      </c>
      <c r="U33">
        <f t="shared" si="6"/>
        <v>3.3967486187548093E-2</v>
      </c>
      <c r="V33">
        <f t="shared" si="7"/>
        <v>1399388.3523645205</v>
      </c>
      <c r="W33" s="4">
        <f t="shared" ref="W33:W62" si="13">I33*V33/1000000</f>
        <v>2.6588378694925892</v>
      </c>
      <c r="X33">
        <f t="shared" si="10"/>
        <v>3.2745687445329779</v>
      </c>
      <c r="Y33" s="6">
        <f t="shared" si="9"/>
        <v>21.401635070274374</v>
      </c>
    </row>
    <row r="34" spans="1:25" x14ac:dyDescent="0.2">
      <c r="A34" t="s">
        <v>47</v>
      </c>
      <c r="B34" s="1">
        <v>44515</v>
      </c>
      <c r="C34" t="s">
        <v>8</v>
      </c>
      <c r="D34">
        <v>0</v>
      </c>
      <c r="E34">
        <v>0.454333918</v>
      </c>
      <c r="F34">
        <v>2</v>
      </c>
      <c r="G34" t="s">
        <v>6</v>
      </c>
      <c r="H34">
        <v>2.11</v>
      </c>
      <c r="I34">
        <v>1.9</v>
      </c>
      <c r="J34">
        <v>-45.92</v>
      </c>
      <c r="K34" t="s">
        <v>7</v>
      </c>
      <c r="L34">
        <v>18.100000000000001</v>
      </c>
      <c r="M34">
        <v>291.25</v>
      </c>
      <c r="N34">
        <v>1007.265934</v>
      </c>
      <c r="O34">
        <f t="shared" ref="O34:O65" si="14">N34/1013.249977</f>
        <v>0.99409420860021402</v>
      </c>
      <c r="P34">
        <f t="shared" ref="P34:P65" si="15">(1*0.08206*M34)/O34</f>
        <v>24.041961811299153</v>
      </c>
      <c r="Q34">
        <f t="shared" ref="Q34:Q65" si="16">P34*1000</f>
        <v>24041.961811299152</v>
      </c>
      <c r="R34">
        <f t="shared" si="11"/>
        <v>0.20999999999999996</v>
      </c>
      <c r="S34" s="2">
        <f t="shared" si="12"/>
        <v>8.7347281244455228</v>
      </c>
      <c r="T34" s="2">
        <f t="shared" ref="T34:T65" si="17">R34*0.025/0.025/P34*1000</f>
        <v>8.7347281244455246</v>
      </c>
      <c r="U34">
        <f t="shared" ref="U34:U65" si="18" xml:space="preserve"> EXP(-67.1962+99.1624*(100/M34)+27.9015*LN(M34/100)+E34*(-0.072909+0.041674*(M34/100)-0.0064603*(M34/100)^2))</f>
        <v>3.5977249051393559E-2</v>
      </c>
      <c r="V34">
        <f t="shared" ref="V34:V65" si="19">U34/Q34*1000000000*1000</f>
        <v>1496435.6625208973</v>
      </c>
      <c r="W34" s="4">
        <f t="shared" si="13"/>
        <v>2.8432277587897046</v>
      </c>
      <c r="X34">
        <f t="shared" ref="X34:X65" si="20">V34*H34/1000000</f>
        <v>3.1574792479190932</v>
      </c>
      <c r="Y34" s="6">
        <f t="shared" ref="Y34:Y65" si="21">X34+S34</f>
        <v>11.892207372364616</v>
      </c>
    </row>
    <row r="35" spans="1:25" x14ac:dyDescent="0.2">
      <c r="A35" t="s">
        <v>47</v>
      </c>
      <c r="B35" s="1">
        <v>44515</v>
      </c>
      <c r="C35" t="s">
        <v>5</v>
      </c>
      <c r="D35">
        <v>300</v>
      </c>
      <c r="E35">
        <v>0.48683530800000002</v>
      </c>
      <c r="F35">
        <v>3</v>
      </c>
      <c r="G35" t="s">
        <v>6</v>
      </c>
      <c r="H35">
        <v>2.27</v>
      </c>
      <c r="I35">
        <v>1.9</v>
      </c>
      <c r="J35">
        <v>-46.55</v>
      </c>
      <c r="K35" t="s">
        <v>7</v>
      </c>
      <c r="L35">
        <v>18.2</v>
      </c>
      <c r="M35">
        <v>291.35000000000002</v>
      </c>
      <c r="N35">
        <v>1007.265934</v>
      </c>
      <c r="O35">
        <f t="shared" si="14"/>
        <v>0.99409420860021402</v>
      </c>
      <c r="P35">
        <f t="shared" si="15"/>
        <v>24.050216562135649</v>
      </c>
      <c r="Q35">
        <f t="shared" si="16"/>
        <v>24050.216562135651</v>
      </c>
      <c r="R35">
        <f t="shared" si="11"/>
        <v>0.37000000000000011</v>
      </c>
      <c r="S35" s="2">
        <f t="shared" si="12"/>
        <v>15.384476852591977</v>
      </c>
      <c r="T35" s="2">
        <f t="shared" si="17"/>
        <v>15.384476852591977</v>
      </c>
      <c r="U35">
        <f t="shared" si="18"/>
        <v>3.5894178894032937E-2</v>
      </c>
      <c r="V35">
        <f t="shared" si="19"/>
        <v>1492468.0117244462</v>
      </c>
      <c r="W35" s="4">
        <f t="shared" si="13"/>
        <v>2.8356892222764478</v>
      </c>
      <c r="X35">
        <f t="shared" si="20"/>
        <v>3.3879023866144933</v>
      </c>
      <c r="Y35" s="6">
        <f t="shared" si="21"/>
        <v>18.772379239206469</v>
      </c>
    </row>
    <row r="36" spans="1:25" x14ac:dyDescent="0.2">
      <c r="A36" t="s">
        <v>47</v>
      </c>
      <c r="B36" s="1">
        <v>44515</v>
      </c>
      <c r="C36" t="s">
        <v>8</v>
      </c>
      <c r="D36">
        <v>5</v>
      </c>
      <c r="E36">
        <v>0.46193488300000002</v>
      </c>
      <c r="F36">
        <v>4</v>
      </c>
      <c r="G36" t="s">
        <v>6</v>
      </c>
      <c r="H36">
        <v>2.16</v>
      </c>
      <c r="I36">
        <v>1.9</v>
      </c>
      <c r="J36">
        <v>-46.22</v>
      </c>
      <c r="K36" t="s">
        <v>7</v>
      </c>
      <c r="L36">
        <v>18.2</v>
      </c>
      <c r="M36">
        <v>291.35000000000002</v>
      </c>
      <c r="N36">
        <v>1007.265934</v>
      </c>
      <c r="O36">
        <f t="shared" si="14"/>
        <v>0.99409420860021402</v>
      </c>
      <c r="P36">
        <f t="shared" si="15"/>
        <v>24.050216562135649</v>
      </c>
      <c r="Q36">
        <f t="shared" si="16"/>
        <v>24050.216562135651</v>
      </c>
      <c r="R36">
        <f t="shared" si="11"/>
        <v>0.26000000000000023</v>
      </c>
      <c r="S36" s="2">
        <f t="shared" si="12"/>
        <v>10.810713463983555</v>
      </c>
      <c r="T36" s="2">
        <f t="shared" si="17"/>
        <v>10.810713463983557</v>
      </c>
      <c r="U36">
        <f t="shared" si="18"/>
        <v>3.5899836918231239E-2</v>
      </c>
      <c r="V36">
        <f t="shared" si="19"/>
        <v>1492703.2704874466</v>
      </c>
      <c r="W36" s="4">
        <f t="shared" si="13"/>
        <v>2.8361362139261481</v>
      </c>
      <c r="X36">
        <f t="shared" si="20"/>
        <v>3.2242390642528846</v>
      </c>
      <c r="Y36" s="6">
        <f t="shared" si="21"/>
        <v>14.03495252823644</v>
      </c>
    </row>
    <row r="37" spans="1:25" x14ac:dyDescent="0.2">
      <c r="A37" t="s">
        <v>47</v>
      </c>
      <c r="B37" s="1">
        <v>44515</v>
      </c>
      <c r="C37" t="s">
        <v>5</v>
      </c>
      <c r="D37">
        <v>250</v>
      </c>
      <c r="E37">
        <v>0.48250841</v>
      </c>
      <c r="F37">
        <v>5</v>
      </c>
      <c r="G37" t="s">
        <v>6</v>
      </c>
      <c r="H37">
        <v>2.25</v>
      </c>
      <c r="I37">
        <v>1.9</v>
      </c>
      <c r="J37">
        <v>-46.48</v>
      </c>
      <c r="K37" t="s">
        <v>7</v>
      </c>
      <c r="L37">
        <v>18.100000000000001</v>
      </c>
      <c r="M37">
        <v>291.25</v>
      </c>
      <c r="N37">
        <v>1007.265934</v>
      </c>
      <c r="O37">
        <f t="shared" si="14"/>
        <v>0.99409420860021402</v>
      </c>
      <c r="P37">
        <f t="shared" si="15"/>
        <v>24.041961811299153</v>
      </c>
      <c r="Q37">
        <f t="shared" si="16"/>
        <v>24041.961811299152</v>
      </c>
      <c r="R37">
        <f t="shared" si="11"/>
        <v>0.35000000000000009</v>
      </c>
      <c r="S37" s="2">
        <f t="shared" si="12"/>
        <v>14.557880207409212</v>
      </c>
      <c r="T37" s="2">
        <f t="shared" si="17"/>
        <v>14.557880207409214</v>
      </c>
      <c r="U37">
        <f t="shared" si="18"/>
        <v>3.5970829245058906E-2</v>
      </c>
      <c r="V37">
        <f t="shared" si="19"/>
        <v>1496168.6374592555</v>
      </c>
      <c r="W37" s="4">
        <f t="shared" si="13"/>
        <v>2.8427204111725857</v>
      </c>
      <c r="X37">
        <f t="shared" si="20"/>
        <v>3.3663794342833251</v>
      </c>
      <c r="Y37" s="6">
        <f t="shared" si="21"/>
        <v>17.924259641692537</v>
      </c>
    </row>
    <row r="38" spans="1:25" x14ac:dyDescent="0.2">
      <c r="A38" t="s">
        <v>47</v>
      </c>
      <c r="B38" s="1">
        <v>44515</v>
      </c>
      <c r="C38" t="s">
        <v>8</v>
      </c>
      <c r="D38">
        <v>10</v>
      </c>
      <c r="E38">
        <v>0.46016031099999999</v>
      </c>
      <c r="F38">
        <v>6</v>
      </c>
      <c r="G38" t="s">
        <v>6</v>
      </c>
      <c r="H38">
        <v>2.17</v>
      </c>
      <c r="I38">
        <v>1.9</v>
      </c>
      <c r="J38">
        <v>-46.2</v>
      </c>
      <c r="K38" t="s">
        <v>7</v>
      </c>
      <c r="L38">
        <v>18</v>
      </c>
      <c r="M38">
        <v>291.14999999999998</v>
      </c>
      <c r="N38">
        <v>1007.265934</v>
      </c>
      <c r="O38">
        <f t="shared" si="14"/>
        <v>0.99409420860021402</v>
      </c>
      <c r="P38">
        <f t="shared" si="15"/>
        <v>24.033707060462653</v>
      </c>
      <c r="Q38">
        <f t="shared" si="16"/>
        <v>24033.707060462653</v>
      </c>
      <c r="R38">
        <f t="shared" si="11"/>
        <v>0.27</v>
      </c>
      <c r="S38" s="2">
        <f t="shared" si="12"/>
        <v>11.234221975026538</v>
      </c>
      <c r="T38" s="2">
        <f t="shared" si="17"/>
        <v>11.234221975026539</v>
      </c>
      <c r="U38">
        <f t="shared" si="18"/>
        <v>3.6051932694872696E-2</v>
      </c>
      <c r="V38">
        <f t="shared" si="19"/>
        <v>1500057.0908256168</v>
      </c>
      <c r="W38" s="4">
        <f t="shared" si="13"/>
        <v>2.8501084725686718</v>
      </c>
      <c r="X38">
        <f t="shared" si="20"/>
        <v>3.2551238870915884</v>
      </c>
      <c r="Y38" s="6">
        <f t="shared" si="21"/>
        <v>14.489345862118126</v>
      </c>
    </row>
    <row r="39" spans="1:25" x14ac:dyDescent="0.2">
      <c r="A39" t="s">
        <v>47</v>
      </c>
      <c r="B39" s="1">
        <v>44515</v>
      </c>
      <c r="C39" t="s">
        <v>5</v>
      </c>
      <c r="D39">
        <v>225</v>
      </c>
      <c r="E39">
        <v>0.49090938099999998</v>
      </c>
      <c r="F39">
        <v>7</v>
      </c>
      <c r="G39" t="s">
        <v>6</v>
      </c>
      <c r="H39">
        <v>2.16</v>
      </c>
      <c r="I39">
        <v>1.9</v>
      </c>
      <c r="J39">
        <v>-46.43</v>
      </c>
      <c r="K39" t="s">
        <v>7</v>
      </c>
      <c r="L39">
        <v>20.100000000000001</v>
      </c>
      <c r="M39">
        <v>293.25</v>
      </c>
      <c r="N39">
        <v>1007.265934</v>
      </c>
      <c r="O39">
        <f t="shared" si="14"/>
        <v>0.99409420860021402</v>
      </c>
      <c r="P39">
        <f t="shared" si="15"/>
        <v>24.207056828029103</v>
      </c>
      <c r="Q39">
        <f t="shared" si="16"/>
        <v>24207.056828029105</v>
      </c>
      <c r="R39">
        <f t="shared" si="11"/>
        <v>0.26000000000000023</v>
      </c>
      <c r="S39" s="2">
        <f t="shared" si="12"/>
        <v>10.740669625683239</v>
      </c>
      <c r="T39" s="2">
        <f t="shared" si="17"/>
        <v>10.740669625683239</v>
      </c>
      <c r="U39">
        <f t="shared" si="18"/>
        <v>3.451628187691963E-2</v>
      </c>
      <c r="V39">
        <f t="shared" si="19"/>
        <v>1425876.8474882739</v>
      </c>
      <c r="W39" s="4">
        <f t="shared" si="13"/>
        <v>2.7091660102277202</v>
      </c>
      <c r="X39">
        <f t="shared" si="20"/>
        <v>3.0798939905746718</v>
      </c>
      <c r="Y39" s="6">
        <f t="shared" si="21"/>
        <v>13.82056361625791</v>
      </c>
    </row>
    <row r="40" spans="1:25" x14ac:dyDescent="0.2">
      <c r="A40" t="s">
        <v>47</v>
      </c>
      <c r="B40" s="1">
        <v>44515</v>
      </c>
      <c r="C40" t="s">
        <v>8</v>
      </c>
      <c r="D40">
        <v>25</v>
      </c>
      <c r="E40">
        <v>0.45787967400000001</v>
      </c>
      <c r="F40">
        <v>8</v>
      </c>
      <c r="G40" t="s">
        <v>6</v>
      </c>
      <c r="H40">
        <v>2.04</v>
      </c>
      <c r="I40">
        <v>1.9</v>
      </c>
      <c r="J40">
        <v>-46.1</v>
      </c>
      <c r="K40" t="s">
        <v>7</v>
      </c>
      <c r="L40">
        <v>18.899999999999999</v>
      </c>
      <c r="M40">
        <v>292.05</v>
      </c>
      <c r="N40">
        <v>1007.265934</v>
      </c>
      <c r="O40">
        <f t="shared" si="14"/>
        <v>0.99409420860021402</v>
      </c>
      <c r="P40">
        <f t="shared" si="15"/>
        <v>24.107999817991136</v>
      </c>
      <c r="Q40">
        <f t="shared" si="16"/>
        <v>24107.999817991134</v>
      </c>
      <c r="R40">
        <f t="shared" si="11"/>
        <v>0.14000000000000012</v>
      </c>
      <c r="S40" s="2">
        <f t="shared" si="12"/>
        <v>5.8072009729949468</v>
      </c>
      <c r="T40" s="2">
        <f t="shared" si="17"/>
        <v>5.8072009729949468</v>
      </c>
      <c r="U40">
        <f t="shared" si="18"/>
        <v>3.5380089352057845E-2</v>
      </c>
      <c r="V40">
        <f t="shared" si="19"/>
        <v>1467566.3522137022</v>
      </c>
      <c r="W40" s="4">
        <f t="shared" si="13"/>
        <v>2.7883760692060338</v>
      </c>
      <c r="X40">
        <f t="shared" si="20"/>
        <v>2.9938353585159523</v>
      </c>
      <c r="Y40" s="6">
        <f t="shared" si="21"/>
        <v>8.8010363315108986</v>
      </c>
    </row>
    <row r="41" spans="1:25" x14ac:dyDescent="0.2">
      <c r="A41" t="s">
        <v>47</v>
      </c>
      <c r="B41" s="1">
        <v>44515</v>
      </c>
      <c r="C41" t="s">
        <v>5</v>
      </c>
      <c r="D41">
        <v>200</v>
      </c>
      <c r="E41">
        <v>0.48963577000000003</v>
      </c>
      <c r="F41">
        <v>9</v>
      </c>
      <c r="G41" t="s">
        <v>6</v>
      </c>
      <c r="H41">
        <v>2.19</v>
      </c>
      <c r="I41">
        <v>1.9</v>
      </c>
      <c r="J41">
        <v>-46.57</v>
      </c>
      <c r="K41" t="s">
        <v>7</v>
      </c>
      <c r="L41">
        <v>19.100000000000001</v>
      </c>
      <c r="M41">
        <v>292.25</v>
      </c>
      <c r="N41">
        <v>1007.265934</v>
      </c>
      <c r="O41">
        <f t="shared" si="14"/>
        <v>0.99409420860021402</v>
      </c>
      <c r="P41">
        <f t="shared" si="15"/>
        <v>24.124509319664128</v>
      </c>
      <c r="Q41">
        <f t="shared" si="16"/>
        <v>24124.509319664128</v>
      </c>
      <c r="R41">
        <f t="shared" si="11"/>
        <v>0.29000000000000004</v>
      </c>
      <c r="S41" s="2">
        <f t="shared" si="12"/>
        <v>12.02096988408457</v>
      </c>
      <c r="T41" s="2">
        <f t="shared" si="17"/>
        <v>12.02096988408457</v>
      </c>
      <c r="U41">
        <f t="shared" si="18"/>
        <v>3.5227165277744762E-2</v>
      </c>
      <c r="V41">
        <f t="shared" si="19"/>
        <v>1460223.0789842738</v>
      </c>
      <c r="W41" s="4">
        <f t="shared" si="13"/>
        <v>2.7744238500701202</v>
      </c>
      <c r="X41">
        <f t="shared" si="20"/>
        <v>3.1978885429755599</v>
      </c>
      <c r="Y41" s="6">
        <f t="shared" si="21"/>
        <v>15.21885842706013</v>
      </c>
    </row>
    <row r="42" spans="1:25" x14ac:dyDescent="0.2">
      <c r="A42" t="s">
        <v>47</v>
      </c>
      <c r="B42" s="1">
        <v>44515</v>
      </c>
      <c r="C42" t="s">
        <v>8</v>
      </c>
      <c r="D42">
        <v>50</v>
      </c>
      <c r="E42">
        <v>0.47691286900000002</v>
      </c>
      <c r="F42">
        <v>10</v>
      </c>
      <c r="G42" t="s">
        <v>6</v>
      </c>
      <c r="H42">
        <v>2.2599999999999998</v>
      </c>
      <c r="I42">
        <v>1.9</v>
      </c>
      <c r="J42">
        <v>-46.05</v>
      </c>
      <c r="K42" t="s">
        <v>7</v>
      </c>
      <c r="L42">
        <v>18.7</v>
      </c>
      <c r="M42">
        <v>291.85000000000002</v>
      </c>
      <c r="N42">
        <v>1007.265934</v>
      </c>
      <c r="O42">
        <f t="shared" si="14"/>
        <v>0.99409420860021402</v>
      </c>
      <c r="P42">
        <f t="shared" si="15"/>
        <v>24.09149031631814</v>
      </c>
      <c r="Q42">
        <f t="shared" si="16"/>
        <v>24091.490316318141</v>
      </c>
      <c r="R42">
        <f t="shared" si="11"/>
        <v>0.35999999999999988</v>
      </c>
      <c r="S42" s="2">
        <f t="shared" si="12"/>
        <v>14.943035705688882</v>
      </c>
      <c r="T42" s="2">
        <f t="shared" si="17"/>
        <v>14.943035705688882</v>
      </c>
      <c r="U42">
        <f t="shared" si="18"/>
        <v>3.5522974743283052E-2</v>
      </c>
      <c r="V42">
        <f t="shared" si="19"/>
        <v>1474502.99989212</v>
      </c>
      <c r="W42" s="4">
        <f t="shared" si="13"/>
        <v>2.8015556997950277</v>
      </c>
      <c r="X42">
        <f t="shared" si="20"/>
        <v>3.3323767797561907</v>
      </c>
      <c r="Y42" s="6">
        <f t="shared" si="21"/>
        <v>18.275412485445074</v>
      </c>
    </row>
    <row r="43" spans="1:25" x14ac:dyDescent="0.2">
      <c r="A43" t="s">
        <v>47</v>
      </c>
      <c r="B43" s="1">
        <v>44515</v>
      </c>
      <c r="C43" t="s">
        <v>5</v>
      </c>
      <c r="D43">
        <v>175</v>
      </c>
      <c r="E43">
        <v>0.484288836</v>
      </c>
      <c r="F43">
        <v>11</v>
      </c>
      <c r="G43" t="s">
        <v>6</v>
      </c>
      <c r="H43">
        <v>1.99</v>
      </c>
      <c r="I43">
        <v>1.9</v>
      </c>
      <c r="J43">
        <v>-46.7</v>
      </c>
      <c r="K43" t="s">
        <v>7</v>
      </c>
      <c r="L43">
        <v>19.2</v>
      </c>
      <c r="M43">
        <v>292.35000000000002</v>
      </c>
      <c r="N43">
        <v>1007.265934</v>
      </c>
      <c r="O43">
        <f t="shared" si="14"/>
        <v>0.99409420860021402</v>
      </c>
      <c r="P43">
        <f t="shared" si="15"/>
        <v>24.132764070500627</v>
      </c>
      <c r="Q43">
        <f t="shared" si="16"/>
        <v>24132.764070500627</v>
      </c>
      <c r="R43">
        <f t="shared" si="11"/>
        <v>9.000000000000008E-2</v>
      </c>
      <c r="S43" s="2">
        <f t="shared" si="12"/>
        <v>3.7293697372202028</v>
      </c>
      <c r="T43" s="2">
        <f t="shared" si="17"/>
        <v>3.7293697372202028</v>
      </c>
      <c r="U43">
        <f t="shared" si="18"/>
        <v>3.515589770630307E-2</v>
      </c>
      <c r="V43">
        <f t="shared" si="19"/>
        <v>1456770.4554521744</v>
      </c>
      <c r="W43" s="4">
        <f t="shared" si="13"/>
        <v>2.7678638653591312</v>
      </c>
      <c r="X43">
        <f t="shared" si="20"/>
        <v>2.8989732063498268</v>
      </c>
      <c r="Y43" s="6">
        <f t="shared" si="21"/>
        <v>6.6283429435700292</v>
      </c>
    </row>
    <row r="44" spans="1:25" x14ac:dyDescent="0.2">
      <c r="A44" t="s">
        <v>47</v>
      </c>
      <c r="B44" s="1">
        <v>44515</v>
      </c>
      <c r="C44" t="s">
        <v>8</v>
      </c>
      <c r="D44">
        <v>75</v>
      </c>
      <c r="E44">
        <v>0.48021803699999999</v>
      </c>
      <c r="F44">
        <v>12</v>
      </c>
      <c r="G44" t="s">
        <v>6</v>
      </c>
      <c r="H44">
        <v>2.0099999999999998</v>
      </c>
      <c r="I44">
        <v>1.9</v>
      </c>
      <c r="J44">
        <v>-46.21</v>
      </c>
      <c r="K44" t="s">
        <v>7</v>
      </c>
      <c r="L44">
        <v>18.5</v>
      </c>
      <c r="M44">
        <v>291.64999999999998</v>
      </c>
      <c r="N44">
        <v>1007.265934</v>
      </c>
      <c r="O44">
        <f t="shared" si="14"/>
        <v>0.99409420860021402</v>
      </c>
      <c r="P44">
        <f t="shared" si="15"/>
        <v>24.074980814645141</v>
      </c>
      <c r="Q44">
        <f t="shared" si="16"/>
        <v>24074.98081464514</v>
      </c>
      <c r="R44">
        <f t="shared" si="11"/>
        <v>0.10999999999999988</v>
      </c>
      <c r="S44" s="2">
        <f t="shared" si="12"/>
        <v>4.569058677425212</v>
      </c>
      <c r="T44" s="2">
        <f t="shared" si="17"/>
        <v>4.569058677425212</v>
      </c>
      <c r="U44">
        <f t="shared" si="18"/>
        <v>3.5670640766418349E-2</v>
      </c>
      <c r="V44">
        <f t="shared" si="19"/>
        <v>1481647.7338465587</v>
      </c>
      <c r="W44" s="4">
        <f t="shared" si="13"/>
        <v>2.8151306943084617</v>
      </c>
      <c r="X44">
        <f t="shared" si="20"/>
        <v>2.9781119450315829</v>
      </c>
      <c r="Y44" s="6">
        <f t="shared" si="21"/>
        <v>7.5471706224567949</v>
      </c>
    </row>
    <row r="45" spans="1:25" x14ac:dyDescent="0.2">
      <c r="A45" t="s">
        <v>47</v>
      </c>
      <c r="B45" s="1">
        <v>44515</v>
      </c>
      <c r="C45" t="s">
        <v>5</v>
      </c>
      <c r="D45">
        <v>150</v>
      </c>
      <c r="E45">
        <v>0.483526179</v>
      </c>
      <c r="F45">
        <v>13</v>
      </c>
      <c r="G45" t="s">
        <v>6</v>
      </c>
      <c r="H45">
        <v>2</v>
      </c>
      <c r="I45">
        <v>1.9</v>
      </c>
      <c r="J45">
        <v>-46.48</v>
      </c>
      <c r="K45" t="s">
        <v>7</v>
      </c>
      <c r="L45">
        <v>19.899999999999999</v>
      </c>
      <c r="M45">
        <v>293.05</v>
      </c>
      <c r="N45">
        <v>1007.265934</v>
      </c>
      <c r="O45">
        <f t="shared" si="14"/>
        <v>0.99409420860021402</v>
      </c>
      <c r="P45">
        <f t="shared" si="15"/>
        <v>24.190547326356107</v>
      </c>
      <c r="Q45">
        <f t="shared" si="16"/>
        <v>24190.547326356107</v>
      </c>
      <c r="R45">
        <f t="shared" si="11"/>
        <v>0.10000000000000009</v>
      </c>
      <c r="S45" s="2">
        <f t="shared" si="12"/>
        <v>4.1338461114952949</v>
      </c>
      <c r="T45" s="2">
        <f t="shared" si="17"/>
        <v>4.1338461114952949</v>
      </c>
      <c r="U45">
        <f t="shared" si="18"/>
        <v>3.4657563021539106E-2</v>
      </c>
      <c r="V45">
        <f t="shared" si="19"/>
        <v>1432690.3213049243</v>
      </c>
      <c r="W45" s="4">
        <f t="shared" si="13"/>
        <v>2.7221116104793563</v>
      </c>
      <c r="X45">
        <f t="shared" si="20"/>
        <v>2.8653806426098485</v>
      </c>
      <c r="Y45" s="6">
        <f t="shared" si="21"/>
        <v>6.9992267541051429</v>
      </c>
    </row>
    <row r="46" spans="1:25" x14ac:dyDescent="0.2">
      <c r="A46" t="s">
        <v>47</v>
      </c>
      <c r="B46" s="1">
        <v>44515</v>
      </c>
      <c r="C46" t="s">
        <v>8</v>
      </c>
      <c r="D46">
        <v>100</v>
      </c>
      <c r="E46">
        <v>0.47462609100000003</v>
      </c>
      <c r="F46">
        <v>14</v>
      </c>
      <c r="G46" t="s">
        <v>6</v>
      </c>
      <c r="H46">
        <v>2.08</v>
      </c>
      <c r="I46">
        <v>1.9</v>
      </c>
      <c r="J46">
        <v>-46.64</v>
      </c>
      <c r="K46" t="s">
        <v>7</v>
      </c>
      <c r="L46">
        <v>18.7</v>
      </c>
      <c r="M46">
        <v>291.85000000000002</v>
      </c>
      <c r="N46">
        <v>1007.265934</v>
      </c>
      <c r="O46">
        <f t="shared" si="14"/>
        <v>0.99409420860021402</v>
      </c>
      <c r="P46">
        <f t="shared" si="15"/>
        <v>24.09149031631814</v>
      </c>
      <c r="Q46">
        <f t="shared" si="16"/>
        <v>24091.490316318141</v>
      </c>
      <c r="R46">
        <f t="shared" si="11"/>
        <v>0.18000000000000016</v>
      </c>
      <c r="S46" s="2">
        <f t="shared" si="12"/>
        <v>7.4715178528444488</v>
      </c>
      <c r="T46" s="2">
        <f t="shared" si="17"/>
        <v>7.4715178528444497</v>
      </c>
      <c r="U46">
        <f t="shared" si="18"/>
        <v>3.5523487324565721E-2</v>
      </c>
      <c r="V46">
        <f t="shared" si="19"/>
        <v>1474524.2763377004</v>
      </c>
      <c r="W46" s="4">
        <f t="shared" si="13"/>
        <v>2.8015961250416308</v>
      </c>
      <c r="X46">
        <f t="shared" si="20"/>
        <v>3.0670104947824171</v>
      </c>
      <c r="Y46" s="6">
        <f t="shared" si="21"/>
        <v>10.538528347626865</v>
      </c>
    </row>
    <row r="47" spans="1:25" x14ac:dyDescent="0.2">
      <c r="A47" t="s">
        <v>47</v>
      </c>
      <c r="B47" s="1">
        <v>44515</v>
      </c>
      <c r="C47" t="s">
        <v>5</v>
      </c>
      <c r="D47">
        <v>125</v>
      </c>
      <c r="E47">
        <v>0.47818403900000001</v>
      </c>
      <c r="F47">
        <v>15</v>
      </c>
      <c r="G47" t="s">
        <v>6</v>
      </c>
      <c r="H47">
        <v>1.98</v>
      </c>
      <c r="I47">
        <v>1.9</v>
      </c>
      <c r="J47">
        <v>-45.83</v>
      </c>
      <c r="K47" t="s">
        <v>7</v>
      </c>
      <c r="L47">
        <v>18.3</v>
      </c>
      <c r="M47">
        <v>291.45</v>
      </c>
      <c r="N47">
        <v>1007.265934</v>
      </c>
      <c r="O47">
        <f t="shared" si="14"/>
        <v>0.99409420860021402</v>
      </c>
      <c r="P47">
        <f t="shared" si="15"/>
        <v>24.058471312972145</v>
      </c>
      <c r="Q47">
        <f t="shared" si="16"/>
        <v>24058.471312972146</v>
      </c>
      <c r="R47">
        <f t="shared" si="11"/>
        <v>8.0000000000000071E-2</v>
      </c>
      <c r="S47" s="2">
        <f t="shared" si="12"/>
        <v>3.3252320548257224</v>
      </c>
      <c r="T47" s="2">
        <f t="shared" si="17"/>
        <v>3.3252320548257228</v>
      </c>
      <c r="U47">
        <f t="shared" si="18"/>
        <v>3.5820803125032996E-2</v>
      </c>
      <c r="V47">
        <f t="shared" si="19"/>
        <v>1488906.034762013</v>
      </c>
      <c r="W47" s="4">
        <f t="shared" si="13"/>
        <v>2.8289214660478246</v>
      </c>
      <c r="X47">
        <f t="shared" si="20"/>
        <v>2.9480339488287859</v>
      </c>
      <c r="Y47" s="6">
        <f t="shared" si="21"/>
        <v>6.2732660036545083</v>
      </c>
    </row>
    <row r="48" spans="1:25" x14ac:dyDescent="0.2">
      <c r="A48" t="s">
        <v>47</v>
      </c>
      <c r="B48" s="1">
        <v>44515</v>
      </c>
      <c r="C48" t="s">
        <v>8</v>
      </c>
      <c r="D48">
        <v>125</v>
      </c>
      <c r="E48">
        <v>0.475896494</v>
      </c>
      <c r="F48">
        <v>16</v>
      </c>
      <c r="G48" t="s">
        <v>6</v>
      </c>
      <c r="H48">
        <v>2.09</v>
      </c>
      <c r="I48">
        <v>1.9</v>
      </c>
      <c r="J48">
        <v>-46.64</v>
      </c>
      <c r="K48" t="s">
        <v>7</v>
      </c>
      <c r="L48">
        <v>18.8</v>
      </c>
      <c r="M48">
        <v>291.95</v>
      </c>
      <c r="N48">
        <v>1007.265934</v>
      </c>
      <c r="O48">
        <f t="shared" si="14"/>
        <v>0.99409420860021402</v>
      </c>
      <c r="P48">
        <f t="shared" si="15"/>
        <v>24.099745067154632</v>
      </c>
      <c r="Q48">
        <f t="shared" si="16"/>
        <v>24099.745067154632</v>
      </c>
      <c r="R48">
        <f t="shared" si="11"/>
        <v>0.18999999999999995</v>
      </c>
      <c r="S48" s="2">
        <f t="shared" si="12"/>
        <v>7.8839008242850488</v>
      </c>
      <c r="T48" s="2">
        <f t="shared" si="17"/>
        <v>7.8839008242850488</v>
      </c>
      <c r="U48">
        <f t="shared" si="18"/>
        <v>3.5449478027704179E-2</v>
      </c>
      <c r="V48">
        <f t="shared" si="19"/>
        <v>1470948.2581215359</v>
      </c>
      <c r="W48" s="4">
        <f t="shared" si="13"/>
        <v>2.7948016904309183</v>
      </c>
      <c r="X48">
        <f t="shared" si="20"/>
        <v>3.0742818594740098</v>
      </c>
      <c r="Y48" s="6">
        <f t="shared" si="21"/>
        <v>10.958182683759059</v>
      </c>
    </row>
    <row r="49" spans="1:25" x14ac:dyDescent="0.2">
      <c r="A49" t="s">
        <v>47</v>
      </c>
      <c r="B49" s="1">
        <v>44515</v>
      </c>
      <c r="C49" t="s">
        <v>5</v>
      </c>
      <c r="D49">
        <v>100</v>
      </c>
      <c r="E49">
        <v>0.473101506</v>
      </c>
      <c r="F49">
        <v>17</v>
      </c>
      <c r="G49" t="s">
        <v>6</v>
      </c>
      <c r="H49">
        <v>1.98</v>
      </c>
      <c r="I49">
        <v>1.9</v>
      </c>
      <c r="J49">
        <v>-45.86</v>
      </c>
      <c r="K49" t="s">
        <v>7</v>
      </c>
      <c r="L49">
        <v>19.2</v>
      </c>
      <c r="M49">
        <v>292.35000000000002</v>
      </c>
      <c r="N49">
        <v>1007.265934</v>
      </c>
      <c r="O49">
        <f t="shared" si="14"/>
        <v>0.99409420860021402</v>
      </c>
      <c r="P49">
        <f t="shared" si="15"/>
        <v>24.132764070500627</v>
      </c>
      <c r="Q49">
        <f t="shared" si="16"/>
        <v>24132.764070500627</v>
      </c>
      <c r="R49">
        <f t="shared" si="11"/>
        <v>8.0000000000000071E-2</v>
      </c>
      <c r="S49" s="2">
        <f t="shared" si="12"/>
        <v>3.3149953219735133</v>
      </c>
      <c r="T49" s="2">
        <f t="shared" si="17"/>
        <v>3.3149953219735138</v>
      </c>
      <c r="U49">
        <f t="shared" si="18"/>
        <v>3.5158371768600302E-2</v>
      </c>
      <c r="V49">
        <f t="shared" si="19"/>
        <v>1456872.9742639444</v>
      </c>
      <c r="W49" s="4">
        <f t="shared" si="13"/>
        <v>2.7680586511014944</v>
      </c>
      <c r="X49">
        <f t="shared" si="20"/>
        <v>2.88460848904261</v>
      </c>
      <c r="Y49" s="6">
        <f t="shared" si="21"/>
        <v>6.1996038110161233</v>
      </c>
    </row>
    <row r="50" spans="1:25" x14ac:dyDescent="0.2">
      <c r="A50" t="s">
        <v>47</v>
      </c>
      <c r="B50" s="1">
        <v>44515</v>
      </c>
      <c r="C50" t="s">
        <v>8</v>
      </c>
      <c r="D50">
        <v>150</v>
      </c>
      <c r="E50">
        <v>0.48352505400000001</v>
      </c>
      <c r="F50">
        <v>18</v>
      </c>
      <c r="G50" t="s">
        <v>6</v>
      </c>
      <c r="H50">
        <v>2.04</v>
      </c>
      <c r="I50">
        <v>1.9</v>
      </c>
      <c r="J50">
        <v>-46.45</v>
      </c>
      <c r="K50" t="s">
        <v>7</v>
      </c>
      <c r="L50">
        <v>18.899999999999999</v>
      </c>
      <c r="M50">
        <v>292.05</v>
      </c>
      <c r="N50">
        <v>1007.265934</v>
      </c>
      <c r="O50">
        <f t="shared" si="14"/>
        <v>0.99409420860021402</v>
      </c>
      <c r="P50">
        <f t="shared" si="15"/>
        <v>24.107999817991136</v>
      </c>
      <c r="Q50">
        <f t="shared" si="16"/>
        <v>24107.999817991134</v>
      </c>
      <c r="R50">
        <f t="shared" si="11"/>
        <v>0.14000000000000012</v>
      </c>
      <c r="S50" s="2">
        <f t="shared" si="12"/>
        <v>5.8072009729949468</v>
      </c>
      <c r="T50" s="2">
        <f t="shared" si="17"/>
        <v>5.8072009729949468</v>
      </c>
      <c r="U50">
        <f t="shared" si="18"/>
        <v>3.5374371737747483E-2</v>
      </c>
      <c r="V50">
        <f t="shared" si="19"/>
        <v>1467329.1855323713</v>
      </c>
      <c r="W50" s="4">
        <f t="shared" si="13"/>
        <v>2.7879254525115051</v>
      </c>
      <c r="X50">
        <f t="shared" si="20"/>
        <v>2.9933515384860372</v>
      </c>
      <c r="Y50" s="6">
        <f t="shared" si="21"/>
        <v>8.8005525114809835</v>
      </c>
    </row>
    <row r="51" spans="1:25" x14ac:dyDescent="0.2">
      <c r="A51" t="s">
        <v>47</v>
      </c>
      <c r="B51" s="1">
        <v>44515</v>
      </c>
      <c r="C51" t="s">
        <v>5</v>
      </c>
      <c r="D51">
        <v>75</v>
      </c>
      <c r="E51">
        <v>0.48047226300000001</v>
      </c>
      <c r="F51">
        <v>19</v>
      </c>
      <c r="G51" t="s">
        <v>6</v>
      </c>
      <c r="H51">
        <v>2.19</v>
      </c>
      <c r="I51">
        <v>1.9</v>
      </c>
      <c r="J51">
        <v>-45.65</v>
      </c>
      <c r="K51" t="s">
        <v>7</v>
      </c>
      <c r="L51">
        <v>20</v>
      </c>
      <c r="M51">
        <v>293.14999999999998</v>
      </c>
      <c r="N51">
        <v>1007.265934</v>
      </c>
      <c r="O51">
        <f t="shared" si="14"/>
        <v>0.99409420860021402</v>
      </c>
      <c r="P51">
        <f t="shared" si="15"/>
        <v>24.198802077192603</v>
      </c>
      <c r="Q51">
        <f t="shared" si="16"/>
        <v>24198.802077192602</v>
      </c>
      <c r="R51">
        <f t="shared" si="11"/>
        <v>0.29000000000000004</v>
      </c>
      <c r="S51" s="2">
        <f t="shared" si="12"/>
        <v>11.984064296857296</v>
      </c>
      <c r="T51" s="2">
        <f t="shared" si="17"/>
        <v>11.984064296857294</v>
      </c>
      <c r="U51">
        <f t="shared" si="18"/>
        <v>3.4588230348624384E-2</v>
      </c>
      <c r="V51">
        <f t="shared" si="19"/>
        <v>1429336.4703876739</v>
      </c>
      <c r="W51" s="4">
        <f t="shared" si="13"/>
        <v>2.7157392937365801</v>
      </c>
      <c r="X51">
        <f t="shared" si="20"/>
        <v>3.1302468701490058</v>
      </c>
      <c r="Y51" s="6">
        <f t="shared" si="21"/>
        <v>15.114311167006303</v>
      </c>
    </row>
    <row r="52" spans="1:25" x14ac:dyDescent="0.2">
      <c r="A52" t="s">
        <v>47</v>
      </c>
      <c r="B52" s="1">
        <v>44515</v>
      </c>
      <c r="C52" t="s">
        <v>8</v>
      </c>
      <c r="D52">
        <v>175</v>
      </c>
      <c r="E52">
        <v>0.48683530800000002</v>
      </c>
      <c r="F52">
        <v>20</v>
      </c>
      <c r="G52" t="s">
        <v>6</v>
      </c>
      <c r="H52">
        <v>2.13</v>
      </c>
      <c r="I52">
        <v>1.9</v>
      </c>
      <c r="J52">
        <v>-46.57</v>
      </c>
      <c r="K52" t="s">
        <v>7</v>
      </c>
      <c r="L52">
        <v>19.600000000000001</v>
      </c>
      <c r="M52">
        <v>292.75</v>
      </c>
      <c r="N52">
        <v>1007.265934</v>
      </c>
      <c r="O52">
        <f t="shared" si="14"/>
        <v>0.99409420860021402</v>
      </c>
      <c r="P52">
        <f t="shared" si="15"/>
        <v>24.165783073846615</v>
      </c>
      <c r="Q52">
        <f t="shared" si="16"/>
        <v>24165.783073846615</v>
      </c>
      <c r="R52">
        <f t="shared" si="11"/>
        <v>0.22999999999999998</v>
      </c>
      <c r="S52" s="2">
        <f t="shared" si="12"/>
        <v>9.5175893658052892</v>
      </c>
      <c r="T52" s="2">
        <f t="shared" si="17"/>
        <v>9.5175893658052892</v>
      </c>
      <c r="U52">
        <f t="shared" si="18"/>
        <v>3.4868640059282967E-2</v>
      </c>
      <c r="V52">
        <f t="shared" si="19"/>
        <v>1442893.0340361907</v>
      </c>
      <c r="W52" s="4">
        <f t="shared" si="13"/>
        <v>2.7414967646687622</v>
      </c>
      <c r="X52">
        <f t="shared" si="20"/>
        <v>3.0733621624970859</v>
      </c>
      <c r="Y52" s="6">
        <f t="shared" si="21"/>
        <v>12.590951528302375</v>
      </c>
    </row>
    <row r="53" spans="1:25" x14ac:dyDescent="0.2">
      <c r="A53" t="s">
        <v>47</v>
      </c>
      <c r="B53" s="1">
        <v>44515</v>
      </c>
      <c r="C53" t="s">
        <v>5</v>
      </c>
      <c r="D53">
        <v>50</v>
      </c>
      <c r="E53">
        <v>0.47792946400000003</v>
      </c>
      <c r="F53">
        <v>21</v>
      </c>
      <c r="G53" t="s">
        <v>6</v>
      </c>
      <c r="H53">
        <v>2.0699999999999998</v>
      </c>
      <c r="I53">
        <v>1.9</v>
      </c>
      <c r="J53">
        <v>-46.51</v>
      </c>
      <c r="K53" t="s">
        <v>7</v>
      </c>
      <c r="L53">
        <v>19.100000000000001</v>
      </c>
      <c r="M53">
        <v>292.25</v>
      </c>
      <c r="N53">
        <v>1007.265934</v>
      </c>
      <c r="O53">
        <f t="shared" si="14"/>
        <v>0.99409420860021402</v>
      </c>
      <c r="P53">
        <f t="shared" si="15"/>
        <v>24.124509319664128</v>
      </c>
      <c r="Q53">
        <f t="shared" si="16"/>
        <v>24124.509319664128</v>
      </c>
      <c r="R53">
        <f t="shared" si="11"/>
        <v>0.16999999999999993</v>
      </c>
      <c r="S53" s="2">
        <f t="shared" si="12"/>
        <v>7.0467754492909505</v>
      </c>
      <c r="T53" s="2">
        <f t="shared" si="17"/>
        <v>7.0467754492909513</v>
      </c>
      <c r="U53">
        <f t="shared" si="18"/>
        <v>3.5229760974459928E-2</v>
      </c>
      <c r="V53">
        <f t="shared" si="19"/>
        <v>1460330.6748188986</v>
      </c>
      <c r="W53" s="4">
        <f t="shared" si="13"/>
        <v>2.7746282821559074</v>
      </c>
      <c r="X53">
        <f t="shared" si="20"/>
        <v>3.0228844968751201</v>
      </c>
      <c r="Y53" s="6">
        <f t="shared" si="21"/>
        <v>10.06965994616607</v>
      </c>
    </row>
    <row r="54" spans="1:25" x14ac:dyDescent="0.2">
      <c r="A54" t="s">
        <v>47</v>
      </c>
      <c r="B54" s="1">
        <v>44515</v>
      </c>
      <c r="C54" t="s">
        <v>8</v>
      </c>
      <c r="D54">
        <v>200</v>
      </c>
      <c r="E54">
        <v>0.491673633</v>
      </c>
      <c r="F54">
        <v>22</v>
      </c>
      <c r="G54" t="s">
        <v>6</v>
      </c>
      <c r="H54">
        <v>2.0499999999999998</v>
      </c>
      <c r="I54">
        <v>1.9</v>
      </c>
      <c r="J54">
        <v>-46.79</v>
      </c>
      <c r="K54" t="s">
        <v>7</v>
      </c>
      <c r="L54">
        <v>19.899999999999999</v>
      </c>
      <c r="M54">
        <v>293.05</v>
      </c>
      <c r="N54">
        <v>1007.265934</v>
      </c>
      <c r="O54">
        <f t="shared" si="14"/>
        <v>0.99409420860021402</v>
      </c>
      <c r="P54">
        <f t="shared" si="15"/>
        <v>24.190547326356107</v>
      </c>
      <c r="Q54">
        <f t="shared" si="16"/>
        <v>24190.547326356107</v>
      </c>
      <c r="R54">
        <f t="shared" si="11"/>
        <v>0.14999999999999991</v>
      </c>
      <c r="S54" s="2">
        <f t="shared" si="12"/>
        <v>6.2007691672429326</v>
      </c>
      <c r="T54" s="2">
        <f t="shared" si="17"/>
        <v>6.2007691672429335</v>
      </c>
      <c r="U54">
        <f t="shared" si="18"/>
        <v>3.4655794492222079E-2</v>
      </c>
      <c r="V54">
        <f t="shared" si="19"/>
        <v>1432617.2130245215</v>
      </c>
      <c r="W54" s="4">
        <f t="shared" si="13"/>
        <v>2.7219727047465905</v>
      </c>
      <c r="X54">
        <f t="shared" si="20"/>
        <v>2.9368652867002689</v>
      </c>
      <c r="Y54" s="6">
        <f t="shared" si="21"/>
        <v>9.1376344539432015</v>
      </c>
    </row>
    <row r="55" spans="1:25" x14ac:dyDescent="0.2">
      <c r="A55" t="s">
        <v>47</v>
      </c>
      <c r="B55" s="1">
        <v>44515</v>
      </c>
      <c r="C55" t="s">
        <v>5</v>
      </c>
      <c r="D55">
        <v>25</v>
      </c>
      <c r="E55">
        <v>0.47615006199999999</v>
      </c>
      <c r="F55">
        <v>23</v>
      </c>
      <c r="G55" t="s">
        <v>6</v>
      </c>
      <c r="H55">
        <v>2.19</v>
      </c>
      <c r="I55">
        <v>1.9</v>
      </c>
      <c r="J55">
        <v>-46.63</v>
      </c>
      <c r="K55" t="s">
        <v>7</v>
      </c>
      <c r="L55">
        <v>19.3</v>
      </c>
      <c r="M55">
        <v>292.45</v>
      </c>
      <c r="N55">
        <v>1007.265934</v>
      </c>
      <c r="O55">
        <f t="shared" si="14"/>
        <v>0.99409420860021402</v>
      </c>
      <c r="P55">
        <f t="shared" si="15"/>
        <v>24.141018821337124</v>
      </c>
      <c r="Q55">
        <f t="shared" si="16"/>
        <v>24141.018821337122</v>
      </c>
      <c r="R55">
        <f t="shared" si="11"/>
        <v>0.29000000000000004</v>
      </c>
      <c r="S55" s="2">
        <f t="shared" si="12"/>
        <v>12.012749012219919</v>
      </c>
      <c r="T55" s="2">
        <f t="shared" si="17"/>
        <v>12.012749012219921</v>
      </c>
      <c r="U55">
        <f t="shared" si="18"/>
        <v>3.5085552339840009E-2</v>
      </c>
      <c r="V55">
        <f t="shared" si="19"/>
        <v>1453358.3938400117</v>
      </c>
      <c r="W55" s="4">
        <f t="shared" si="13"/>
        <v>2.7613809482960221</v>
      </c>
      <c r="X55">
        <f t="shared" si="20"/>
        <v>3.1828548825096257</v>
      </c>
      <c r="Y55" s="6">
        <f t="shared" si="21"/>
        <v>15.195603894729544</v>
      </c>
    </row>
    <row r="56" spans="1:25" x14ac:dyDescent="0.2">
      <c r="A56" t="s">
        <v>47</v>
      </c>
      <c r="B56" s="1">
        <v>44515</v>
      </c>
      <c r="C56" t="s">
        <v>8</v>
      </c>
      <c r="D56">
        <v>225</v>
      </c>
      <c r="E56">
        <v>0.501108895</v>
      </c>
      <c r="F56">
        <v>24</v>
      </c>
      <c r="G56" t="s">
        <v>6</v>
      </c>
      <c r="H56">
        <v>2.12</v>
      </c>
      <c r="I56">
        <v>1.9</v>
      </c>
      <c r="J56">
        <v>-46.63</v>
      </c>
      <c r="K56" t="s">
        <v>7</v>
      </c>
      <c r="L56">
        <v>19.8</v>
      </c>
      <c r="M56">
        <v>292.95</v>
      </c>
      <c r="N56">
        <v>1007.265934</v>
      </c>
      <c r="O56">
        <f t="shared" si="14"/>
        <v>0.99409420860021402</v>
      </c>
      <c r="P56">
        <f t="shared" si="15"/>
        <v>24.182292575519611</v>
      </c>
      <c r="Q56">
        <f t="shared" si="16"/>
        <v>24182.292575519612</v>
      </c>
      <c r="R56">
        <f t="shared" si="11"/>
        <v>0.2200000000000002</v>
      </c>
      <c r="S56" s="2">
        <f t="shared" si="12"/>
        <v>9.0975658868138964</v>
      </c>
      <c r="T56" s="2">
        <f t="shared" si="17"/>
        <v>9.0975658868138964</v>
      </c>
      <c r="U56">
        <f t="shared" si="18"/>
        <v>3.4724032590263486E-2</v>
      </c>
      <c r="V56">
        <f t="shared" si="19"/>
        <v>1435928.0652081585</v>
      </c>
      <c r="W56" s="4">
        <f t="shared" si="13"/>
        <v>2.7282633238955012</v>
      </c>
      <c r="X56">
        <f t="shared" si="20"/>
        <v>3.0441674982412961</v>
      </c>
      <c r="Y56" s="6">
        <f t="shared" si="21"/>
        <v>12.141733385055193</v>
      </c>
    </row>
    <row r="57" spans="1:25" x14ac:dyDescent="0.2">
      <c r="A57" t="s">
        <v>47</v>
      </c>
      <c r="B57" s="1">
        <v>44515</v>
      </c>
      <c r="C57" t="s">
        <v>5</v>
      </c>
      <c r="D57">
        <v>10</v>
      </c>
      <c r="E57">
        <v>0.47513355400000001</v>
      </c>
      <c r="F57">
        <v>25</v>
      </c>
      <c r="G57" t="s">
        <v>6</v>
      </c>
      <c r="H57">
        <v>2.04</v>
      </c>
      <c r="I57">
        <v>1.9</v>
      </c>
      <c r="J57">
        <v>-45.75</v>
      </c>
      <c r="K57" t="s">
        <v>7</v>
      </c>
      <c r="L57">
        <v>19.5</v>
      </c>
      <c r="M57">
        <v>292.64999999999998</v>
      </c>
      <c r="N57">
        <v>1007.265934</v>
      </c>
      <c r="O57">
        <f t="shared" si="14"/>
        <v>0.99409420860021402</v>
      </c>
      <c r="P57">
        <f t="shared" si="15"/>
        <v>24.157528323010116</v>
      </c>
      <c r="Q57">
        <f t="shared" si="16"/>
        <v>24157.528323010116</v>
      </c>
      <c r="R57">
        <f t="shared" si="11"/>
        <v>0.14000000000000012</v>
      </c>
      <c r="S57" s="2">
        <f t="shared" si="12"/>
        <v>5.7952948715638977</v>
      </c>
      <c r="T57" s="2">
        <f t="shared" si="17"/>
        <v>5.7952948715638977</v>
      </c>
      <c r="U57">
        <f t="shared" si="18"/>
        <v>3.4942417075632629E-2</v>
      </c>
      <c r="V57">
        <f t="shared" si="19"/>
        <v>1446440.0748461452</v>
      </c>
      <c r="W57" s="4">
        <f t="shared" si="13"/>
        <v>2.7482361422076758</v>
      </c>
      <c r="X57">
        <f t="shared" si="20"/>
        <v>2.9507377526861363</v>
      </c>
      <c r="Y57" s="6">
        <f t="shared" si="21"/>
        <v>8.7460326242500344</v>
      </c>
    </row>
    <row r="58" spans="1:25" x14ac:dyDescent="0.2">
      <c r="A58" t="s">
        <v>47</v>
      </c>
      <c r="B58" s="1">
        <v>44515</v>
      </c>
      <c r="C58" t="s">
        <v>8</v>
      </c>
      <c r="D58">
        <v>250</v>
      </c>
      <c r="E58">
        <v>0.49575191699999999</v>
      </c>
      <c r="F58">
        <v>26</v>
      </c>
      <c r="G58" t="s">
        <v>6</v>
      </c>
      <c r="H58">
        <v>2.06</v>
      </c>
      <c r="I58">
        <v>1.9</v>
      </c>
      <c r="J58">
        <v>-46.52</v>
      </c>
      <c r="K58" t="s">
        <v>7</v>
      </c>
      <c r="L58">
        <v>20.100000000000001</v>
      </c>
      <c r="M58">
        <v>293.25</v>
      </c>
      <c r="N58">
        <v>1007.265934</v>
      </c>
      <c r="O58">
        <f t="shared" si="14"/>
        <v>0.99409420860021402</v>
      </c>
      <c r="P58">
        <f t="shared" si="15"/>
        <v>24.207056828029103</v>
      </c>
      <c r="Q58">
        <f t="shared" si="16"/>
        <v>24207.056828029105</v>
      </c>
      <c r="R58">
        <f t="shared" si="11"/>
        <v>0.16000000000000014</v>
      </c>
      <c r="S58" s="2">
        <f t="shared" si="12"/>
        <v>6.6096428465743005</v>
      </c>
      <c r="T58" s="2">
        <f t="shared" si="17"/>
        <v>6.6096428465743005</v>
      </c>
      <c r="U58">
        <f t="shared" si="18"/>
        <v>3.4515236274035611E-2</v>
      </c>
      <c r="V58">
        <f t="shared" si="19"/>
        <v>1425833.6533531318</v>
      </c>
      <c r="W58" s="4">
        <f t="shared" si="13"/>
        <v>2.7090839413709507</v>
      </c>
      <c r="X58">
        <f t="shared" si="20"/>
        <v>2.9372173259074517</v>
      </c>
      <c r="Y58" s="6">
        <f t="shared" si="21"/>
        <v>9.5468601724817521</v>
      </c>
    </row>
    <row r="59" spans="1:25" x14ac:dyDescent="0.2">
      <c r="A59" t="s">
        <v>47</v>
      </c>
      <c r="B59" s="1">
        <v>44515</v>
      </c>
      <c r="C59" t="s">
        <v>5</v>
      </c>
      <c r="D59">
        <v>5</v>
      </c>
      <c r="E59">
        <v>0.47259305299999999</v>
      </c>
      <c r="F59">
        <v>27</v>
      </c>
      <c r="G59" t="s">
        <v>6</v>
      </c>
      <c r="H59">
        <v>2.06</v>
      </c>
      <c r="I59">
        <v>1.9</v>
      </c>
      <c r="J59">
        <v>-46.16</v>
      </c>
      <c r="K59" t="s">
        <v>7</v>
      </c>
      <c r="L59">
        <v>19.600000000000001</v>
      </c>
      <c r="M59">
        <v>292.75</v>
      </c>
      <c r="N59">
        <v>1007.265934</v>
      </c>
      <c r="O59">
        <f t="shared" si="14"/>
        <v>0.99409420860021402</v>
      </c>
      <c r="P59">
        <f t="shared" si="15"/>
        <v>24.165783073846615</v>
      </c>
      <c r="Q59">
        <f t="shared" si="16"/>
        <v>24165.783073846615</v>
      </c>
      <c r="R59">
        <f t="shared" si="11"/>
        <v>0.16000000000000014</v>
      </c>
      <c r="S59" s="2">
        <f t="shared" si="12"/>
        <v>6.6209317327341193</v>
      </c>
      <c r="T59" s="2">
        <f t="shared" si="17"/>
        <v>6.6209317327341202</v>
      </c>
      <c r="U59">
        <f t="shared" si="18"/>
        <v>3.4871756310556265E-2</v>
      </c>
      <c r="V59">
        <f t="shared" si="19"/>
        <v>1443021.9870795817</v>
      </c>
      <c r="W59" s="4">
        <f t="shared" si="13"/>
        <v>2.7417417754512052</v>
      </c>
      <c r="X59">
        <f t="shared" si="20"/>
        <v>2.9726252933839383</v>
      </c>
      <c r="Y59" s="6">
        <f t="shared" si="21"/>
        <v>9.5935570261180576</v>
      </c>
    </row>
    <row r="60" spans="1:25" x14ac:dyDescent="0.2">
      <c r="A60" t="s">
        <v>47</v>
      </c>
      <c r="B60" s="1">
        <v>44515</v>
      </c>
      <c r="C60" t="s">
        <v>8</v>
      </c>
      <c r="D60">
        <v>300</v>
      </c>
      <c r="E60">
        <v>0.50340598800000003</v>
      </c>
      <c r="F60">
        <v>28</v>
      </c>
      <c r="G60" t="s">
        <v>6</v>
      </c>
      <c r="H60">
        <v>2.1</v>
      </c>
      <c r="I60">
        <v>1.9</v>
      </c>
      <c r="J60">
        <v>-46.21</v>
      </c>
      <c r="K60" t="s">
        <v>7</v>
      </c>
      <c r="L60">
        <v>20.2</v>
      </c>
      <c r="M60">
        <v>293.35000000000002</v>
      </c>
      <c r="N60">
        <v>1007.265934</v>
      </c>
      <c r="O60">
        <f t="shared" si="14"/>
        <v>0.99409420860021402</v>
      </c>
      <c r="P60">
        <f t="shared" si="15"/>
        <v>24.215311578865602</v>
      </c>
      <c r="Q60">
        <f t="shared" si="16"/>
        <v>24215.311578865603</v>
      </c>
      <c r="R60">
        <f t="shared" si="11"/>
        <v>0.20000000000000018</v>
      </c>
      <c r="S60" s="2">
        <f t="shared" si="12"/>
        <v>8.259237109075821</v>
      </c>
      <c r="T60" s="2">
        <f t="shared" si="17"/>
        <v>8.259237109075821</v>
      </c>
      <c r="U60">
        <f t="shared" si="18"/>
        <v>3.4444201199806894E-2</v>
      </c>
      <c r="V60">
        <f t="shared" si="19"/>
        <v>1422414.1237095937</v>
      </c>
      <c r="W60" s="4">
        <f t="shared" si="13"/>
        <v>2.7025868350482281</v>
      </c>
      <c r="X60">
        <f t="shared" si="20"/>
        <v>2.9870696597901465</v>
      </c>
      <c r="Y60" s="6">
        <f t="shared" si="21"/>
        <v>11.246306768865967</v>
      </c>
    </row>
    <row r="61" spans="1:25" x14ac:dyDescent="0.2">
      <c r="A61" t="s">
        <v>47</v>
      </c>
      <c r="B61" s="1">
        <v>44515</v>
      </c>
      <c r="C61" t="s">
        <v>5</v>
      </c>
      <c r="D61">
        <v>0</v>
      </c>
      <c r="E61">
        <v>0.47106894999999999</v>
      </c>
      <c r="F61">
        <v>29</v>
      </c>
      <c r="G61" t="s">
        <v>6</v>
      </c>
      <c r="H61">
        <v>2.1</v>
      </c>
      <c r="I61">
        <v>1.9</v>
      </c>
      <c r="J61">
        <v>-46.04</v>
      </c>
      <c r="K61" t="s">
        <v>7</v>
      </c>
      <c r="L61">
        <v>19.7</v>
      </c>
      <c r="M61">
        <v>292.85000000000002</v>
      </c>
      <c r="N61">
        <v>1007.265934</v>
      </c>
      <c r="O61">
        <f t="shared" si="14"/>
        <v>0.99409420860021402</v>
      </c>
      <c r="P61">
        <f t="shared" si="15"/>
        <v>24.174037824683115</v>
      </c>
      <c r="Q61">
        <f t="shared" si="16"/>
        <v>24174.037824683113</v>
      </c>
      <c r="R61">
        <f t="shared" si="11"/>
        <v>0.20000000000000018</v>
      </c>
      <c r="S61" s="2">
        <f t="shared" si="12"/>
        <v>8.2733385895420568</v>
      </c>
      <c r="T61" s="2">
        <f t="shared" si="17"/>
        <v>8.2733385895420586</v>
      </c>
      <c r="U61">
        <f t="shared" si="18"/>
        <v>3.4801177521966611E-2</v>
      </c>
      <c r="V61">
        <f t="shared" si="19"/>
        <v>1439609.6247699491</v>
      </c>
      <c r="W61" s="4">
        <f t="shared" si="13"/>
        <v>2.7352582870629032</v>
      </c>
      <c r="X61">
        <f t="shared" si="20"/>
        <v>3.0231802120168929</v>
      </c>
      <c r="Y61" s="6">
        <f t="shared" si="21"/>
        <v>11.29651880155895</v>
      </c>
    </row>
    <row r="62" spans="1:25" x14ac:dyDescent="0.2">
      <c r="A62" t="s">
        <v>47</v>
      </c>
      <c r="B62" s="1">
        <v>44515</v>
      </c>
      <c r="C62" t="s">
        <v>8</v>
      </c>
      <c r="D62">
        <v>400</v>
      </c>
      <c r="E62">
        <v>0.26222896200000001</v>
      </c>
      <c r="F62">
        <v>30</v>
      </c>
      <c r="G62" t="s">
        <v>6</v>
      </c>
      <c r="H62">
        <v>2.19</v>
      </c>
      <c r="I62">
        <v>1.9</v>
      </c>
      <c r="J62">
        <v>-46.01</v>
      </c>
      <c r="K62" t="s">
        <v>7</v>
      </c>
      <c r="L62">
        <v>20.2</v>
      </c>
      <c r="M62">
        <v>293.35000000000002</v>
      </c>
      <c r="N62">
        <v>1007.265934</v>
      </c>
      <c r="O62">
        <f t="shared" si="14"/>
        <v>0.99409420860021402</v>
      </c>
      <c r="P62">
        <f t="shared" si="15"/>
        <v>24.215311578865602</v>
      </c>
      <c r="Q62">
        <f t="shared" si="16"/>
        <v>24215.311578865603</v>
      </c>
      <c r="R62">
        <f t="shared" si="11"/>
        <v>0.29000000000000004</v>
      </c>
      <c r="S62" s="2">
        <f t="shared" si="12"/>
        <v>11.975893808159929</v>
      </c>
      <c r="T62" s="2">
        <f t="shared" si="17"/>
        <v>11.975893808159931</v>
      </c>
      <c r="U62">
        <f t="shared" si="18"/>
        <v>3.4496176097762205E-2</v>
      </c>
      <c r="V62">
        <f t="shared" si="19"/>
        <v>1424560.4887392584</v>
      </c>
      <c r="W62" s="4">
        <f t="shared" si="13"/>
        <v>2.7066649286045905</v>
      </c>
      <c r="X62">
        <f t="shared" si="20"/>
        <v>3.1197874703389754</v>
      </c>
      <c r="Y62" s="6">
        <f t="shared" si="21"/>
        <v>15.095681278498905</v>
      </c>
    </row>
    <row r="63" spans="1:25" x14ac:dyDescent="0.2">
      <c r="A63" t="s">
        <v>47</v>
      </c>
      <c r="B63" s="1">
        <v>44515</v>
      </c>
      <c r="C63" t="s">
        <v>7</v>
      </c>
      <c r="D63" t="s">
        <v>7</v>
      </c>
      <c r="E63">
        <v>0</v>
      </c>
      <c r="F63" t="s">
        <v>9</v>
      </c>
      <c r="G63" t="s">
        <v>6</v>
      </c>
      <c r="H63">
        <v>1.9</v>
      </c>
      <c r="I63" t="s">
        <v>7</v>
      </c>
      <c r="J63">
        <v>-46.3</v>
      </c>
      <c r="K63" t="s">
        <v>7</v>
      </c>
      <c r="L63">
        <v>0</v>
      </c>
      <c r="M63">
        <v>0</v>
      </c>
      <c r="O63">
        <f t="shared" si="14"/>
        <v>0</v>
      </c>
      <c r="P63" t="e">
        <f t="shared" si="15"/>
        <v>#DIV/0!</v>
      </c>
      <c r="Q63" t="e">
        <f t="shared" si="16"/>
        <v>#DIV/0!</v>
      </c>
      <c r="T63" s="2" t="e">
        <f t="shared" si="17"/>
        <v>#DIV/0!</v>
      </c>
      <c r="U63" t="e">
        <f t="shared" si="18"/>
        <v>#DIV/0!</v>
      </c>
      <c r="V63" t="e">
        <f t="shared" si="19"/>
        <v>#DIV/0!</v>
      </c>
      <c r="X63" t="e">
        <f t="shared" si="20"/>
        <v>#DIV/0!</v>
      </c>
      <c r="Y63" s="6" t="e">
        <f t="shared" si="21"/>
        <v>#DIV/0!</v>
      </c>
    </row>
    <row r="64" spans="1:25" x14ac:dyDescent="0.2">
      <c r="A64" t="s">
        <v>48</v>
      </c>
      <c r="B64" s="1">
        <v>44536</v>
      </c>
      <c r="C64" t="s">
        <v>5</v>
      </c>
      <c r="D64">
        <v>400</v>
      </c>
      <c r="E64">
        <v>0.54669572300000002</v>
      </c>
      <c r="F64">
        <v>1</v>
      </c>
      <c r="G64" t="s">
        <v>6</v>
      </c>
      <c r="H64">
        <v>2.4700000000000002</v>
      </c>
      <c r="I64">
        <v>2.17</v>
      </c>
      <c r="J64">
        <v>-47.12</v>
      </c>
      <c r="K64" t="s">
        <v>7</v>
      </c>
      <c r="L64">
        <v>13.4</v>
      </c>
      <c r="M64">
        <v>286.55</v>
      </c>
      <c r="N64">
        <v>1006.3446279999999</v>
      </c>
      <c r="O64">
        <f t="shared" si="14"/>
        <v>0.99318495025240938</v>
      </c>
      <c r="P64">
        <f t="shared" si="15"/>
        <v>23.675643689550515</v>
      </c>
      <c r="Q64">
        <f t="shared" si="16"/>
        <v>23675.643689550514</v>
      </c>
      <c r="R64">
        <f t="shared" ref="R64:R93" si="22">H64-I64</f>
        <v>0.30000000000000027</v>
      </c>
      <c r="S64" s="2">
        <f t="shared" ref="S64:S93" si="23">((R64/1000000)*(1/P64))/0.000000001</f>
        <v>12.671249995724859</v>
      </c>
      <c r="T64" s="2">
        <f t="shared" si="17"/>
        <v>12.671249995724859</v>
      </c>
      <c r="U64">
        <f t="shared" si="18"/>
        <v>3.991308341606447E-2</v>
      </c>
      <c r="V64">
        <f t="shared" si="19"/>
        <v>1685828.8602172416</v>
      </c>
      <c r="W64" s="4">
        <f t="shared" ref="W64:W93" si="24">I64*V64/1000000</f>
        <v>3.6582486266714138</v>
      </c>
      <c r="X64">
        <f t="shared" si="20"/>
        <v>4.1639972847365874</v>
      </c>
      <c r="Y64" s="6">
        <f t="shared" si="21"/>
        <v>16.835247280461445</v>
      </c>
    </row>
    <row r="65" spans="1:25" x14ac:dyDescent="0.2">
      <c r="A65" t="s">
        <v>48</v>
      </c>
      <c r="B65" s="1">
        <v>44536</v>
      </c>
      <c r="C65" t="s">
        <v>8</v>
      </c>
      <c r="D65">
        <v>0</v>
      </c>
      <c r="E65">
        <v>0.45813303300000002</v>
      </c>
      <c r="F65">
        <v>2</v>
      </c>
      <c r="G65" t="s">
        <v>6</v>
      </c>
      <c r="H65">
        <v>2.35</v>
      </c>
      <c r="I65">
        <v>2.17</v>
      </c>
      <c r="J65">
        <v>-46.95</v>
      </c>
      <c r="K65" t="s">
        <v>7</v>
      </c>
      <c r="L65">
        <v>12.9</v>
      </c>
      <c r="M65">
        <v>286.05</v>
      </c>
      <c r="N65">
        <v>1006.3446279999999</v>
      </c>
      <c r="O65">
        <f t="shared" si="14"/>
        <v>0.99318495025240938</v>
      </c>
      <c r="P65">
        <f t="shared" si="15"/>
        <v>23.634332149348893</v>
      </c>
      <c r="Q65">
        <f t="shared" si="16"/>
        <v>23634.332149348891</v>
      </c>
      <c r="R65">
        <f t="shared" si="22"/>
        <v>0.18000000000000016</v>
      </c>
      <c r="S65" s="2">
        <f t="shared" si="23"/>
        <v>7.6160391951231423</v>
      </c>
      <c r="T65" s="2">
        <f t="shared" si="17"/>
        <v>7.6160391951231432</v>
      </c>
      <c r="U65">
        <f t="shared" si="18"/>
        <v>4.0408231256270723E-2</v>
      </c>
      <c r="V65">
        <f t="shared" si="19"/>
        <v>1709725.9614075425</v>
      </c>
      <c r="W65" s="4">
        <f t="shared" si="24"/>
        <v>3.710105336254367</v>
      </c>
      <c r="X65">
        <f t="shared" si="20"/>
        <v>4.0178560093077245</v>
      </c>
      <c r="Y65" s="6">
        <f t="shared" si="21"/>
        <v>11.633895204430868</v>
      </c>
    </row>
    <row r="66" spans="1:25" x14ac:dyDescent="0.2">
      <c r="A66" t="s">
        <v>48</v>
      </c>
      <c r="B66" s="1">
        <v>44536</v>
      </c>
      <c r="C66" t="s">
        <v>5</v>
      </c>
      <c r="D66">
        <v>300</v>
      </c>
      <c r="E66">
        <v>0.52872990900000005</v>
      </c>
      <c r="F66">
        <v>3</v>
      </c>
      <c r="G66" t="s">
        <v>6</v>
      </c>
      <c r="H66">
        <v>2.44</v>
      </c>
      <c r="I66">
        <v>2.17</v>
      </c>
      <c r="J66">
        <v>-47.58</v>
      </c>
      <c r="K66" t="s">
        <v>7</v>
      </c>
      <c r="L66">
        <v>12.9</v>
      </c>
      <c r="M66">
        <v>286.05</v>
      </c>
      <c r="N66">
        <v>1006.3446279999999</v>
      </c>
      <c r="O66">
        <f t="shared" ref="O66:O97" si="25">N66/1013.249977</f>
        <v>0.99318495025240938</v>
      </c>
      <c r="P66">
        <f t="shared" ref="P66:P97" si="26">(1*0.08206*M66)/O66</f>
        <v>23.634332149348893</v>
      </c>
      <c r="Q66">
        <f t="shared" ref="Q66:Q97" si="27">P66*1000</f>
        <v>23634.332149348891</v>
      </c>
      <c r="R66">
        <f t="shared" si="22"/>
        <v>0.27</v>
      </c>
      <c r="S66" s="2">
        <f t="shared" si="23"/>
        <v>11.424058792684704</v>
      </c>
      <c r="T66" s="2">
        <f t="shared" ref="T66:T97" si="28">R66*0.025/0.025/P66*1000</f>
        <v>11.424058792684706</v>
      </c>
      <c r="U66">
        <f t="shared" ref="U66:U97" si="29" xml:space="preserve"> EXP(-67.1962+99.1624*(100/M66)+27.9015*LN(M66/100)+E66*(-0.072909+0.041674*(M66/100)-0.0064603*(M66/100)^2))</f>
        <v>4.0389517145899771E-2</v>
      </c>
      <c r="V66">
        <f t="shared" ref="V66:V97" si="30">U66/Q66*1000000000*1000</f>
        <v>1708934.1425292811</v>
      </c>
      <c r="W66" s="4">
        <f t="shared" si="24"/>
        <v>3.7083870892885398</v>
      </c>
      <c r="X66">
        <f t="shared" ref="X66:X97" si="31">V66*H66/1000000</f>
        <v>4.1697993077714459</v>
      </c>
      <c r="Y66" s="6">
        <f t="shared" ref="Y66:Y97" si="32">X66+S66</f>
        <v>15.593858100456149</v>
      </c>
    </row>
    <row r="67" spans="1:25" x14ac:dyDescent="0.2">
      <c r="A67" t="s">
        <v>48</v>
      </c>
      <c r="B67" s="1">
        <v>44536</v>
      </c>
      <c r="C67" t="s">
        <v>8</v>
      </c>
      <c r="D67">
        <v>5</v>
      </c>
      <c r="E67">
        <v>0.47640391500000001</v>
      </c>
      <c r="F67">
        <v>4</v>
      </c>
      <c r="G67" t="s">
        <v>6</v>
      </c>
      <c r="H67">
        <v>2.34</v>
      </c>
      <c r="I67">
        <v>2.17</v>
      </c>
      <c r="J67">
        <v>-47.33</v>
      </c>
      <c r="K67" t="s">
        <v>7</v>
      </c>
      <c r="L67">
        <v>12.8</v>
      </c>
      <c r="M67">
        <v>285.95</v>
      </c>
      <c r="N67">
        <v>1006.3446279999999</v>
      </c>
      <c r="O67">
        <f t="shared" si="25"/>
        <v>0.99318495025240938</v>
      </c>
      <c r="P67">
        <f t="shared" si="26"/>
        <v>23.626069841308567</v>
      </c>
      <c r="Q67">
        <f t="shared" si="27"/>
        <v>23626.069841308567</v>
      </c>
      <c r="R67">
        <f t="shared" si="22"/>
        <v>0.16999999999999993</v>
      </c>
      <c r="S67" s="2">
        <f t="shared" si="23"/>
        <v>7.195441355327179</v>
      </c>
      <c r="T67" s="2">
        <f t="shared" si="28"/>
        <v>7.1954413553271808</v>
      </c>
      <c r="U67">
        <f t="shared" si="29"/>
        <v>4.0499058955206779E-2</v>
      </c>
      <c r="V67">
        <f t="shared" si="30"/>
        <v>1714168.2568125208</v>
      </c>
      <c r="W67" s="4">
        <f t="shared" si="24"/>
        <v>3.7197451172831699</v>
      </c>
      <c r="X67">
        <f t="shared" si="31"/>
        <v>4.011153720941298</v>
      </c>
      <c r="Y67" s="6">
        <f t="shared" si="32"/>
        <v>11.206595076268478</v>
      </c>
    </row>
    <row r="68" spans="1:25" x14ac:dyDescent="0.2">
      <c r="A68" t="s">
        <v>48</v>
      </c>
      <c r="B68" s="1">
        <v>44536</v>
      </c>
      <c r="C68" t="s">
        <v>5</v>
      </c>
      <c r="D68">
        <v>250</v>
      </c>
      <c r="E68">
        <v>0.52334993200000002</v>
      </c>
      <c r="F68">
        <v>5</v>
      </c>
      <c r="G68" t="s">
        <v>6</v>
      </c>
      <c r="H68">
        <v>2.29</v>
      </c>
      <c r="I68">
        <v>2.17</v>
      </c>
      <c r="J68">
        <v>-47.14</v>
      </c>
      <c r="K68" t="s">
        <v>7</v>
      </c>
      <c r="L68">
        <v>12.7</v>
      </c>
      <c r="M68">
        <v>285.85000000000002</v>
      </c>
      <c r="N68">
        <v>1006.3446279999999</v>
      </c>
      <c r="O68">
        <f t="shared" si="25"/>
        <v>0.99318495025240938</v>
      </c>
      <c r="P68">
        <f t="shared" si="26"/>
        <v>23.617807533268245</v>
      </c>
      <c r="Q68">
        <f t="shared" si="27"/>
        <v>23617.807533268246</v>
      </c>
      <c r="R68">
        <f t="shared" si="22"/>
        <v>0.12000000000000011</v>
      </c>
      <c r="S68" s="2">
        <f t="shared" si="23"/>
        <v>5.0809119276193213</v>
      </c>
      <c r="T68" s="2">
        <f t="shared" si="28"/>
        <v>5.0809119276193222</v>
      </c>
      <c r="U68">
        <f t="shared" si="29"/>
        <v>4.0582641713664887E-2</v>
      </c>
      <c r="V68">
        <f t="shared" si="30"/>
        <v>1718306.9028105098</v>
      </c>
      <c r="W68" s="4">
        <f t="shared" si="24"/>
        <v>3.7287259790988063</v>
      </c>
      <c r="X68">
        <f t="shared" si="31"/>
        <v>3.9349228074360676</v>
      </c>
      <c r="Y68" s="6">
        <f t="shared" si="32"/>
        <v>9.0158347350553889</v>
      </c>
    </row>
    <row r="69" spans="1:25" x14ac:dyDescent="0.2">
      <c r="A69" t="s">
        <v>48</v>
      </c>
      <c r="B69" s="1">
        <v>44536</v>
      </c>
      <c r="C69" t="s">
        <v>8</v>
      </c>
      <c r="D69">
        <v>10</v>
      </c>
      <c r="E69">
        <v>0.470053322</v>
      </c>
      <c r="F69">
        <v>6</v>
      </c>
      <c r="G69" t="s">
        <v>6</v>
      </c>
      <c r="H69">
        <v>2.2000000000000002</v>
      </c>
      <c r="I69">
        <v>2.17</v>
      </c>
      <c r="J69">
        <v>-46.83</v>
      </c>
      <c r="K69" t="s">
        <v>7</v>
      </c>
      <c r="L69">
        <v>12.8</v>
      </c>
      <c r="M69">
        <v>285.95</v>
      </c>
      <c r="N69">
        <v>1006.3446279999999</v>
      </c>
      <c r="O69">
        <f t="shared" si="25"/>
        <v>0.99318495025240938</v>
      </c>
      <c r="P69">
        <f t="shared" si="26"/>
        <v>23.626069841308567</v>
      </c>
      <c r="Q69">
        <f t="shared" si="27"/>
        <v>23626.069841308567</v>
      </c>
      <c r="R69">
        <f t="shared" si="22"/>
        <v>3.0000000000000249E-2</v>
      </c>
      <c r="S69" s="2">
        <f t="shared" si="23"/>
        <v>1.2697837685871602</v>
      </c>
      <c r="T69" s="2">
        <f t="shared" si="28"/>
        <v>1.2697837685871605</v>
      </c>
      <c r="U69">
        <f t="shared" si="29"/>
        <v>4.0500747820751658E-2</v>
      </c>
      <c r="V69">
        <f t="shared" si="30"/>
        <v>1714239.7399477281</v>
      </c>
      <c r="W69" s="4">
        <f t="shared" si="24"/>
        <v>3.7199002356865698</v>
      </c>
      <c r="X69">
        <f t="shared" si="31"/>
        <v>3.771327427885002</v>
      </c>
      <c r="Y69" s="6">
        <f t="shared" si="32"/>
        <v>5.041111196472162</v>
      </c>
    </row>
    <row r="70" spans="1:25" x14ac:dyDescent="0.2">
      <c r="A70" t="s">
        <v>48</v>
      </c>
      <c r="B70" s="1">
        <v>44536</v>
      </c>
      <c r="C70" t="s">
        <v>5</v>
      </c>
      <c r="D70">
        <v>225</v>
      </c>
      <c r="E70">
        <v>0.54258516700000003</v>
      </c>
      <c r="F70">
        <v>7</v>
      </c>
      <c r="G70" t="s">
        <v>6</v>
      </c>
      <c r="H70">
        <v>2.2599999999999998</v>
      </c>
      <c r="I70">
        <v>2.17</v>
      </c>
      <c r="J70">
        <v>-46.17</v>
      </c>
      <c r="K70" t="s">
        <v>7</v>
      </c>
      <c r="L70">
        <v>13.5</v>
      </c>
      <c r="M70">
        <v>286.64999999999998</v>
      </c>
      <c r="N70">
        <v>1006.3446279999999</v>
      </c>
      <c r="O70">
        <f t="shared" si="25"/>
        <v>0.99318495025240938</v>
      </c>
      <c r="P70">
        <f t="shared" si="26"/>
        <v>23.683905997590838</v>
      </c>
      <c r="Q70">
        <f t="shared" si="27"/>
        <v>23683.905997590839</v>
      </c>
      <c r="R70">
        <f t="shared" si="22"/>
        <v>8.9999999999999858E-2</v>
      </c>
      <c r="S70" s="2">
        <f t="shared" si="23"/>
        <v>3.8000488605703291</v>
      </c>
      <c r="T70" s="2">
        <f t="shared" si="28"/>
        <v>3.8000488605703286</v>
      </c>
      <c r="U70">
        <f t="shared" si="29"/>
        <v>3.9821082653587428E-2</v>
      </c>
      <c r="V70">
        <f t="shared" si="30"/>
        <v>1681356.2196049117</v>
      </c>
      <c r="W70" s="4">
        <f t="shared" si="24"/>
        <v>3.6485429965426581</v>
      </c>
      <c r="X70">
        <f t="shared" si="31"/>
        <v>3.7998650563071004</v>
      </c>
      <c r="Y70" s="6">
        <f t="shared" si="32"/>
        <v>7.5999139168774299</v>
      </c>
    </row>
    <row r="71" spans="1:25" x14ac:dyDescent="0.2">
      <c r="A71" t="s">
        <v>48</v>
      </c>
      <c r="B71" s="1">
        <v>44536</v>
      </c>
      <c r="C71" t="s">
        <v>8</v>
      </c>
      <c r="D71">
        <v>25</v>
      </c>
      <c r="E71">
        <v>0.48352462200000002</v>
      </c>
      <c r="F71">
        <v>8</v>
      </c>
      <c r="G71" t="s">
        <v>6</v>
      </c>
      <c r="H71">
        <v>2.16</v>
      </c>
      <c r="I71">
        <v>2.17</v>
      </c>
      <c r="J71">
        <v>-46.61</v>
      </c>
      <c r="K71" t="s">
        <v>7</v>
      </c>
      <c r="L71">
        <v>12.8</v>
      </c>
      <c r="M71">
        <v>285.95</v>
      </c>
      <c r="N71">
        <v>1006.3446279999999</v>
      </c>
      <c r="O71">
        <f t="shared" si="25"/>
        <v>0.99318495025240938</v>
      </c>
      <c r="P71">
        <f t="shared" si="26"/>
        <v>23.626069841308567</v>
      </c>
      <c r="Q71">
        <f t="shared" si="27"/>
        <v>23626.069841308567</v>
      </c>
      <c r="R71">
        <f t="shared" si="22"/>
        <v>-9.9999999999997868E-3</v>
      </c>
      <c r="S71" s="2">
        <f t="shared" si="23"/>
        <v>-0.42326125619570759</v>
      </c>
      <c r="T71" s="2">
        <f t="shared" si="28"/>
        <v>-0.42326125619570765</v>
      </c>
      <c r="U71">
        <f t="shared" si="29"/>
        <v>4.0497165370650796E-2</v>
      </c>
      <c r="V71">
        <f t="shared" si="30"/>
        <v>1714088.108714733</v>
      </c>
      <c r="W71" s="4">
        <f t="shared" si="24"/>
        <v>3.7195711959109707</v>
      </c>
      <c r="X71">
        <f t="shared" si="31"/>
        <v>3.7024303148238236</v>
      </c>
      <c r="Y71" s="6">
        <f t="shared" si="32"/>
        <v>3.2791690586281161</v>
      </c>
    </row>
    <row r="72" spans="1:25" x14ac:dyDescent="0.2">
      <c r="A72" t="s">
        <v>48</v>
      </c>
      <c r="B72" s="1">
        <v>44536</v>
      </c>
      <c r="C72" t="s">
        <v>5</v>
      </c>
      <c r="D72">
        <v>200</v>
      </c>
      <c r="E72">
        <v>0.53770680400000004</v>
      </c>
      <c r="F72">
        <v>9</v>
      </c>
      <c r="G72" t="s">
        <v>6</v>
      </c>
      <c r="H72">
        <v>2.44</v>
      </c>
      <c r="I72">
        <v>2.17</v>
      </c>
      <c r="J72">
        <v>-46.96</v>
      </c>
      <c r="K72" t="s">
        <v>7</v>
      </c>
      <c r="L72">
        <v>12.7</v>
      </c>
      <c r="M72">
        <v>285.85000000000002</v>
      </c>
      <c r="N72">
        <v>1006.3446279999999</v>
      </c>
      <c r="O72">
        <f t="shared" si="25"/>
        <v>0.99318495025240938</v>
      </c>
      <c r="P72">
        <f t="shared" si="26"/>
        <v>23.617807533268245</v>
      </c>
      <c r="Q72">
        <f t="shared" si="27"/>
        <v>23617.807533268246</v>
      </c>
      <c r="R72">
        <f t="shared" si="22"/>
        <v>0.27</v>
      </c>
      <c r="S72" s="2">
        <f t="shared" si="23"/>
        <v>11.432051837143463</v>
      </c>
      <c r="T72" s="2">
        <f t="shared" si="28"/>
        <v>11.432051837143465</v>
      </c>
      <c r="U72">
        <f t="shared" si="29"/>
        <v>4.0578813294742368E-2</v>
      </c>
      <c r="V72">
        <f t="shared" si="30"/>
        <v>1718144.8039824485</v>
      </c>
      <c r="W72" s="4">
        <f t="shared" si="24"/>
        <v>3.7283742246419131</v>
      </c>
      <c r="X72">
        <f t="shared" si="31"/>
        <v>4.1922733217171739</v>
      </c>
      <c r="Y72" s="6">
        <f t="shared" si="32"/>
        <v>15.624325158860637</v>
      </c>
    </row>
    <row r="73" spans="1:25" x14ac:dyDescent="0.2">
      <c r="A73" t="s">
        <v>48</v>
      </c>
      <c r="B73" s="1">
        <v>44536</v>
      </c>
      <c r="C73" t="s">
        <v>8</v>
      </c>
      <c r="D73">
        <v>50</v>
      </c>
      <c r="E73">
        <v>0.50315006799999995</v>
      </c>
      <c r="F73">
        <v>10</v>
      </c>
      <c r="G73" t="s">
        <v>6</v>
      </c>
      <c r="H73">
        <v>2.37</v>
      </c>
      <c r="I73">
        <v>2.17</v>
      </c>
      <c r="J73">
        <v>-46.53</v>
      </c>
      <c r="K73" t="s">
        <v>7</v>
      </c>
      <c r="L73">
        <v>12.9</v>
      </c>
      <c r="M73">
        <v>286.05</v>
      </c>
      <c r="N73">
        <v>1006.3446279999999</v>
      </c>
      <c r="O73">
        <f t="shared" si="25"/>
        <v>0.99318495025240938</v>
      </c>
      <c r="P73">
        <f t="shared" si="26"/>
        <v>23.634332149348893</v>
      </c>
      <c r="Q73">
        <f t="shared" si="27"/>
        <v>23634.332149348891</v>
      </c>
      <c r="R73">
        <f t="shared" si="22"/>
        <v>0.20000000000000018</v>
      </c>
      <c r="S73" s="2">
        <f t="shared" si="23"/>
        <v>8.4622657723590464</v>
      </c>
      <c r="T73" s="2">
        <f t="shared" si="28"/>
        <v>8.4622657723590482</v>
      </c>
      <c r="U73">
        <f t="shared" si="29"/>
        <v>4.0396296953943846E-2</v>
      </c>
      <c r="V73">
        <f t="shared" si="30"/>
        <v>1709221.0052170537</v>
      </c>
      <c r="W73" s="4">
        <f t="shared" si="24"/>
        <v>3.709009581321006</v>
      </c>
      <c r="X73">
        <f t="shared" si="31"/>
        <v>4.0508537823644177</v>
      </c>
      <c r="Y73" s="6">
        <f t="shared" si="32"/>
        <v>12.513119554723463</v>
      </c>
    </row>
    <row r="74" spans="1:25" x14ac:dyDescent="0.2">
      <c r="A74" t="s">
        <v>48</v>
      </c>
      <c r="B74" s="1">
        <v>44536</v>
      </c>
      <c r="C74" t="s">
        <v>5</v>
      </c>
      <c r="D74">
        <v>175</v>
      </c>
      <c r="E74">
        <v>0.53026801000000001</v>
      </c>
      <c r="F74">
        <v>11</v>
      </c>
      <c r="G74" t="s">
        <v>6</v>
      </c>
      <c r="H74">
        <v>2.34</v>
      </c>
      <c r="I74">
        <v>2.17</v>
      </c>
      <c r="J74">
        <v>-47.34</v>
      </c>
      <c r="K74" t="s">
        <v>7</v>
      </c>
      <c r="L74">
        <v>12.8</v>
      </c>
      <c r="M74">
        <v>285.95</v>
      </c>
      <c r="N74">
        <v>1006.3446279999999</v>
      </c>
      <c r="O74">
        <f t="shared" si="25"/>
        <v>0.99318495025240938</v>
      </c>
      <c r="P74">
        <f t="shared" si="26"/>
        <v>23.626069841308567</v>
      </c>
      <c r="Q74">
        <f t="shared" si="27"/>
        <v>23626.069841308567</v>
      </c>
      <c r="R74">
        <f t="shared" si="22"/>
        <v>0.16999999999999993</v>
      </c>
      <c r="S74" s="2">
        <f t="shared" si="23"/>
        <v>7.195441355327179</v>
      </c>
      <c r="T74" s="2">
        <f t="shared" si="28"/>
        <v>7.1954413553271808</v>
      </c>
      <c r="U74">
        <f t="shared" si="29"/>
        <v>4.0484737263974169E-2</v>
      </c>
      <c r="V74">
        <f t="shared" si="30"/>
        <v>1713562.0751103247</v>
      </c>
      <c r="W74" s="4">
        <f t="shared" si="24"/>
        <v>3.7184297029894045</v>
      </c>
      <c r="X74">
        <f t="shared" si="31"/>
        <v>4.0097352557581596</v>
      </c>
      <c r="Y74" s="6">
        <f t="shared" si="32"/>
        <v>11.205176611085339</v>
      </c>
    </row>
    <row r="75" spans="1:25" x14ac:dyDescent="0.2">
      <c r="A75" t="s">
        <v>48</v>
      </c>
      <c r="B75" s="1">
        <v>44536</v>
      </c>
      <c r="C75" t="s">
        <v>8</v>
      </c>
      <c r="D75">
        <v>75</v>
      </c>
      <c r="E75">
        <v>0.504426869</v>
      </c>
      <c r="F75">
        <v>12</v>
      </c>
      <c r="G75" t="s">
        <v>6</v>
      </c>
      <c r="H75">
        <v>2.37</v>
      </c>
      <c r="I75">
        <v>2.17</v>
      </c>
      <c r="J75">
        <v>-46.5</v>
      </c>
      <c r="K75" t="s">
        <v>7</v>
      </c>
      <c r="L75">
        <v>12.6</v>
      </c>
      <c r="M75">
        <v>285.75</v>
      </c>
      <c r="N75">
        <v>1006.3446279999999</v>
      </c>
      <c r="O75">
        <f t="shared" si="25"/>
        <v>0.99318495025240938</v>
      </c>
      <c r="P75">
        <f t="shared" si="26"/>
        <v>23.609545225227919</v>
      </c>
      <c r="Q75">
        <f t="shared" si="27"/>
        <v>23609.545225227917</v>
      </c>
      <c r="R75">
        <f t="shared" si="22"/>
        <v>0.20000000000000018</v>
      </c>
      <c r="S75" s="2">
        <f t="shared" si="23"/>
        <v>8.4711500408864566</v>
      </c>
      <c r="T75" s="2">
        <f t="shared" si="28"/>
        <v>8.4711500408864602</v>
      </c>
      <c r="U75">
        <f t="shared" si="29"/>
        <v>4.0684203447820075E-2</v>
      </c>
      <c r="V75">
        <f t="shared" si="30"/>
        <v>1723209.9585021688</v>
      </c>
      <c r="W75" s="4">
        <f t="shared" si="24"/>
        <v>3.7393656099497061</v>
      </c>
      <c r="X75">
        <f t="shared" si="31"/>
        <v>4.0840076016501401</v>
      </c>
      <c r="Y75" s="6">
        <f t="shared" si="32"/>
        <v>12.555157642536596</v>
      </c>
    </row>
    <row r="76" spans="1:25" x14ac:dyDescent="0.2">
      <c r="A76" t="s">
        <v>48</v>
      </c>
      <c r="B76" s="1">
        <v>44536</v>
      </c>
      <c r="C76" t="s">
        <v>5</v>
      </c>
      <c r="D76">
        <v>150</v>
      </c>
      <c r="E76">
        <v>0.53180633099999997</v>
      </c>
      <c r="F76">
        <v>13</v>
      </c>
      <c r="G76" t="s">
        <v>6</v>
      </c>
      <c r="H76">
        <v>2.15</v>
      </c>
      <c r="I76">
        <v>2.17</v>
      </c>
      <c r="J76">
        <v>-46.64</v>
      </c>
      <c r="K76" t="s">
        <v>7</v>
      </c>
      <c r="L76">
        <v>12.6</v>
      </c>
      <c r="M76">
        <v>285.75</v>
      </c>
      <c r="N76">
        <v>1006.3446279999999</v>
      </c>
      <c r="O76">
        <f t="shared" si="25"/>
        <v>0.99318495025240938</v>
      </c>
      <c r="P76">
        <f t="shared" si="26"/>
        <v>23.609545225227919</v>
      </c>
      <c r="Q76">
        <f t="shared" si="27"/>
        <v>23609.545225227917</v>
      </c>
      <c r="R76">
        <f t="shared" si="22"/>
        <v>-2.0000000000000018E-2</v>
      </c>
      <c r="S76" s="2">
        <f t="shared" si="23"/>
        <v>-0.84711500408864571</v>
      </c>
      <c r="T76" s="2">
        <f t="shared" si="28"/>
        <v>-0.84711500408864582</v>
      </c>
      <c r="U76">
        <f t="shared" si="29"/>
        <v>4.0676879165992823E-2</v>
      </c>
      <c r="V76">
        <f t="shared" si="30"/>
        <v>1722899.7330506667</v>
      </c>
      <c r="W76" s="4">
        <f t="shared" si="24"/>
        <v>3.7386924207199468</v>
      </c>
      <c r="X76">
        <f t="shared" si="31"/>
        <v>3.704234426058933</v>
      </c>
      <c r="Y76" s="6">
        <f t="shared" si="32"/>
        <v>2.8571194219702871</v>
      </c>
    </row>
    <row r="77" spans="1:25" x14ac:dyDescent="0.2">
      <c r="A77" t="s">
        <v>48</v>
      </c>
      <c r="B77" s="1">
        <v>44536</v>
      </c>
      <c r="C77" t="s">
        <v>8</v>
      </c>
      <c r="D77">
        <v>100</v>
      </c>
      <c r="E77">
        <v>0.50647004900000003</v>
      </c>
      <c r="F77">
        <v>14</v>
      </c>
      <c r="G77" t="s">
        <v>6</v>
      </c>
      <c r="H77">
        <v>2.44</v>
      </c>
      <c r="I77">
        <v>2.17</v>
      </c>
      <c r="J77">
        <v>-46.44</v>
      </c>
      <c r="K77" t="s">
        <v>7</v>
      </c>
      <c r="L77">
        <v>12.1</v>
      </c>
      <c r="M77">
        <v>285.25</v>
      </c>
      <c r="N77">
        <v>1006.3446279999999</v>
      </c>
      <c r="O77">
        <f t="shared" si="25"/>
        <v>0.99318495025240938</v>
      </c>
      <c r="P77">
        <f t="shared" si="26"/>
        <v>23.568233685026296</v>
      </c>
      <c r="Q77">
        <f t="shared" si="27"/>
        <v>23568.233685026295</v>
      </c>
      <c r="R77">
        <f t="shared" si="22"/>
        <v>0.27</v>
      </c>
      <c r="S77" s="2">
        <f t="shared" si="23"/>
        <v>11.456098221375843</v>
      </c>
      <c r="T77" s="2">
        <f t="shared" si="28"/>
        <v>11.456098221375845</v>
      </c>
      <c r="U77">
        <f t="shared" si="29"/>
        <v>4.1172817932770035E-2</v>
      </c>
      <c r="V77">
        <f t="shared" si="30"/>
        <v>1746962.3936616231</v>
      </c>
      <c r="W77" s="4">
        <f t="shared" si="24"/>
        <v>3.7909083942457218</v>
      </c>
      <c r="X77">
        <f t="shared" si="31"/>
        <v>4.2625882405343605</v>
      </c>
      <c r="Y77" s="6">
        <f t="shared" si="32"/>
        <v>15.718686461910202</v>
      </c>
    </row>
    <row r="78" spans="1:25" x14ac:dyDescent="0.2">
      <c r="A78" t="s">
        <v>48</v>
      </c>
      <c r="B78" s="1">
        <v>44536</v>
      </c>
      <c r="C78" t="s">
        <v>5</v>
      </c>
      <c r="D78">
        <v>125</v>
      </c>
      <c r="E78">
        <v>0.51771845699999997</v>
      </c>
      <c r="F78">
        <v>15</v>
      </c>
      <c r="G78" t="s">
        <v>6</v>
      </c>
      <c r="H78">
        <v>2.29</v>
      </c>
      <c r="I78">
        <v>2.17</v>
      </c>
      <c r="J78">
        <v>-46.57</v>
      </c>
      <c r="K78" t="s">
        <v>7</v>
      </c>
      <c r="L78">
        <v>12.1</v>
      </c>
      <c r="M78">
        <v>285.25</v>
      </c>
      <c r="N78">
        <v>1006.3446279999999</v>
      </c>
      <c r="O78">
        <f t="shared" si="25"/>
        <v>0.99318495025240938</v>
      </c>
      <c r="P78">
        <f t="shared" si="26"/>
        <v>23.568233685026296</v>
      </c>
      <c r="Q78">
        <f t="shared" si="27"/>
        <v>23568.233685026295</v>
      </c>
      <c r="R78">
        <f t="shared" si="22"/>
        <v>0.12000000000000011</v>
      </c>
      <c r="S78" s="2">
        <f t="shared" si="23"/>
        <v>5.0915992095003793</v>
      </c>
      <c r="T78" s="2">
        <f t="shared" si="28"/>
        <v>5.0915992095003793</v>
      </c>
      <c r="U78">
        <f t="shared" si="29"/>
        <v>4.1169761489078444E-2</v>
      </c>
      <c r="V78">
        <f t="shared" si="30"/>
        <v>1746832.7087759234</v>
      </c>
      <c r="W78" s="4">
        <f t="shared" si="24"/>
        <v>3.7906269780437536</v>
      </c>
      <c r="X78">
        <f t="shared" si="31"/>
        <v>4.0002469030968646</v>
      </c>
      <c r="Y78" s="6">
        <f t="shared" si="32"/>
        <v>9.0918461125972438</v>
      </c>
    </row>
    <row r="79" spans="1:25" x14ac:dyDescent="0.2">
      <c r="A79" t="s">
        <v>48</v>
      </c>
      <c r="B79" s="1">
        <v>44536</v>
      </c>
      <c r="C79" t="s">
        <v>8</v>
      </c>
      <c r="D79">
        <v>125</v>
      </c>
      <c r="E79">
        <v>0.51643883300000004</v>
      </c>
      <c r="F79">
        <v>16</v>
      </c>
      <c r="G79" t="s">
        <v>6</v>
      </c>
      <c r="H79">
        <v>2.2000000000000002</v>
      </c>
      <c r="I79">
        <v>2.17</v>
      </c>
      <c r="J79">
        <v>-46.83</v>
      </c>
      <c r="K79" t="s">
        <v>7</v>
      </c>
      <c r="L79">
        <v>12.1</v>
      </c>
      <c r="M79">
        <v>285.25</v>
      </c>
      <c r="N79">
        <v>1006.3446279999999</v>
      </c>
      <c r="O79">
        <f t="shared" si="25"/>
        <v>0.99318495025240938</v>
      </c>
      <c r="P79">
        <f t="shared" si="26"/>
        <v>23.568233685026296</v>
      </c>
      <c r="Q79">
        <f t="shared" si="27"/>
        <v>23568.233685026295</v>
      </c>
      <c r="R79">
        <f t="shared" si="22"/>
        <v>3.0000000000000249E-2</v>
      </c>
      <c r="S79" s="2">
        <f t="shared" si="23"/>
        <v>1.2728998023751041</v>
      </c>
      <c r="T79" s="2">
        <f t="shared" si="28"/>
        <v>1.2728998023751044</v>
      </c>
      <c r="U79">
        <f t="shared" si="29"/>
        <v>4.1170109180062288E-2</v>
      </c>
      <c r="V79">
        <f t="shared" si="30"/>
        <v>1746847.4613020774</v>
      </c>
      <c r="W79" s="4">
        <f t="shared" si="24"/>
        <v>3.790658991025508</v>
      </c>
      <c r="X79">
        <f t="shared" si="31"/>
        <v>3.8430644148645703</v>
      </c>
      <c r="Y79" s="6">
        <f t="shared" si="32"/>
        <v>5.1159642172396742</v>
      </c>
    </row>
    <row r="80" spans="1:25" x14ac:dyDescent="0.2">
      <c r="A80" t="s">
        <v>48</v>
      </c>
      <c r="B80" s="1">
        <v>44536</v>
      </c>
      <c r="C80" t="s">
        <v>5</v>
      </c>
      <c r="D80">
        <v>100</v>
      </c>
      <c r="E80">
        <v>0.50851418400000004</v>
      </c>
      <c r="F80">
        <v>17</v>
      </c>
      <c r="G80" t="s">
        <v>6</v>
      </c>
      <c r="H80">
        <v>2.19</v>
      </c>
      <c r="I80">
        <v>2.17</v>
      </c>
      <c r="J80">
        <v>-46.97</v>
      </c>
      <c r="K80" t="s">
        <v>7</v>
      </c>
      <c r="L80">
        <v>12</v>
      </c>
      <c r="M80">
        <v>285.14999999999998</v>
      </c>
      <c r="N80">
        <v>1006.3446279999999</v>
      </c>
      <c r="O80">
        <f t="shared" si="25"/>
        <v>0.99318495025240938</v>
      </c>
      <c r="P80">
        <f t="shared" si="26"/>
        <v>23.559971376985967</v>
      </c>
      <c r="Q80">
        <f t="shared" si="27"/>
        <v>23559.971376985966</v>
      </c>
      <c r="R80">
        <f t="shared" si="22"/>
        <v>2.0000000000000018E-2</v>
      </c>
      <c r="S80" s="2">
        <f t="shared" si="23"/>
        <v>0.84889746595942683</v>
      </c>
      <c r="T80" s="2">
        <f t="shared" si="28"/>
        <v>0.84889746595942694</v>
      </c>
      <c r="U80">
        <f t="shared" si="29"/>
        <v>4.1271427981663368E-2</v>
      </c>
      <c r="V80">
        <f t="shared" si="30"/>
        <v>1751760.5315080495</v>
      </c>
      <c r="W80" s="4">
        <f t="shared" si="24"/>
        <v>3.8013203533724673</v>
      </c>
      <c r="X80">
        <f t="shared" si="31"/>
        <v>3.8363555640026283</v>
      </c>
      <c r="Y80" s="6">
        <f t="shared" si="32"/>
        <v>4.6852530299620554</v>
      </c>
    </row>
    <row r="81" spans="1:25" x14ac:dyDescent="0.2">
      <c r="A81" t="s">
        <v>48</v>
      </c>
      <c r="B81" s="1">
        <v>44536</v>
      </c>
      <c r="C81" t="s">
        <v>8</v>
      </c>
      <c r="D81">
        <v>150</v>
      </c>
      <c r="E81">
        <v>0.52847373200000003</v>
      </c>
      <c r="F81">
        <v>18</v>
      </c>
      <c r="G81" t="s">
        <v>6</v>
      </c>
      <c r="H81">
        <v>2.2000000000000002</v>
      </c>
      <c r="I81">
        <v>2.17</v>
      </c>
      <c r="J81">
        <v>-46.97</v>
      </c>
      <c r="K81" t="s">
        <v>7</v>
      </c>
      <c r="L81">
        <v>12.1</v>
      </c>
      <c r="M81">
        <v>285.25</v>
      </c>
      <c r="N81">
        <v>1006.3446279999999</v>
      </c>
      <c r="O81">
        <f t="shared" si="25"/>
        <v>0.99318495025240938</v>
      </c>
      <c r="P81">
        <f t="shared" si="26"/>
        <v>23.568233685026296</v>
      </c>
      <c r="Q81">
        <f t="shared" si="27"/>
        <v>23568.233685026295</v>
      </c>
      <c r="R81">
        <f t="shared" si="22"/>
        <v>3.0000000000000249E-2</v>
      </c>
      <c r="S81" s="2">
        <f t="shared" si="23"/>
        <v>1.2728998023751041</v>
      </c>
      <c r="T81" s="2">
        <f t="shared" si="28"/>
        <v>1.2728998023751044</v>
      </c>
      <c r="U81">
        <f t="shared" si="29"/>
        <v>4.1166839252828533E-2</v>
      </c>
      <c r="V81">
        <f t="shared" si="30"/>
        <v>1746708.7183110898</v>
      </c>
      <c r="W81" s="4">
        <f t="shared" si="24"/>
        <v>3.7903579187350647</v>
      </c>
      <c r="X81">
        <f t="shared" si="31"/>
        <v>3.8427591802843977</v>
      </c>
      <c r="Y81" s="6">
        <f t="shared" si="32"/>
        <v>5.115658982659502</v>
      </c>
    </row>
    <row r="82" spans="1:25" x14ac:dyDescent="0.2">
      <c r="A82" t="s">
        <v>48</v>
      </c>
      <c r="B82" s="1">
        <v>44536</v>
      </c>
      <c r="C82" t="s">
        <v>5</v>
      </c>
      <c r="D82">
        <v>75</v>
      </c>
      <c r="E82">
        <v>0.50493743499999999</v>
      </c>
      <c r="F82">
        <v>19</v>
      </c>
      <c r="G82" t="s">
        <v>6</v>
      </c>
      <c r="H82">
        <v>2.46</v>
      </c>
      <c r="I82">
        <v>2.17</v>
      </c>
      <c r="J82">
        <v>-46.64</v>
      </c>
      <c r="K82" t="s">
        <v>7</v>
      </c>
      <c r="L82">
        <v>12.7</v>
      </c>
      <c r="M82">
        <v>285.85000000000002</v>
      </c>
      <c r="N82">
        <v>1006.3446279999999</v>
      </c>
      <c r="O82">
        <f t="shared" si="25"/>
        <v>0.99318495025240938</v>
      </c>
      <c r="P82">
        <f t="shared" si="26"/>
        <v>23.617807533268245</v>
      </c>
      <c r="Q82">
        <f t="shared" si="27"/>
        <v>23617.807533268246</v>
      </c>
      <c r="R82">
        <f t="shared" si="22"/>
        <v>0.29000000000000004</v>
      </c>
      <c r="S82" s="2">
        <f t="shared" si="23"/>
        <v>12.278870491746684</v>
      </c>
      <c r="T82" s="2">
        <f t="shared" si="28"/>
        <v>12.278870491746686</v>
      </c>
      <c r="U82">
        <f t="shared" si="29"/>
        <v>4.0587552138567767E-2</v>
      </c>
      <c r="V82">
        <f t="shared" si="30"/>
        <v>1718514.8147809992</v>
      </c>
      <c r="W82" s="4">
        <f t="shared" si="24"/>
        <v>3.729177148074768</v>
      </c>
      <c r="X82">
        <f t="shared" si="31"/>
        <v>4.2275464443612583</v>
      </c>
      <c r="Y82" s="6">
        <f t="shared" si="32"/>
        <v>16.506416936107943</v>
      </c>
    </row>
    <row r="83" spans="1:25" x14ac:dyDescent="0.2">
      <c r="A83" t="s">
        <v>48</v>
      </c>
      <c r="B83" s="1">
        <v>44536</v>
      </c>
      <c r="C83" t="s">
        <v>8</v>
      </c>
      <c r="D83">
        <v>175</v>
      </c>
      <c r="E83">
        <v>0.53462761400000003</v>
      </c>
      <c r="F83">
        <v>20</v>
      </c>
      <c r="G83" t="s">
        <v>6</v>
      </c>
      <c r="H83">
        <v>2.19</v>
      </c>
      <c r="I83">
        <v>2.17</v>
      </c>
      <c r="J83">
        <v>-46.79</v>
      </c>
      <c r="K83" t="s">
        <v>7</v>
      </c>
      <c r="L83">
        <v>12.7</v>
      </c>
      <c r="M83">
        <v>285.85000000000002</v>
      </c>
      <c r="N83">
        <v>1006.3446279999999</v>
      </c>
      <c r="O83">
        <f t="shared" si="25"/>
        <v>0.99318495025240938</v>
      </c>
      <c r="P83">
        <f t="shared" si="26"/>
        <v>23.617807533268245</v>
      </c>
      <c r="Q83">
        <f t="shared" si="27"/>
        <v>23617.807533268246</v>
      </c>
      <c r="R83">
        <f t="shared" si="22"/>
        <v>2.0000000000000018E-2</v>
      </c>
      <c r="S83" s="2">
        <f t="shared" si="23"/>
        <v>0.84681865460322026</v>
      </c>
      <c r="T83" s="2">
        <f t="shared" si="28"/>
        <v>0.84681865460322037</v>
      </c>
      <c r="U83">
        <f t="shared" si="29"/>
        <v>4.0579634364433785E-2</v>
      </c>
      <c r="V83">
        <f t="shared" si="30"/>
        <v>1718179.5688390199</v>
      </c>
      <c r="W83" s="4">
        <f t="shared" si="24"/>
        <v>3.728449664380673</v>
      </c>
      <c r="X83">
        <f t="shared" si="31"/>
        <v>3.7628132557574534</v>
      </c>
      <c r="Y83" s="6">
        <f t="shared" si="32"/>
        <v>4.6096319103606733</v>
      </c>
    </row>
    <row r="84" spans="1:25" x14ac:dyDescent="0.2">
      <c r="A84" t="s">
        <v>48</v>
      </c>
      <c r="B84" s="1">
        <v>44536</v>
      </c>
      <c r="C84" t="s">
        <v>5</v>
      </c>
      <c r="D84">
        <v>50</v>
      </c>
      <c r="E84">
        <v>0.49906690300000001</v>
      </c>
      <c r="F84">
        <v>21</v>
      </c>
      <c r="G84" t="s">
        <v>6</v>
      </c>
      <c r="H84">
        <v>2.15</v>
      </c>
      <c r="I84">
        <v>2.17</v>
      </c>
      <c r="J84">
        <v>-46.71</v>
      </c>
      <c r="K84" t="s">
        <v>7</v>
      </c>
      <c r="L84">
        <v>12.5</v>
      </c>
      <c r="M84">
        <v>285.64999999999998</v>
      </c>
      <c r="N84">
        <v>1006.3446279999999</v>
      </c>
      <c r="O84">
        <f t="shared" si="25"/>
        <v>0.99318495025240938</v>
      </c>
      <c r="P84">
        <f t="shared" si="26"/>
        <v>23.601282917187593</v>
      </c>
      <c r="Q84">
        <f t="shared" si="27"/>
        <v>23601.282917187593</v>
      </c>
      <c r="R84">
        <f t="shared" si="22"/>
        <v>-2.0000000000000018E-2</v>
      </c>
      <c r="S84" s="2">
        <f t="shared" si="23"/>
        <v>-0.84741156106539661</v>
      </c>
      <c r="T84" s="2">
        <f t="shared" si="28"/>
        <v>-0.84741156106539672</v>
      </c>
      <c r="U84">
        <f t="shared" si="29"/>
        <v>4.0782593570765177E-2</v>
      </c>
      <c r="V84">
        <f t="shared" si="30"/>
        <v>1727982.0641048849</v>
      </c>
      <c r="W84" s="4">
        <f t="shared" si="24"/>
        <v>3.7497210791075997</v>
      </c>
      <c r="X84">
        <f t="shared" si="31"/>
        <v>3.7151614378255022</v>
      </c>
      <c r="Y84" s="6">
        <f t="shared" si="32"/>
        <v>2.8677498767601057</v>
      </c>
    </row>
    <row r="85" spans="1:25" x14ac:dyDescent="0.2">
      <c r="A85" t="s">
        <v>48</v>
      </c>
      <c r="B85" s="1">
        <v>44536</v>
      </c>
      <c r="C85" t="s">
        <v>8</v>
      </c>
      <c r="D85">
        <v>200</v>
      </c>
      <c r="E85">
        <v>0.53976055899999997</v>
      </c>
      <c r="F85">
        <v>22</v>
      </c>
      <c r="G85" t="s">
        <v>6</v>
      </c>
      <c r="H85">
        <v>2.2400000000000002</v>
      </c>
      <c r="I85">
        <v>2.17</v>
      </c>
      <c r="J85">
        <v>-46.7</v>
      </c>
      <c r="K85" t="s">
        <v>7</v>
      </c>
      <c r="L85">
        <v>13.1</v>
      </c>
      <c r="M85">
        <v>286.25</v>
      </c>
      <c r="N85">
        <v>1006.3446279999999</v>
      </c>
      <c r="O85">
        <f t="shared" si="25"/>
        <v>0.99318495025240938</v>
      </c>
      <c r="P85">
        <f t="shared" si="26"/>
        <v>23.650856765429541</v>
      </c>
      <c r="Q85">
        <f t="shared" si="27"/>
        <v>23650.85676542954</v>
      </c>
      <c r="R85">
        <f t="shared" si="22"/>
        <v>7.0000000000000284E-2</v>
      </c>
      <c r="S85" s="2">
        <f t="shared" si="23"/>
        <v>2.9597236452896407</v>
      </c>
      <c r="T85" s="2">
        <f t="shared" si="28"/>
        <v>2.9597236452896407</v>
      </c>
      <c r="U85">
        <f t="shared" si="29"/>
        <v>4.0196640443910574E-2</v>
      </c>
      <c r="V85">
        <f t="shared" si="30"/>
        <v>1699584.9597578219</v>
      </c>
      <c r="W85" s="4">
        <f t="shared" si="24"/>
        <v>3.6880993626744734</v>
      </c>
      <c r="X85">
        <f t="shared" si="31"/>
        <v>3.8070703098575214</v>
      </c>
      <c r="Y85" s="6">
        <f t="shared" si="32"/>
        <v>6.7667939551471621</v>
      </c>
    </row>
    <row r="86" spans="1:25" x14ac:dyDescent="0.2">
      <c r="A86" t="s">
        <v>48</v>
      </c>
      <c r="B86" s="1">
        <v>44536</v>
      </c>
      <c r="C86" t="s">
        <v>5</v>
      </c>
      <c r="D86">
        <v>25</v>
      </c>
      <c r="E86">
        <v>0.51416272200000002</v>
      </c>
      <c r="F86">
        <v>23</v>
      </c>
      <c r="G86" t="s">
        <v>6</v>
      </c>
      <c r="H86">
        <v>2.13</v>
      </c>
      <c r="I86">
        <v>2.17</v>
      </c>
      <c r="J86">
        <v>-46.97</v>
      </c>
      <c r="K86" t="s">
        <v>7</v>
      </c>
      <c r="L86">
        <v>12.5</v>
      </c>
      <c r="M86">
        <v>285.64999999999998</v>
      </c>
      <c r="N86">
        <v>1006.3446279999999</v>
      </c>
      <c r="O86">
        <f t="shared" si="25"/>
        <v>0.99318495025240938</v>
      </c>
      <c r="P86">
        <f t="shared" si="26"/>
        <v>23.601282917187593</v>
      </c>
      <c r="Q86">
        <f t="shared" si="27"/>
        <v>23601.282917187593</v>
      </c>
      <c r="R86">
        <f t="shared" si="22"/>
        <v>-4.0000000000000036E-2</v>
      </c>
      <c r="S86" s="2">
        <f t="shared" si="23"/>
        <v>-1.6948231221307932</v>
      </c>
      <c r="T86" s="2">
        <f t="shared" si="28"/>
        <v>-1.6948231221307934</v>
      </c>
      <c r="U86">
        <f t="shared" si="29"/>
        <v>4.0778542427436996E-2</v>
      </c>
      <c r="V86">
        <f t="shared" si="30"/>
        <v>1727810.4148202934</v>
      </c>
      <c r="W86" s="4">
        <f t="shared" si="24"/>
        <v>3.7493486001600367</v>
      </c>
      <c r="X86">
        <f t="shared" si="31"/>
        <v>3.6802361835672248</v>
      </c>
      <c r="Y86" s="6">
        <f t="shared" si="32"/>
        <v>1.9854130614364316</v>
      </c>
    </row>
    <row r="87" spans="1:25" x14ac:dyDescent="0.2">
      <c r="A87" t="s">
        <v>48</v>
      </c>
      <c r="B87" s="1">
        <v>44536</v>
      </c>
      <c r="C87" t="s">
        <v>8</v>
      </c>
      <c r="D87">
        <v>225</v>
      </c>
      <c r="E87">
        <v>0.55029483700000004</v>
      </c>
      <c r="F87">
        <v>24</v>
      </c>
      <c r="G87" t="s">
        <v>6</v>
      </c>
      <c r="H87">
        <v>2.15</v>
      </c>
      <c r="I87">
        <v>2.17</v>
      </c>
      <c r="J87">
        <v>-47.11</v>
      </c>
      <c r="K87" t="s">
        <v>7</v>
      </c>
      <c r="L87">
        <v>12.5</v>
      </c>
      <c r="M87">
        <v>285.64999999999998</v>
      </c>
      <c r="N87">
        <v>1006.3446279999999</v>
      </c>
      <c r="O87">
        <f t="shared" si="25"/>
        <v>0.99318495025240938</v>
      </c>
      <c r="P87">
        <f t="shared" si="26"/>
        <v>23.601282917187593</v>
      </c>
      <c r="Q87">
        <f t="shared" si="27"/>
        <v>23601.282917187593</v>
      </c>
      <c r="R87">
        <f t="shared" si="22"/>
        <v>-2.0000000000000018E-2</v>
      </c>
      <c r="S87" s="2">
        <f t="shared" si="23"/>
        <v>-0.84741156106539661</v>
      </c>
      <c r="T87" s="2">
        <f t="shared" si="28"/>
        <v>-0.84741156106539672</v>
      </c>
      <c r="U87">
        <f t="shared" si="29"/>
        <v>4.0768847577071714E-2</v>
      </c>
      <c r="V87">
        <f t="shared" si="30"/>
        <v>1727399.6384061764</v>
      </c>
      <c r="W87" s="4">
        <f t="shared" si="24"/>
        <v>3.7484572153414026</v>
      </c>
      <c r="X87">
        <f t="shared" si="31"/>
        <v>3.713909222573279</v>
      </c>
      <c r="Y87" s="6">
        <f t="shared" si="32"/>
        <v>2.8664976615078825</v>
      </c>
    </row>
    <row r="88" spans="1:25" x14ac:dyDescent="0.2">
      <c r="A88" t="s">
        <v>48</v>
      </c>
      <c r="B88" s="1">
        <v>44536</v>
      </c>
      <c r="C88" t="s">
        <v>5</v>
      </c>
      <c r="D88">
        <v>10</v>
      </c>
      <c r="E88">
        <v>0.49753640199999999</v>
      </c>
      <c r="F88">
        <v>25</v>
      </c>
      <c r="G88" t="s">
        <v>6</v>
      </c>
      <c r="H88">
        <v>2.37</v>
      </c>
      <c r="I88">
        <v>2.17</v>
      </c>
      <c r="J88">
        <v>-46.95</v>
      </c>
      <c r="K88" t="s">
        <v>7</v>
      </c>
      <c r="L88">
        <v>12.2</v>
      </c>
      <c r="M88">
        <v>285.35000000000002</v>
      </c>
      <c r="N88">
        <v>1006.3446279999999</v>
      </c>
      <c r="O88">
        <f t="shared" si="25"/>
        <v>0.99318495025240938</v>
      </c>
      <c r="P88">
        <f t="shared" si="26"/>
        <v>23.576495993066622</v>
      </c>
      <c r="Q88">
        <f t="shared" si="27"/>
        <v>23576.495993066623</v>
      </c>
      <c r="R88">
        <f t="shared" si="22"/>
        <v>0.20000000000000018</v>
      </c>
      <c r="S88" s="2">
        <f t="shared" si="23"/>
        <v>8.4830247912504131</v>
      </c>
      <c r="T88" s="2">
        <f t="shared" si="28"/>
        <v>8.4830247912504131</v>
      </c>
      <c r="U88">
        <f t="shared" si="29"/>
        <v>4.1076518861513985E-2</v>
      </c>
      <c r="V88">
        <f t="shared" si="30"/>
        <v>1742265.6392024402</v>
      </c>
      <c r="W88" s="4">
        <f t="shared" si="24"/>
        <v>3.7807164370692949</v>
      </c>
      <c r="X88">
        <f t="shared" si="31"/>
        <v>4.129169564909783</v>
      </c>
      <c r="Y88" s="6">
        <f t="shared" si="32"/>
        <v>12.612194356160195</v>
      </c>
    </row>
    <row r="89" spans="1:25" x14ac:dyDescent="0.2">
      <c r="A89" t="s">
        <v>48</v>
      </c>
      <c r="B89" s="1">
        <v>44536</v>
      </c>
      <c r="C89" t="s">
        <v>8</v>
      </c>
      <c r="D89">
        <v>250</v>
      </c>
      <c r="E89">
        <v>0.54926621899999994</v>
      </c>
      <c r="F89">
        <v>26</v>
      </c>
      <c r="G89" t="s">
        <v>6</v>
      </c>
      <c r="H89">
        <v>2.4300000000000002</v>
      </c>
      <c r="I89">
        <v>2.17</v>
      </c>
      <c r="J89">
        <v>-46.94</v>
      </c>
      <c r="K89" t="s">
        <v>7</v>
      </c>
      <c r="L89">
        <v>12.4</v>
      </c>
      <c r="M89">
        <v>285.55</v>
      </c>
      <c r="N89">
        <v>1006.3446279999999</v>
      </c>
      <c r="O89">
        <f t="shared" si="25"/>
        <v>0.99318495025240938</v>
      </c>
      <c r="P89">
        <f t="shared" si="26"/>
        <v>23.593020609147271</v>
      </c>
      <c r="Q89">
        <f t="shared" si="27"/>
        <v>23593.020609147272</v>
      </c>
      <c r="R89">
        <f t="shared" si="22"/>
        <v>0.26000000000000023</v>
      </c>
      <c r="S89" s="2">
        <f t="shared" si="23"/>
        <v>11.020208234769029</v>
      </c>
      <c r="T89" s="2">
        <f t="shared" si="28"/>
        <v>11.020208234769033</v>
      </c>
      <c r="U89">
        <f t="shared" si="29"/>
        <v>4.0866476548847536E-2</v>
      </c>
      <c r="V89">
        <f t="shared" si="30"/>
        <v>1732142.6207292487</v>
      </c>
      <c r="W89" s="4">
        <f t="shared" si="24"/>
        <v>3.7587494869824694</v>
      </c>
      <c r="X89">
        <f t="shared" si="31"/>
        <v>4.2091065683720741</v>
      </c>
      <c r="Y89" s="6">
        <f t="shared" si="32"/>
        <v>15.229314803141104</v>
      </c>
    </row>
    <row r="90" spans="1:25" x14ac:dyDescent="0.2">
      <c r="A90" t="s">
        <v>48</v>
      </c>
      <c r="B90" s="1">
        <v>44536</v>
      </c>
      <c r="C90" t="s">
        <v>5</v>
      </c>
      <c r="D90">
        <v>5</v>
      </c>
      <c r="E90">
        <v>0.503405361</v>
      </c>
      <c r="F90">
        <v>27</v>
      </c>
      <c r="G90" t="s">
        <v>6</v>
      </c>
      <c r="H90">
        <v>2.2200000000000002</v>
      </c>
      <c r="I90">
        <v>2.17</v>
      </c>
      <c r="J90">
        <v>-47.08</v>
      </c>
      <c r="K90" t="s">
        <v>7</v>
      </c>
      <c r="L90">
        <v>12.4</v>
      </c>
      <c r="M90">
        <v>285.55</v>
      </c>
      <c r="N90">
        <v>1006.3446279999999</v>
      </c>
      <c r="O90">
        <f t="shared" si="25"/>
        <v>0.99318495025240938</v>
      </c>
      <c r="P90">
        <f t="shared" si="26"/>
        <v>23.593020609147271</v>
      </c>
      <c r="Q90">
        <f t="shared" si="27"/>
        <v>23593.020609147272</v>
      </c>
      <c r="R90">
        <f t="shared" si="22"/>
        <v>5.0000000000000266E-2</v>
      </c>
      <c r="S90" s="2">
        <f t="shared" si="23"/>
        <v>2.1192708143786692</v>
      </c>
      <c r="T90" s="2">
        <f t="shared" si="28"/>
        <v>2.1192708143786696</v>
      </c>
      <c r="U90">
        <f t="shared" si="29"/>
        <v>4.0878820593404884E-2</v>
      </c>
      <c r="V90">
        <f t="shared" si="30"/>
        <v>1732665.8281964844</v>
      </c>
      <c r="W90" s="4">
        <f t="shared" si="24"/>
        <v>3.7598848471863708</v>
      </c>
      <c r="X90">
        <f t="shared" si="31"/>
        <v>3.8465181385961955</v>
      </c>
      <c r="Y90" s="6">
        <f t="shared" si="32"/>
        <v>5.9657889529748651</v>
      </c>
    </row>
    <row r="91" spans="1:25" x14ac:dyDescent="0.2">
      <c r="A91" t="s">
        <v>48</v>
      </c>
      <c r="B91" s="1">
        <v>44536</v>
      </c>
      <c r="C91" t="s">
        <v>8</v>
      </c>
      <c r="D91">
        <v>300</v>
      </c>
      <c r="E91">
        <v>0.55441014</v>
      </c>
      <c r="F91">
        <v>28</v>
      </c>
      <c r="G91" t="s">
        <v>6</v>
      </c>
      <c r="H91">
        <v>2.4700000000000002</v>
      </c>
      <c r="I91">
        <v>2.17</v>
      </c>
      <c r="J91">
        <v>-47.01</v>
      </c>
      <c r="K91" t="s">
        <v>7</v>
      </c>
      <c r="L91">
        <v>12.4</v>
      </c>
      <c r="M91">
        <v>285.55</v>
      </c>
      <c r="N91">
        <v>1006.3446279999999</v>
      </c>
      <c r="O91">
        <f t="shared" si="25"/>
        <v>0.99318495025240938</v>
      </c>
      <c r="P91">
        <f t="shared" si="26"/>
        <v>23.593020609147271</v>
      </c>
      <c r="Q91">
        <f t="shared" si="27"/>
        <v>23593.020609147272</v>
      </c>
      <c r="R91">
        <f t="shared" si="22"/>
        <v>0.30000000000000027</v>
      </c>
      <c r="S91" s="2">
        <f t="shared" si="23"/>
        <v>12.715624886271959</v>
      </c>
      <c r="T91" s="2">
        <f t="shared" si="28"/>
        <v>12.715624886271961</v>
      </c>
      <c r="U91">
        <f t="shared" si="29"/>
        <v>4.0865092228327349E-2</v>
      </c>
      <c r="V91">
        <f t="shared" si="30"/>
        <v>1732083.9457277255</v>
      </c>
      <c r="W91" s="4">
        <f t="shared" si="24"/>
        <v>3.7586221622291642</v>
      </c>
      <c r="X91">
        <f t="shared" si="31"/>
        <v>4.2782473459474826</v>
      </c>
      <c r="Y91" s="6">
        <f t="shared" si="32"/>
        <v>16.993872232219442</v>
      </c>
    </row>
    <row r="92" spans="1:25" x14ac:dyDescent="0.2">
      <c r="A92" t="s">
        <v>48</v>
      </c>
      <c r="B92" s="1">
        <v>44536</v>
      </c>
      <c r="C92" t="s">
        <v>5</v>
      </c>
      <c r="D92">
        <v>0</v>
      </c>
      <c r="E92">
        <v>0.499832322</v>
      </c>
      <c r="F92">
        <v>29</v>
      </c>
      <c r="G92" t="s">
        <v>6</v>
      </c>
      <c r="H92">
        <v>2.64</v>
      </c>
      <c r="I92">
        <v>2.17</v>
      </c>
      <c r="J92">
        <v>-47.25</v>
      </c>
      <c r="K92" t="s">
        <v>7</v>
      </c>
      <c r="L92">
        <v>12.7</v>
      </c>
      <c r="M92">
        <v>285.85000000000002</v>
      </c>
      <c r="N92">
        <v>1006.3446279999999</v>
      </c>
      <c r="O92">
        <f t="shared" si="25"/>
        <v>0.99318495025240938</v>
      </c>
      <c r="P92">
        <f t="shared" si="26"/>
        <v>23.617807533268245</v>
      </c>
      <c r="Q92">
        <f t="shared" si="27"/>
        <v>23617.807533268246</v>
      </c>
      <c r="R92">
        <f t="shared" si="22"/>
        <v>0.4700000000000002</v>
      </c>
      <c r="S92" s="2">
        <f t="shared" si="23"/>
        <v>19.900238383175669</v>
      </c>
      <c r="T92" s="2">
        <f t="shared" si="28"/>
        <v>19.900238383175669</v>
      </c>
      <c r="U92">
        <f t="shared" si="29"/>
        <v>4.0588913725269356E-2</v>
      </c>
      <c r="V92">
        <f t="shared" si="30"/>
        <v>1718572.4656319376</v>
      </c>
      <c r="W92" s="4">
        <f t="shared" si="24"/>
        <v>3.7293022504213043</v>
      </c>
      <c r="X92">
        <f t="shared" si="31"/>
        <v>4.5370313092683157</v>
      </c>
      <c r="Y92" s="6">
        <f t="shared" si="32"/>
        <v>24.437269692443984</v>
      </c>
    </row>
    <row r="93" spans="1:25" x14ac:dyDescent="0.2">
      <c r="A93" t="s">
        <v>48</v>
      </c>
      <c r="B93" s="1">
        <v>44536</v>
      </c>
      <c r="C93" t="s">
        <v>8</v>
      </c>
      <c r="D93">
        <v>400</v>
      </c>
      <c r="E93">
        <v>0.28502085999999999</v>
      </c>
      <c r="F93">
        <v>30</v>
      </c>
      <c r="G93" t="s">
        <v>6</v>
      </c>
      <c r="H93">
        <v>2.16</v>
      </c>
      <c r="I93">
        <v>2.17</v>
      </c>
      <c r="J93">
        <v>-47.18</v>
      </c>
      <c r="K93" t="s">
        <v>7</v>
      </c>
      <c r="L93">
        <v>12.5</v>
      </c>
      <c r="M93">
        <v>285.64999999999998</v>
      </c>
      <c r="N93">
        <v>1006.3446279999999</v>
      </c>
      <c r="O93">
        <f t="shared" si="25"/>
        <v>0.99318495025240938</v>
      </c>
      <c r="P93">
        <f t="shared" si="26"/>
        <v>23.601282917187593</v>
      </c>
      <c r="Q93">
        <f t="shared" si="27"/>
        <v>23601.282917187593</v>
      </c>
      <c r="R93">
        <f t="shared" si="22"/>
        <v>-9.9999999999997868E-3</v>
      </c>
      <c r="S93" s="2">
        <f t="shared" si="23"/>
        <v>-0.42370578053268892</v>
      </c>
      <c r="T93" s="2">
        <f t="shared" si="28"/>
        <v>-0.42370578053268898</v>
      </c>
      <c r="U93">
        <f t="shared" si="29"/>
        <v>4.0840078712168999E-2</v>
      </c>
      <c r="V93">
        <f t="shared" si="30"/>
        <v>1730417.7427756388</v>
      </c>
      <c r="W93" s="4">
        <f t="shared" si="24"/>
        <v>3.7550065018231362</v>
      </c>
      <c r="X93">
        <f t="shared" si="31"/>
        <v>3.73770232439538</v>
      </c>
      <c r="Y93" s="6">
        <f t="shared" si="32"/>
        <v>3.3139965438626913</v>
      </c>
    </row>
    <row r="94" spans="1:25" x14ac:dyDescent="0.2">
      <c r="A94" t="s">
        <v>48</v>
      </c>
      <c r="B94" s="1">
        <v>44901</v>
      </c>
      <c r="C94" t="s">
        <v>7</v>
      </c>
      <c r="D94" t="s">
        <v>7</v>
      </c>
      <c r="E94">
        <v>0</v>
      </c>
      <c r="F94" t="s">
        <v>9</v>
      </c>
      <c r="G94" t="s">
        <v>6</v>
      </c>
      <c r="H94">
        <v>2.17</v>
      </c>
      <c r="I94" t="s">
        <v>7</v>
      </c>
      <c r="J94">
        <v>-46.62</v>
      </c>
      <c r="K94" t="s">
        <v>7</v>
      </c>
      <c r="L94">
        <v>0</v>
      </c>
      <c r="M94">
        <v>0</v>
      </c>
      <c r="O94">
        <f t="shared" si="25"/>
        <v>0</v>
      </c>
      <c r="P94" t="e">
        <f t="shared" si="26"/>
        <v>#DIV/0!</v>
      </c>
      <c r="Q94" t="e">
        <f t="shared" si="27"/>
        <v>#DIV/0!</v>
      </c>
      <c r="T94" s="2" t="e">
        <f t="shared" si="28"/>
        <v>#DIV/0!</v>
      </c>
      <c r="U94" t="e">
        <f t="shared" si="29"/>
        <v>#DIV/0!</v>
      </c>
      <c r="V94" t="e">
        <f t="shared" si="30"/>
        <v>#DIV/0!</v>
      </c>
      <c r="X94" t="e">
        <f t="shared" si="31"/>
        <v>#DIV/0!</v>
      </c>
      <c r="Y94" s="6" t="e">
        <f t="shared" si="32"/>
        <v>#DIV/0!</v>
      </c>
    </row>
    <row r="95" spans="1:25" x14ac:dyDescent="0.2">
      <c r="A95" t="s">
        <v>49</v>
      </c>
      <c r="B95" s="1">
        <v>44199</v>
      </c>
      <c r="C95" t="s">
        <v>5</v>
      </c>
      <c r="D95">
        <v>400</v>
      </c>
      <c r="E95">
        <v>0.47869183500000001</v>
      </c>
      <c r="F95">
        <v>1</v>
      </c>
      <c r="G95" t="s">
        <v>6</v>
      </c>
      <c r="H95">
        <v>2.1</v>
      </c>
      <c r="I95">
        <v>2.06</v>
      </c>
      <c r="J95">
        <v>-47.88</v>
      </c>
      <c r="K95" t="s">
        <v>7</v>
      </c>
      <c r="L95">
        <v>14.5</v>
      </c>
      <c r="M95">
        <v>287.64999999999998</v>
      </c>
      <c r="N95">
        <v>1009.681967</v>
      </c>
      <c r="O95">
        <f t="shared" si="25"/>
        <v>0.99647864783519269</v>
      </c>
      <c r="P95">
        <f t="shared" si="26"/>
        <v>23.687972693925648</v>
      </c>
      <c r="Q95">
        <f t="shared" si="27"/>
        <v>23687.972693925647</v>
      </c>
      <c r="R95">
        <f t="shared" ref="R95:R124" si="33">H95-I95</f>
        <v>4.0000000000000036E-2</v>
      </c>
      <c r="S95" s="2">
        <f t="shared" ref="S95:S124" si="34">((R95/1000000)*(1/P95))/0.000000001</f>
        <v>1.6886206564336892</v>
      </c>
      <c r="T95" s="2">
        <f t="shared" si="28"/>
        <v>1.6886206564336894</v>
      </c>
      <c r="U95">
        <f t="shared" si="29"/>
        <v>3.892903143126452E-2</v>
      </c>
      <c r="V95">
        <f t="shared" si="30"/>
        <v>1643409.165244739</v>
      </c>
      <c r="W95" s="4">
        <f t="shared" ref="W95:W124" si="35">I95*V95/1000000</f>
        <v>3.3854228804041626</v>
      </c>
      <c r="X95">
        <f t="shared" si="31"/>
        <v>3.451159247013952</v>
      </c>
      <c r="Y95" s="6">
        <f t="shared" si="32"/>
        <v>5.139779903447641</v>
      </c>
    </row>
    <row r="96" spans="1:25" x14ac:dyDescent="0.2">
      <c r="A96" t="s">
        <v>49</v>
      </c>
      <c r="B96" s="1">
        <v>44199</v>
      </c>
      <c r="C96" t="s">
        <v>8</v>
      </c>
      <c r="D96">
        <v>0</v>
      </c>
      <c r="E96">
        <v>0.40368066600000002</v>
      </c>
      <c r="F96">
        <v>2</v>
      </c>
      <c r="G96" t="s">
        <v>6</v>
      </c>
      <c r="H96">
        <v>2.78</v>
      </c>
      <c r="I96">
        <v>2.06</v>
      </c>
      <c r="J96">
        <v>-48.58</v>
      </c>
      <c r="K96" t="s">
        <v>7</v>
      </c>
      <c r="L96">
        <v>12</v>
      </c>
      <c r="M96">
        <v>285.14999999999998</v>
      </c>
      <c r="N96">
        <v>1009.681967</v>
      </c>
      <c r="O96">
        <f t="shared" si="25"/>
        <v>0.99647864783519269</v>
      </c>
      <c r="P96">
        <f t="shared" si="26"/>
        <v>23.482097735695806</v>
      </c>
      <c r="Q96">
        <f t="shared" si="27"/>
        <v>23482.097735695806</v>
      </c>
      <c r="R96">
        <f t="shared" si="33"/>
        <v>0.71999999999999975</v>
      </c>
      <c r="S96" s="2">
        <f t="shared" si="34"/>
        <v>30.661655875212002</v>
      </c>
      <c r="T96" s="2">
        <f t="shared" si="28"/>
        <v>30.661655875212002</v>
      </c>
      <c r="U96">
        <f t="shared" si="29"/>
        <v>4.1300013642341073E-2</v>
      </c>
      <c r="V96">
        <f t="shared" si="30"/>
        <v>1758787.2304764215</v>
      </c>
      <c r="W96" s="4">
        <f t="shared" si="35"/>
        <v>3.6231016947814285</v>
      </c>
      <c r="X96">
        <f t="shared" si="31"/>
        <v>4.8894285007244518</v>
      </c>
      <c r="Y96" s="6">
        <f t="shared" si="32"/>
        <v>35.551084375936455</v>
      </c>
    </row>
    <row r="97" spans="1:25" x14ac:dyDescent="0.2">
      <c r="A97" t="s">
        <v>49</v>
      </c>
      <c r="B97" s="1">
        <v>44199</v>
      </c>
      <c r="C97" t="s">
        <v>5</v>
      </c>
      <c r="D97">
        <v>300</v>
      </c>
      <c r="E97">
        <v>0.46548552900000001</v>
      </c>
      <c r="F97">
        <v>3</v>
      </c>
      <c r="G97" t="s">
        <v>6</v>
      </c>
      <c r="H97">
        <v>2.4700000000000002</v>
      </c>
      <c r="I97">
        <v>2.06</v>
      </c>
      <c r="J97">
        <v>-47.47</v>
      </c>
      <c r="K97" t="s">
        <v>7</v>
      </c>
      <c r="L97">
        <v>12.1</v>
      </c>
      <c r="M97">
        <v>285.25</v>
      </c>
      <c r="N97">
        <v>1009.681967</v>
      </c>
      <c r="O97">
        <f t="shared" si="25"/>
        <v>0.99647864783519269</v>
      </c>
      <c r="P97">
        <f t="shared" si="26"/>
        <v>23.490332734025003</v>
      </c>
      <c r="Q97">
        <f t="shared" si="27"/>
        <v>23490.332734025003</v>
      </c>
      <c r="R97">
        <f t="shared" si="33"/>
        <v>0.41000000000000014</v>
      </c>
      <c r="S97" s="2">
        <f t="shared" si="34"/>
        <v>17.453988610647823</v>
      </c>
      <c r="T97" s="2">
        <f t="shared" si="28"/>
        <v>17.453988610647823</v>
      </c>
      <c r="U97">
        <f t="shared" si="29"/>
        <v>4.1183956261967837E-2</v>
      </c>
      <c r="V97">
        <f t="shared" si="30"/>
        <v>1753230.0086287912</v>
      </c>
      <c r="W97" s="4">
        <f t="shared" si="35"/>
        <v>3.6116538177753101</v>
      </c>
      <c r="X97">
        <f t="shared" si="31"/>
        <v>4.3304781213131145</v>
      </c>
      <c r="Y97" s="6">
        <f t="shared" si="32"/>
        <v>21.784466731960936</v>
      </c>
    </row>
    <row r="98" spans="1:25" x14ac:dyDescent="0.2">
      <c r="A98" t="s">
        <v>49</v>
      </c>
      <c r="B98" s="1">
        <v>44199</v>
      </c>
      <c r="C98" t="s">
        <v>8</v>
      </c>
      <c r="D98">
        <v>5</v>
      </c>
      <c r="E98">
        <v>0.41271725399999998</v>
      </c>
      <c r="F98">
        <v>4</v>
      </c>
      <c r="G98" t="s">
        <v>6</v>
      </c>
      <c r="H98">
        <v>2.65</v>
      </c>
      <c r="I98">
        <v>2.06</v>
      </c>
      <c r="J98">
        <v>-48.52</v>
      </c>
      <c r="K98" t="s">
        <v>7</v>
      </c>
      <c r="L98">
        <v>12.1</v>
      </c>
      <c r="M98">
        <v>285.25</v>
      </c>
      <c r="N98">
        <v>1009.681967</v>
      </c>
      <c r="O98">
        <f t="shared" ref="O98:O124" si="36">N98/1013.249977</f>
        <v>0.99647864783519269</v>
      </c>
      <c r="P98">
        <f t="shared" ref="P98:P124" si="37">(1*0.08206*M98)/O98</f>
        <v>23.490332734025003</v>
      </c>
      <c r="Q98">
        <f t="shared" ref="Q98:Q124" si="38">P98*1000</f>
        <v>23490.332734025003</v>
      </c>
      <c r="R98">
        <f t="shared" si="33"/>
        <v>0.58999999999999986</v>
      </c>
      <c r="S98" s="2">
        <f t="shared" si="34"/>
        <v>25.116715317761486</v>
      </c>
      <c r="T98" s="2">
        <f t="shared" ref="T98:T124" si="39">R98*0.025/0.025/P98*1000</f>
        <v>25.116715317761489</v>
      </c>
      <c r="U98">
        <f t="shared" ref="U98:U125" si="40" xml:space="preserve"> EXP(-67.1962+99.1624*(100/M98)+27.9015*LN(M98/100)+E98*(-0.072909+0.041674*(M98/100)-0.0064603*(M98/100)^2))</f>
        <v>4.1198301489939158E-2</v>
      </c>
      <c r="V98">
        <f t="shared" ref="V98:V124" si="41">U98/Q98*1000000000*1000</f>
        <v>1753840.6950815441</v>
      </c>
      <c r="W98" s="4">
        <f t="shared" si="35"/>
        <v>3.6129118318679807</v>
      </c>
      <c r="X98">
        <f t="shared" ref="X98:X124" si="42">V98*H98/1000000</f>
        <v>4.6476778419660913</v>
      </c>
      <c r="Y98" s="6">
        <f t="shared" ref="Y98:Y124" si="43">X98+S98</f>
        <v>29.764393159727575</v>
      </c>
    </row>
    <row r="99" spans="1:25" x14ac:dyDescent="0.2">
      <c r="A99" t="s">
        <v>49</v>
      </c>
      <c r="B99" s="1">
        <v>44199</v>
      </c>
      <c r="C99" t="s">
        <v>5</v>
      </c>
      <c r="D99">
        <v>250</v>
      </c>
      <c r="E99">
        <v>0.45711973299999997</v>
      </c>
      <c r="F99">
        <v>5</v>
      </c>
      <c r="G99" t="s">
        <v>6</v>
      </c>
      <c r="H99">
        <v>2.74</v>
      </c>
      <c r="I99">
        <v>2.06</v>
      </c>
      <c r="J99">
        <v>-48.42</v>
      </c>
      <c r="K99" t="s">
        <v>7</v>
      </c>
      <c r="L99">
        <v>12.4</v>
      </c>
      <c r="M99">
        <v>285.55</v>
      </c>
      <c r="N99">
        <v>1009.681967</v>
      </c>
      <c r="O99">
        <f t="shared" si="36"/>
        <v>0.99647864783519269</v>
      </c>
      <c r="P99">
        <f t="shared" si="37"/>
        <v>23.515037729012583</v>
      </c>
      <c r="Q99">
        <f t="shared" si="38"/>
        <v>23515.037729012583</v>
      </c>
      <c r="R99">
        <f t="shared" si="33"/>
        <v>0.68000000000000016</v>
      </c>
      <c r="S99" s="2">
        <f t="shared" si="34"/>
        <v>28.917665701255668</v>
      </c>
      <c r="T99" s="2">
        <f t="shared" si="39"/>
        <v>28.917665701255668</v>
      </c>
      <c r="U99">
        <f t="shared" si="40"/>
        <v>4.089128275089815E-2</v>
      </c>
      <c r="V99">
        <f t="shared" si="41"/>
        <v>1738941.8304205805</v>
      </c>
      <c r="W99" s="4">
        <f t="shared" si="35"/>
        <v>3.5822201706663956</v>
      </c>
      <c r="X99">
        <f t="shared" si="42"/>
        <v>4.7647006153523916</v>
      </c>
      <c r="Y99" s="6">
        <f t="shared" si="43"/>
        <v>33.682366316608061</v>
      </c>
    </row>
    <row r="100" spans="1:25" x14ac:dyDescent="0.2">
      <c r="A100" t="s">
        <v>49</v>
      </c>
      <c r="B100" s="1">
        <v>44199</v>
      </c>
      <c r="C100" t="s">
        <v>8</v>
      </c>
      <c r="D100">
        <v>10</v>
      </c>
      <c r="E100">
        <v>0.412214566</v>
      </c>
      <c r="F100">
        <v>6</v>
      </c>
      <c r="G100" t="s">
        <v>6</v>
      </c>
      <c r="H100">
        <v>2.6</v>
      </c>
      <c r="I100">
        <v>2.06</v>
      </c>
      <c r="J100">
        <v>-47.16</v>
      </c>
      <c r="K100" t="s">
        <v>7</v>
      </c>
      <c r="L100">
        <v>11.5</v>
      </c>
      <c r="M100">
        <v>284.64999999999998</v>
      </c>
      <c r="N100">
        <v>1009.681967</v>
      </c>
      <c r="O100">
        <f t="shared" si="36"/>
        <v>0.99647864783519269</v>
      </c>
      <c r="P100">
        <f t="shared" si="37"/>
        <v>23.440922744049836</v>
      </c>
      <c r="Q100">
        <f t="shared" si="38"/>
        <v>23440.922744049836</v>
      </c>
      <c r="R100">
        <f t="shared" si="33"/>
        <v>0.54</v>
      </c>
      <c r="S100" s="2">
        <f t="shared" si="34"/>
        <v>23.036635796987632</v>
      </c>
      <c r="T100" s="2">
        <f t="shared" si="39"/>
        <v>23.036635796987635</v>
      </c>
      <c r="U100">
        <f t="shared" si="40"/>
        <v>4.1800736250485769E-2</v>
      </c>
      <c r="V100">
        <f t="shared" si="41"/>
        <v>1783237.661200702</v>
      </c>
      <c r="W100" s="4">
        <f t="shared" si="35"/>
        <v>3.6734695820734458</v>
      </c>
      <c r="X100">
        <f t="shared" si="42"/>
        <v>4.6364179191218255</v>
      </c>
      <c r="Y100" s="6">
        <f t="shared" si="43"/>
        <v>27.673053716109457</v>
      </c>
    </row>
    <row r="101" spans="1:25" x14ac:dyDescent="0.2">
      <c r="A101" t="s">
        <v>49</v>
      </c>
      <c r="B101" s="1">
        <v>44199</v>
      </c>
      <c r="C101" t="s">
        <v>5</v>
      </c>
      <c r="D101">
        <v>225</v>
      </c>
      <c r="E101">
        <v>0.462695366</v>
      </c>
      <c r="F101">
        <v>7</v>
      </c>
      <c r="G101" t="s">
        <v>6</v>
      </c>
      <c r="H101">
        <v>2.5499999999999998</v>
      </c>
      <c r="I101">
        <v>2.06</v>
      </c>
      <c r="J101">
        <v>-48.95</v>
      </c>
      <c r="K101" t="s">
        <v>7</v>
      </c>
      <c r="L101">
        <v>13.9</v>
      </c>
      <c r="M101">
        <v>287.05</v>
      </c>
      <c r="N101">
        <v>1009.681967</v>
      </c>
      <c r="O101">
        <f t="shared" si="36"/>
        <v>0.99647864783519269</v>
      </c>
      <c r="P101">
        <f t="shared" si="37"/>
        <v>23.638562703950488</v>
      </c>
      <c r="Q101">
        <f t="shared" si="38"/>
        <v>23638.562703950487</v>
      </c>
      <c r="R101">
        <f t="shared" si="33"/>
        <v>0.48999999999999977</v>
      </c>
      <c r="S101" s="2">
        <f t="shared" si="34"/>
        <v>20.728840671776997</v>
      </c>
      <c r="T101" s="2">
        <f t="shared" si="39"/>
        <v>20.728840671777</v>
      </c>
      <c r="U101">
        <f t="shared" si="40"/>
        <v>3.9473471412905234E-2</v>
      </c>
      <c r="V101">
        <f t="shared" si="41"/>
        <v>1669876.121796035</v>
      </c>
      <c r="W101" s="4">
        <f t="shared" si="35"/>
        <v>3.4399448108998323</v>
      </c>
      <c r="X101">
        <f t="shared" si="42"/>
        <v>4.2581841105798892</v>
      </c>
      <c r="Y101" s="6">
        <f t="shared" si="43"/>
        <v>24.987024782356887</v>
      </c>
    </row>
    <row r="102" spans="1:25" x14ac:dyDescent="0.2">
      <c r="A102" t="s">
        <v>49</v>
      </c>
      <c r="B102" s="1">
        <v>44199</v>
      </c>
      <c r="C102" t="s">
        <v>8</v>
      </c>
      <c r="D102">
        <v>25</v>
      </c>
      <c r="E102">
        <v>0.40393142500000001</v>
      </c>
      <c r="F102">
        <v>8</v>
      </c>
      <c r="G102" t="s">
        <v>6</v>
      </c>
      <c r="H102">
        <v>2.85</v>
      </c>
      <c r="I102">
        <v>2.06</v>
      </c>
      <c r="J102">
        <v>-47.94</v>
      </c>
      <c r="K102" t="s">
        <v>7</v>
      </c>
      <c r="L102">
        <v>12.7</v>
      </c>
      <c r="M102">
        <v>285.85000000000002</v>
      </c>
      <c r="N102">
        <v>1009.681967</v>
      </c>
      <c r="O102">
        <f t="shared" si="36"/>
        <v>0.99647864783519269</v>
      </c>
      <c r="P102">
        <f t="shared" si="37"/>
        <v>23.539742724000167</v>
      </c>
      <c r="Q102">
        <f t="shared" si="38"/>
        <v>23539.742724000167</v>
      </c>
      <c r="R102">
        <f t="shared" si="33"/>
        <v>0.79</v>
      </c>
      <c r="S102" s="2">
        <f t="shared" si="34"/>
        <v>33.560264836477934</v>
      </c>
      <c r="T102" s="2">
        <f t="shared" si="39"/>
        <v>33.560264836477934</v>
      </c>
      <c r="U102">
        <f t="shared" si="40"/>
        <v>4.0614499981439019E-2</v>
      </c>
      <c r="V102">
        <f t="shared" si="41"/>
        <v>1725358.7032635715</v>
      </c>
      <c r="W102" s="4">
        <f t="shared" si="35"/>
        <v>3.554238928722957</v>
      </c>
      <c r="X102">
        <f t="shared" si="42"/>
        <v>4.9172723043011795</v>
      </c>
      <c r="Y102" s="6">
        <f t="shared" si="43"/>
        <v>38.477537140779113</v>
      </c>
    </row>
    <row r="103" spans="1:25" x14ac:dyDescent="0.2">
      <c r="A103" t="s">
        <v>49</v>
      </c>
      <c r="B103" s="1">
        <v>44199</v>
      </c>
      <c r="C103" t="s">
        <v>5</v>
      </c>
      <c r="D103">
        <v>200</v>
      </c>
      <c r="E103">
        <v>0.45382776800000002</v>
      </c>
      <c r="F103">
        <v>9</v>
      </c>
      <c r="G103" t="s">
        <v>6</v>
      </c>
      <c r="H103">
        <v>2.1</v>
      </c>
      <c r="I103">
        <v>2.06</v>
      </c>
      <c r="J103">
        <v>-46.92</v>
      </c>
      <c r="K103" t="s">
        <v>7</v>
      </c>
      <c r="L103">
        <v>12.9</v>
      </c>
      <c r="M103">
        <v>286.05</v>
      </c>
      <c r="N103">
        <v>1009.681967</v>
      </c>
      <c r="O103">
        <f t="shared" si="36"/>
        <v>0.99647864783519269</v>
      </c>
      <c r="P103">
        <f t="shared" si="37"/>
        <v>23.55621272065855</v>
      </c>
      <c r="Q103">
        <f t="shared" si="38"/>
        <v>23556.21272065855</v>
      </c>
      <c r="R103">
        <f t="shared" si="33"/>
        <v>4.0000000000000036E-2</v>
      </c>
      <c r="S103" s="2">
        <f t="shared" si="34"/>
        <v>1.6980658340260466</v>
      </c>
      <c r="T103" s="2">
        <f t="shared" si="39"/>
        <v>1.6980658340260468</v>
      </c>
      <c r="U103">
        <f t="shared" si="40"/>
        <v>4.0409372794110249E-2</v>
      </c>
      <c r="V103">
        <f t="shared" si="41"/>
        <v>1715444.3829025051</v>
      </c>
      <c r="W103" s="4">
        <f t="shared" si="35"/>
        <v>3.5338154287791608</v>
      </c>
      <c r="X103">
        <f t="shared" si="42"/>
        <v>3.6024332040952607</v>
      </c>
      <c r="Y103" s="6">
        <f t="shared" si="43"/>
        <v>5.3004990381213073</v>
      </c>
    </row>
    <row r="104" spans="1:25" x14ac:dyDescent="0.2">
      <c r="A104" t="s">
        <v>49</v>
      </c>
      <c r="B104" s="1">
        <v>44199</v>
      </c>
      <c r="C104" t="s">
        <v>8</v>
      </c>
      <c r="D104">
        <v>50</v>
      </c>
      <c r="E104">
        <v>0.40618913899999998</v>
      </c>
      <c r="F104">
        <v>10</v>
      </c>
      <c r="G104" t="s">
        <v>6</v>
      </c>
      <c r="H104">
        <v>2.2599999999999998</v>
      </c>
      <c r="I104">
        <v>2.06</v>
      </c>
      <c r="J104">
        <v>-46.37</v>
      </c>
      <c r="K104" t="s">
        <v>7</v>
      </c>
      <c r="L104">
        <v>12.9</v>
      </c>
      <c r="M104">
        <v>286.05</v>
      </c>
      <c r="N104">
        <v>1009.681967</v>
      </c>
      <c r="O104">
        <f t="shared" si="36"/>
        <v>0.99647864783519269</v>
      </c>
      <c r="P104">
        <f t="shared" si="37"/>
        <v>23.55621272065855</v>
      </c>
      <c r="Q104">
        <f t="shared" si="38"/>
        <v>23556.21272065855</v>
      </c>
      <c r="R104">
        <f t="shared" si="33"/>
        <v>0.19999999999999973</v>
      </c>
      <c r="S104" s="2">
        <f t="shared" si="34"/>
        <v>8.4903291701302148</v>
      </c>
      <c r="T104" s="2">
        <f t="shared" si="39"/>
        <v>8.4903291701302166</v>
      </c>
      <c r="U104">
        <f t="shared" si="40"/>
        <v>4.042200629431586E-2</v>
      </c>
      <c r="V104">
        <f t="shared" si="41"/>
        <v>1715980.695779088</v>
      </c>
      <c r="W104" s="4">
        <f t="shared" si="35"/>
        <v>3.5349202333049212</v>
      </c>
      <c r="X104">
        <f t="shared" si="42"/>
        <v>3.8781163724607381</v>
      </c>
      <c r="Y104" s="6">
        <f t="shared" si="43"/>
        <v>12.368445542590953</v>
      </c>
    </row>
    <row r="105" spans="1:25" x14ac:dyDescent="0.2">
      <c r="A105" t="s">
        <v>49</v>
      </c>
      <c r="B105" s="1">
        <v>44199</v>
      </c>
      <c r="C105" t="s">
        <v>5</v>
      </c>
      <c r="D105">
        <v>175</v>
      </c>
      <c r="E105">
        <v>0.44244677100000002</v>
      </c>
      <c r="F105">
        <v>11</v>
      </c>
      <c r="G105" t="s">
        <v>6</v>
      </c>
      <c r="H105">
        <v>2.14</v>
      </c>
      <c r="I105">
        <v>2.06</v>
      </c>
      <c r="J105">
        <v>-47.01</v>
      </c>
      <c r="K105" t="s">
        <v>7</v>
      </c>
      <c r="L105">
        <v>12.3</v>
      </c>
      <c r="M105">
        <v>285.45</v>
      </c>
      <c r="N105">
        <v>1009.681967</v>
      </c>
      <c r="O105">
        <f t="shared" si="36"/>
        <v>0.99647864783519269</v>
      </c>
      <c r="P105">
        <f t="shared" si="37"/>
        <v>23.50680273068339</v>
      </c>
      <c r="Q105">
        <f t="shared" si="38"/>
        <v>23506.80273068339</v>
      </c>
      <c r="R105">
        <f t="shared" si="33"/>
        <v>8.0000000000000071E-2</v>
      </c>
      <c r="S105" s="2">
        <f t="shared" si="34"/>
        <v>3.4032701476486293</v>
      </c>
      <c r="T105" s="2">
        <f t="shared" si="39"/>
        <v>3.4032701476486298</v>
      </c>
      <c r="U105">
        <f t="shared" si="40"/>
        <v>4.0993117874439294E-2</v>
      </c>
      <c r="V105">
        <f t="shared" si="41"/>
        <v>1743883.1790140073</v>
      </c>
      <c r="W105" s="4">
        <f t="shared" si="35"/>
        <v>3.592399348768855</v>
      </c>
      <c r="X105">
        <f t="shared" si="42"/>
        <v>3.7319100030899759</v>
      </c>
      <c r="Y105" s="6">
        <f t="shared" si="43"/>
        <v>7.1351801507386057</v>
      </c>
    </row>
    <row r="106" spans="1:25" x14ac:dyDescent="0.2">
      <c r="A106" t="s">
        <v>49</v>
      </c>
      <c r="B106" s="1">
        <v>44199</v>
      </c>
      <c r="C106" t="s">
        <v>8</v>
      </c>
      <c r="D106">
        <v>75</v>
      </c>
      <c r="E106">
        <v>0.42151764899999999</v>
      </c>
      <c r="F106">
        <v>12</v>
      </c>
      <c r="G106" t="s">
        <v>6</v>
      </c>
      <c r="H106">
        <v>2.4300000000000002</v>
      </c>
      <c r="I106">
        <v>2.06</v>
      </c>
      <c r="J106">
        <v>-46.52</v>
      </c>
      <c r="K106" t="s">
        <v>7</v>
      </c>
      <c r="L106">
        <v>12.3</v>
      </c>
      <c r="M106">
        <v>285.45</v>
      </c>
      <c r="N106">
        <v>1009.681967</v>
      </c>
      <c r="O106">
        <f t="shared" si="36"/>
        <v>0.99647864783519269</v>
      </c>
      <c r="P106">
        <f t="shared" si="37"/>
        <v>23.50680273068339</v>
      </c>
      <c r="Q106">
        <f t="shared" si="38"/>
        <v>23506.80273068339</v>
      </c>
      <c r="R106">
        <f t="shared" si="33"/>
        <v>0.37000000000000011</v>
      </c>
      <c r="S106" s="2">
        <f t="shared" si="34"/>
        <v>15.7401244328749</v>
      </c>
      <c r="T106" s="2">
        <f t="shared" si="39"/>
        <v>15.740124432874904</v>
      </c>
      <c r="U106">
        <f t="shared" si="40"/>
        <v>4.0998772318747462E-2</v>
      </c>
      <c r="V106">
        <f t="shared" si="41"/>
        <v>1744123.7240329513</v>
      </c>
      <c r="W106" s="4">
        <f t="shared" si="35"/>
        <v>3.5928948715078799</v>
      </c>
      <c r="X106">
        <f t="shared" si="42"/>
        <v>4.2382206494000725</v>
      </c>
      <c r="Y106" s="6">
        <f t="shared" si="43"/>
        <v>19.978345082274974</v>
      </c>
    </row>
    <row r="107" spans="1:25" x14ac:dyDescent="0.2">
      <c r="A107" t="s">
        <v>49</v>
      </c>
      <c r="B107" s="1">
        <v>44199</v>
      </c>
      <c r="C107" t="s">
        <v>5</v>
      </c>
      <c r="D107">
        <v>150</v>
      </c>
      <c r="E107">
        <v>0.42781308099999998</v>
      </c>
      <c r="F107">
        <v>13</v>
      </c>
      <c r="G107" t="s">
        <v>6</v>
      </c>
      <c r="H107">
        <v>2.5099999999999998</v>
      </c>
      <c r="I107">
        <v>2.06</v>
      </c>
      <c r="J107">
        <v>-46.96</v>
      </c>
      <c r="K107" t="s">
        <v>7</v>
      </c>
      <c r="L107">
        <v>12.4</v>
      </c>
      <c r="M107">
        <v>285.55</v>
      </c>
      <c r="N107">
        <v>1009.681967</v>
      </c>
      <c r="O107">
        <f t="shared" si="36"/>
        <v>0.99647864783519269</v>
      </c>
      <c r="P107">
        <f t="shared" si="37"/>
        <v>23.515037729012583</v>
      </c>
      <c r="Q107">
        <f t="shared" si="38"/>
        <v>23515.037729012583</v>
      </c>
      <c r="R107">
        <f t="shared" si="33"/>
        <v>0.44999999999999973</v>
      </c>
      <c r="S107" s="2">
        <f t="shared" si="34"/>
        <v>19.136690537595644</v>
      </c>
      <c r="T107" s="2">
        <f t="shared" si="39"/>
        <v>19.136690537595648</v>
      </c>
      <c r="U107">
        <f t="shared" si="40"/>
        <v>4.0899175374254922E-2</v>
      </c>
      <c r="V107">
        <f t="shared" si="41"/>
        <v>1739277.4719554877</v>
      </c>
      <c r="W107" s="4">
        <f t="shared" si="35"/>
        <v>3.5829115922283052</v>
      </c>
      <c r="X107">
        <f t="shared" si="42"/>
        <v>4.3655864546082741</v>
      </c>
      <c r="Y107" s="6">
        <f t="shared" si="43"/>
        <v>23.502276992203917</v>
      </c>
    </row>
    <row r="108" spans="1:25" x14ac:dyDescent="0.2">
      <c r="A108" t="s">
        <v>49</v>
      </c>
      <c r="B108" s="1">
        <v>44199</v>
      </c>
      <c r="C108" t="s">
        <v>8</v>
      </c>
      <c r="D108">
        <v>100</v>
      </c>
      <c r="E108">
        <v>0.42000789999999999</v>
      </c>
      <c r="F108">
        <v>14</v>
      </c>
      <c r="G108" t="s">
        <v>6</v>
      </c>
      <c r="H108">
        <v>2.12</v>
      </c>
      <c r="I108">
        <v>2.06</v>
      </c>
      <c r="J108">
        <v>-46.13</v>
      </c>
      <c r="K108" t="s">
        <v>7</v>
      </c>
      <c r="L108">
        <v>11.5</v>
      </c>
      <c r="M108">
        <v>284.64999999999998</v>
      </c>
      <c r="N108">
        <v>1009.681967</v>
      </c>
      <c r="O108">
        <f t="shared" si="36"/>
        <v>0.99647864783519269</v>
      </c>
      <c r="P108">
        <f t="shared" si="37"/>
        <v>23.440922744049836</v>
      </c>
      <c r="Q108">
        <f t="shared" si="38"/>
        <v>23440.922744049836</v>
      </c>
      <c r="R108">
        <f t="shared" si="33"/>
        <v>6.0000000000000053E-2</v>
      </c>
      <c r="S108" s="2">
        <f t="shared" si="34"/>
        <v>2.5596261996652943</v>
      </c>
      <c r="T108" s="2">
        <f t="shared" si="39"/>
        <v>2.5596261996652947</v>
      </c>
      <c r="U108">
        <f t="shared" si="40"/>
        <v>4.1798576815092449E-2</v>
      </c>
      <c r="V108">
        <f t="shared" si="41"/>
        <v>1783145.5387438813</v>
      </c>
      <c r="W108" s="4">
        <f t="shared" si="35"/>
        <v>3.6732798098123953</v>
      </c>
      <c r="X108">
        <f t="shared" si="42"/>
        <v>3.7802685421370286</v>
      </c>
      <c r="Y108" s="6">
        <f t="shared" si="43"/>
        <v>6.3398947418023228</v>
      </c>
    </row>
    <row r="109" spans="1:25" x14ac:dyDescent="0.2">
      <c r="A109" t="s">
        <v>49</v>
      </c>
      <c r="B109" s="1">
        <v>44199</v>
      </c>
      <c r="C109" t="s">
        <v>5</v>
      </c>
      <c r="D109">
        <v>125</v>
      </c>
      <c r="E109">
        <v>0.41849866200000002</v>
      </c>
      <c r="F109">
        <v>15</v>
      </c>
      <c r="G109" t="s">
        <v>6</v>
      </c>
      <c r="H109">
        <v>2.19</v>
      </c>
      <c r="I109">
        <v>2.06</v>
      </c>
      <c r="J109">
        <v>-47.29</v>
      </c>
      <c r="K109" t="s">
        <v>7</v>
      </c>
      <c r="L109">
        <v>11.4</v>
      </c>
      <c r="M109">
        <v>284.55</v>
      </c>
      <c r="N109">
        <v>1009.681967</v>
      </c>
      <c r="O109">
        <f t="shared" si="36"/>
        <v>0.99647864783519269</v>
      </c>
      <c r="P109">
        <f t="shared" si="37"/>
        <v>23.432687745720646</v>
      </c>
      <c r="Q109">
        <f t="shared" si="38"/>
        <v>23432.687745720646</v>
      </c>
      <c r="R109">
        <f t="shared" si="33"/>
        <v>0.12999999999999989</v>
      </c>
      <c r="S109" s="2">
        <f t="shared" si="34"/>
        <v>5.5478057579519833</v>
      </c>
      <c r="T109" s="2">
        <f t="shared" si="39"/>
        <v>5.5478057579519833</v>
      </c>
      <c r="U109">
        <f t="shared" si="40"/>
        <v>4.190097876144265E-2</v>
      </c>
      <c r="V109">
        <f t="shared" si="41"/>
        <v>1788142.2402811963</v>
      </c>
      <c r="W109" s="4">
        <f t="shared" si="35"/>
        <v>3.6835730149792645</v>
      </c>
      <c r="X109">
        <f t="shared" si="42"/>
        <v>3.9160315062158197</v>
      </c>
      <c r="Y109" s="6">
        <f t="shared" si="43"/>
        <v>9.4638372641678039</v>
      </c>
    </row>
    <row r="110" spans="1:25" x14ac:dyDescent="0.2">
      <c r="A110" t="s">
        <v>49</v>
      </c>
      <c r="B110" s="1">
        <v>44199</v>
      </c>
      <c r="C110" t="s">
        <v>8</v>
      </c>
      <c r="D110">
        <v>125</v>
      </c>
      <c r="E110">
        <v>0.42529391100000002</v>
      </c>
      <c r="F110">
        <v>16</v>
      </c>
      <c r="G110" t="s">
        <v>6</v>
      </c>
      <c r="H110">
        <v>2.7</v>
      </c>
      <c r="I110">
        <v>2.06</v>
      </c>
      <c r="J110">
        <v>-47.23</v>
      </c>
      <c r="K110" t="s">
        <v>7</v>
      </c>
      <c r="L110">
        <v>12.7</v>
      </c>
      <c r="M110">
        <v>285.85000000000002</v>
      </c>
      <c r="N110">
        <v>1009.681967</v>
      </c>
      <c r="O110">
        <f t="shared" si="36"/>
        <v>0.99647864783519269</v>
      </c>
      <c r="P110">
        <f t="shared" si="37"/>
        <v>23.539742724000167</v>
      </c>
      <c r="Q110">
        <f t="shared" si="38"/>
        <v>23539.742724000167</v>
      </c>
      <c r="R110">
        <f t="shared" si="33"/>
        <v>0.64000000000000012</v>
      </c>
      <c r="S110" s="2">
        <f t="shared" si="34"/>
        <v>27.188062652336551</v>
      </c>
      <c r="T110" s="2">
        <f t="shared" si="39"/>
        <v>27.188062652336555</v>
      </c>
      <c r="U110">
        <f t="shared" si="40"/>
        <v>4.0608799097261818E-2</v>
      </c>
      <c r="V110">
        <f t="shared" si="41"/>
        <v>1725116.5220195346</v>
      </c>
      <c r="W110" s="4">
        <f t="shared" si="35"/>
        <v>3.5537400353602413</v>
      </c>
      <c r="X110">
        <f t="shared" si="42"/>
        <v>4.6578146094527444</v>
      </c>
      <c r="Y110" s="6">
        <f t="shared" si="43"/>
        <v>31.845877261789298</v>
      </c>
    </row>
    <row r="111" spans="1:25" x14ac:dyDescent="0.2">
      <c r="A111" t="s">
        <v>49</v>
      </c>
      <c r="B111" s="1">
        <v>44199</v>
      </c>
      <c r="C111" t="s">
        <v>5</v>
      </c>
      <c r="D111">
        <v>100</v>
      </c>
      <c r="E111">
        <v>0.41397329599999999</v>
      </c>
      <c r="F111">
        <v>17</v>
      </c>
      <c r="G111" t="s">
        <v>6</v>
      </c>
      <c r="H111">
        <v>2.2200000000000002</v>
      </c>
      <c r="I111">
        <v>2.06</v>
      </c>
      <c r="J111">
        <v>-47.64</v>
      </c>
      <c r="K111" t="s">
        <v>7</v>
      </c>
      <c r="L111">
        <v>11.7</v>
      </c>
      <c r="M111">
        <v>284.85000000000002</v>
      </c>
      <c r="N111">
        <v>1009.681967</v>
      </c>
      <c r="O111">
        <f t="shared" si="36"/>
        <v>0.99647864783519269</v>
      </c>
      <c r="P111">
        <f t="shared" si="37"/>
        <v>23.457392740708229</v>
      </c>
      <c r="Q111">
        <f t="shared" si="38"/>
        <v>23457.39274070823</v>
      </c>
      <c r="R111">
        <f t="shared" si="33"/>
        <v>0.16000000000000014</v>
      </c>
      <c r="S111" s="2">
        <f t="shared" si="34"/>
        <v>6.820877399658074</v>
      </c>
      <c r="T111" s="2">
        <f t="shared" si="39"/>
        <v>6.820877399658074</v>
      </c>
      <c r="U111">
        <f t="shared" si="40"/>
        <v>4.1597659911907982E-2</v>
      </c>
      <c r="V111">
        <f t="shared" si="41"/>
        <v>1773328.3648237225</v>
      </c>
      <c r="W111" s="4">
        <f t="shared" si="35"/>
        <v>3.6530564315368688</v>
      </c>
      <c r="X111">
        <f t="shared" si="42"/>
        <v>3.9367889699086644</v>
      </c>
      <c r="Y111" s="6">
        <f t="shared" si="43"/>
        <v>10.757666369566738</v>
      </c>
    </row>
    <row r="112" spans="1:25" x14ac:dyDescent="0.2">
      <c r="A112" t="s">
        <v>49</v>
      </c>
      <c r="B112" s="1">
        <v>44199</v>
      </c>
      <c r="C112" t="s">
        <v>8</v>
      </c>
      <c r="D112">
        <v>150</v>
      </c>
      <c r="E112">
        <v>0.44573214100000003</v>
      </c>
      <c r="F112">
        <v>18</v>
      </c>
      <c r="G112" t="s">
        <v>6</v>
      </c>
      <c r="H112">
        <v>2.37</v>
      </c>
      <c r="I112">
        <v>2.06</v>
      </c>
      <c r="J112">
        <v>-46.8</v>
      </c>
      <c r="K112" t="s">
        <v>7</v>
      </c>
      <c r="L112">
        <v>11.9</v>
      </c>
      <c r="M112">
        <v>285.05</v>
      </c>
      <c r="N112">
        <v>1009.681967</v>
      </c>
      <c r="O112">
        <f t="shared" si="36"/>
        <v>0.99647864783519269</v>
      </c>
      <c r="P112">
        <f t="shared" si="37"/>
        <v>23.473862737366616</v>
      </c>
      <c r="Q112">
        <f t="shared" si="38"/>
        <v>23473.862737366617</v>
      </c>
      <c r="R112">
        <f t="shared" si="33"/>
        <v>0.31000000000000005</v>
      </c>
      <c r="S112" s="2">
        <f t="shared" si="34"/>
        <v>13.206177588596438</v>
      </c>
      <c r="T112" s="2">
        <f t="shared" si="39"/>
        <v>13.206177588596438</v>
      </c>
      <c r="U112">
        <f t="shared" si="40"/>
        <v>4.1388214680424328E-2</v>
      </c>
      <c r="V112">
        <f t="shared" si="41"/>
        <v>1763161.6553052829</v>
      </c>
      <c r="W112" s="4">
        <f t="shared" si="35"/>
        <v>3.632113009928883</v>
      </c>
      <c r="X112">
        <f t="shared" si="42"/>
        <v>4.1786931230735203</v>
      </c>
      <c r="Y112" s="6">
        <f t="shared" si="43"/>
        <v>17.384870711669958</v>
      </c>
    </row>
    <row r="113" spans="1:25" x14ac:dyDescent="0.2">
      <c r="A113" t="s">
        <v>49</v>
      </c>
      <c r="B113" s="1">
        <v>44199</v>
      </c>
      <c r="C113" t="s">
        <v>5</v>
      </c>
      <c r="D113">
        <v>75</v>
      </c>
      <c r="E113">
        <v>0.409954235</v>
      </c>
      <c r="F113">
        <v>19</v>
      </c>
      <c r="G113" t="s">
        <v>6</v>
      </c>
      <c r="H113">
        <v>2.46</v>
      </c>
      <c r="I113">
        <v>2.06</v>
      </c>
      <c r="J113">
        <v>-47.02</v>
      </c>
      <c r="K113" t="s">
        <v>7</v>
      </c>
      <c r="L113">
        <v>13.6</v>
      </c>
      <c r="M113">
        <v>286.75</v>
      </c>
      <c r="N113">
        <v>1009.681967</v>
      </c>
      <c r="O113">
        <f t="shared" si="36"/>
        <v>0.99647864783519269</v>
      </c>
      <c r="P113">
        <f t="shared" si="37"/>
        <v>23.613857708962907</v>
      </c>
      <c r="Q113">
        <f t="shared" si="38"/>
        <v>23613.857708962907</v>
      </c>
      <c r="R113">
        <f t="shared" si="33"/>
        <v>0.39999999999999991</v>
      </c>
      <c r="S113" s="2">
        <f t="shared" si="34"/>
        <v>16.93920599208893</v>
      </c>
      <c r="T113" s="2">
        <f t="shared" si="39"/>
        <v>16.939205992088933</v>
      </c>
      <c r="U113">
        <f t="shared" si="40"/>
        <v>3.9762843093724951E-2</v>
      </c>
      <c r="V113">
        <f t="shared" si="41"/>
        <v>1683877.4749892945</v>
      </c>
      <c r="W113" s="4">
        <f t="shared" si="35"/>
        <v>3.468787598477947</v>
      </c>
      <c r="X113">
        <f t="shared" si="42"/>
        <v>4.142338588473665</v>
      </c>
      <c r="Y113" s="6">
        <f t="shared" si="43"/>
        <v>21.081544580562593</v>
      </c>
    </row>
    <row r="114" spans="1:25" x14ac:dyDescent="0.2">
      <c r="A114" t="s">
        <v>49</v>
      </c>
      <c r="B114" s="1">
        <v>44199</v>
      </c>
      <c r="C114" t="s">
        <v>8</v>
      </c>
      <c r="D114">
        <v>175</v>
      </c>
      <c r="E114">
        <v>0.44775600500000001</v>
      </c>
      <c r="F114">
        <v>20</v>
      </c>
      <c r="G114" t="s">
        <v>6</v>
      </c>
      <c r="H114">
        <v>2.5</v>
      </c>
      <c r="I114">
        <v>2.06</v>
      </c>
      <c r="J114">
        <v>-47.12</v>
      </c>
      <c r="K114" t="s">
        <v>7</v>
      </c>
      <c r="L114">
        <v>12.9</v>
      </c>
      <c r="M114">
        <v>286.05</v>
      </c>
      <c r="N114">
        <v>1009.681967</v>
      </c>
      <c r="O114">
        <f t="shared" si="36"/>
        <v>0.99647864783519269</v>
      </c>
      <c r="P114">
        <f t="shared" si="37"/>
        <v>23.55621272065855</v>
      </c>
      <c r="Q114">
        <f t="shared" si="38"/>
        <v>23556.21272065855</v>
      </c>
      <c r="R114">
        <f t="shared" si="33"/>
        <v>0.43999999999999995</v>
      </c>
      <c r="S114" s="2">
        <f t="shared" si="34"/>
        <v>18.678724174286497</v>
      </c>
      <c r="T114" s="2">
        <f t="shared" si="39"/>
        <v>18.678724174286497</v>
      </c>
      <c r="U114">
        <f t="shared" si="40"/>
        <v>4.0410982772403008E-2</v>
      </c>
      <c r="V114">
        <f t="shared" si="41"/>
        <v>1715512.7291308166</v>
      </c>
      <c r="W114" s="4">
        <f t="shared" si="35"/>
        <v>3.5339562220094822</v>
      </c>
      <c r="X114">
        <f t="shared" si="42"/>
        <v>4.2887818228270413</v>
      </c>
      <c r="Y114" s="6">
        <f t="shared" si="43"/>
        <v>22.967505997113538</v>
      </c>
    </row>
    <row r="115" spans="1:25" x14ac:dyDescent="0.2">
      <c r="A115" t="s">
        <v>49</v>
      </c>
      <c r="B115" s="1">
        <v>44199</v>
      </c>
      <c r="C115" t="s">
        <v>5</v>
      </c>
      <c r="D115">
        <v>50</v>
      </c>
      <c r="E115">
        <v>0.22387605599999999</v>
      </c>
      <c r="F115">
        <v>21</v>
      </c>
      <c r="G115" t="s">
        <v>6</v>
      </c>
      <c r="H115">
        <v>2.29</v>
      </c>
      <c r="I115">
        <v>2.06</v>
      </c>
      <c r="J115">
        <v>-47.42</v>
      </c>
      <c r="K115" t="s">
        <v>7</v>
      </c>
      <c r="L115">
        <v>12.8</v>
      </c>
      <c r="M115">
        <v>285.95</v>
      </c>
      <c r="N115">
        <v>1009.681967</v>
      </c>
      <c r="O115">
        <f t="shared" si="36"/>
        <v>0.99647864783519269</v>
      </c>
      <c r="P115">
        <f t="shared" si="37"/>
        <v>23.547977722329357</v>
      </c>
      <c r="Q115">
        <f t="shared" si="38"/>
        <v>23547.977722329357</v>
      </c>
      <c r="R115">
        <f t="shared" si="33"/>
        <v>0.22999999999999998</v>
      </c>
      <c r="S115" s="2">
        <f t="shared" si="34"/>
        <v>9.7672930861448286</v>
      </c>
      <c r="T115" s="2">
        <f t="shared" si="39"/>
        <v>9.7672930861448286</v>
      </c>
      <c r="U115">
        <f t="shared" si="40"/>
        <v>4.0566270079368749E-2</v>
      </c>
      <c r="V115">
        <f t="shared" si="41"/>
        <v>1722707.1707691404</v>
      </c>
      <c r="W115" s="4">
        <f t="shared" si="35"/>
        <v>3.5487767717844294</v>
      </c>
      <c r="X115">
        <f t="shared" si="42"/>
        <v>3.9449994210613313</v>
      </c>
      <c r="Y115" s="6">
        <f t="shared" si="43"/>
        <v>13.712292507206159</v>
      </c>
    </row>
    <row r="116" spans="1:25" x14ac:dyDescent="0.2">
      <c r="A116" t="s">
        <v>49</v>
      </c>
      <c r="B116" s="1">
        <v>44199</v>
      </c>
      <c r="C116" t="s">
        <v>8</v>
      </c>
      <c r="D116">
        <v>200</v>
      </c>
      <c r="E116">
        <v>0.45256188200000003</v>
      </c>
      <c r="F116">
        <v>22</v>
      </c>
      <c r="G116" t="s">
        <v>6</v>
      </c>
      <c r="H116">
        <v>2.27</v>
      </c>
      <c r="I116">
        <v>2.06</v>
      </c>
      <c r="J116">
        <v>-48.55</v>
      </c>
      <c r="K116" t="s">
        <v>7</v>
      </c>
      <c r="L116">
        <v>14</v>
      </c>
      <c r="M116">
        <v>287.14999999999998</v>
      </c>
      <c r="N116">
        <v>1009.681967</v>
      </c>
      <c r="O116">
        <f t="shared" si="36"/>
        <v>0.99647864783519269</v>
      </c>
      <c r="P116">
        <f t="shared" si="37"/>
        <v>23.646797702279677</v>
      </c>
      <c r="Q116">
        <f t="shared" si="38"/>
        <v>23646.797702279677</v>
      </c>
      <c r="R116">
        <f t="shared" si="33"/>
        <v>0.20999999999999996</v>
      </c>
      <c r="S116" s="2">
        <f t="shared" si="34"/>
        <v>8.880695079476018</v>
      </c>
      <c r="T116" s="2">
        <f t="shared" si="39"/>
        <v>8.880695079476018</v>
      </c>
      <c r="U116">
        <f t="shared" si="40"/>
        <v>3.9384994939797885E-2</v>
      </c>
      <c r="V116">
        <f t="shared" si="41"/>
        <v>1665553.0036526241</v>
      </c>
      <c r="W116" s="4">
        <f t="shared" si="35"/>
        <v>3.431039187524406</v>
      </c>
      <c r="X116">
        <f t="shared" si="42"/>
        <v>3.7808053182914567</v>
      </c>
      <c r="Y116" s="6">
        <f t="shared" si="43"/>
        <v>12.661500397767474</v>
      </c>
    </row>
    <row r="117" spans="1:25" x14ac:dyDescent="0.2">
      <c r="A117" t="s">
        <v>49</v>
      </c>
      <c r="B117" s="1">
        <v>44199</v>
      </c>
      <c r="C117" t="s">
        <v>5</v>
      </c>
      <c r="D117">
        <v>25</v>
      </c>
      <c r="E117">
        <v>0.38994810499999999</v>
      </c>
      <c r="F117">
        <v>23</v>
      </c>
      <c r="G117" t="s">
        <v>6</v>
      </c>
      <c r="H117">
        <v>2.66</v>
      </c>
      <c r="I117">
        <v>2.06</v>
      </c>
      <c r="J117">
        <v>-48.19</v>
      </c>
      <c r="K117" t="s">
        <v>7</v>
      </c>
      <c r="L117">
        <v>13.3</v>
      </c>
      <c r="M117">
        <v>286.45</v>
      </c>
      <c r="N117">
        <v>1009.681967</v>
      </c>
      <c r="O117">
        <f t="shared" si="36"/>
        <v>0.99647864783519269</v>
      </c>
      <c r="P117">
        <f t="shared" si="37"/>
        <v>23.589152713975324</v>
      </c>
      <c r="Q117">
        <f t="shared" si="38"/>
        <v>23589.152713975323</v>
      </c>
      <c r="R117">
        <f t="shared" si="33"/>
        <v>0.60000000000000009</v>
      </c>
      <c r="S117" s="2">
        <f t="shared" si="34"/>
        <v>25.435419714949397</v>
      </c>
      <c r="T117" s="2">
        <f t="shared" si="39"/>
        <v>25.435419714949401</v>
      </c>
      <c r="U117">
        <f t="shared" si="40"/>
        <v>4.0047623396269889E-2</v>
      </c>
      <c r="V117">
        <f t="shared" si="41"/>
        <v>1697713.5161172531</v>
      </c>
      <c r="W117" s="4">
        <f t="shared" si="35"/>
        <v>3.4972898432015413</v>
      </c>
      <c r="X117">
        <f t="shared" si="42"/>
        <v>4.5159179528718933</v>
      </c>
      <c r="Y117" s="6">
        <f t="shared" si="43"/>
        <v>29.951337667821292</v>
      </c>
    </row>
    <row r="118" spans="1:25" x14ac:dyDescent="0.2">
      <c r="A118" t="s">
        <v>49</v>
      </c>
      <c r="B118" s="1">
        <v>44199</v>
      </c>
      <c r="C118" t="s">
        <v>8</v>
      </c>
      <c r="D118">
        <v>225</v>
      </c>
      <c r="E118">
        <v>0.45560000899999997</v>
      </c>
      <c r="F118">
        <v>24</v>
      </c>
      <c r="G118" t="s">
        <v>6</v>
      </c>
      <c r="H118">
        <v>2.3199999999999998</v>
      </c>
      <c r="I118">
        <v>2.06</v>
      </c>
      <c r="J118">
        <v>-48.35</v>
      </c>
      <c r="K118" t="s">
        <v>7</v>
      </c>
      <c r="L118">
        <v>13.8</v>
      </c>
      <c r="M118">
        <v>286.95</v>
      </c>
      <c r="N118">
        <v>1009.681967</v>
      </c>
      <c r="O118">
        <f t="shared" si="36"/>
        <v>0.99647864783519269</v>
      </c>
      <c r="P118">
        <f t="shared" si="37"/>
        <v>23.630327705621291</v>
      </c>
      <c r="Q118">
        <f t="shared" si="38"/>
        <v>23630.32770562129</v>
      </c>
      <c r="R118">
        <f t="shared" si="33"/>
        <v>0.25999999999999979</v>
      </c>
      <c r="S118" s="2">
        <f t="shared" si="34"/>
        <v>11.002809746821658</v>
      </c>
      <c r="T118" s="2">
        <f t="shared" si="39"/>
        <v>11.002809746821658</v>
      </c>
      <c r="U118">
        <f t="shared" si="40"/>
        <v>3.9566784702134192E-2</v>
      </c>
      <c r="V118">
        <f t="shared" si="41"/>
        <v>1674406.9398886017</v>
      </c>
      <c r="W118" s="4">
        <f t="shared" si="35"/>
        <v>3.4492782961705197</v>
      </c>
      <c r="X118">
        <f t="shared" si="42"/>
        <v>3.8846241005415556</v>
      </c>
      <c r="Y118" s="6">
        <f t="shared" si="43"/>
        <v>14.887433847363214</v>
      </c>
    </row>
    <row r="119" spans="1:25" x14ac:dyDescent="0.2">
      <c r="A119" t="s">
        <v>49</v>
      </c>
      <c r="B119" s="1">
        <v>44199</v>
      </c>
      <c r="C119" t="s">
        <v>5</v>
      </c>
      <c r="D119">
        <v>10</v>
      </c>
      <c r="E119">
        <v>0.38665674100000003</v>
      </c>
      <c r="F119">
        <v>25</v>
      </c>
      <c r="G119" t="s">
        <v>6</v>
      </c>
      <c r="H119">
        <v>2.3199999999999998</v>
      </c>
      <c r="I119">
        <v>2.06</v>
      </c>
      <c r="J119">
        <v>-45.52</v>
      </c>
      <c r="K119" t="s">
        <v>7</v>
      </c>
      <c r="L119">
        <v>13.1</v>
      </c>
      <c r="M119">
        <v>286.25</v>
      </c>
      <c r="N119">
        <v>1009.681967</v>
      </c>
      <c r="O119">
        <f t="shared" si="36"/>
        <v>0.99647864783519269</v>
      </c>
      <c r="P119">
        <f t="shared" si="37"/>
        <v>23.572682717316937</v>
      </c>
      <c r="Q119">
        <f t="shared" si="38"/>
        <v>23572.682717316937</v>
      </c>
      <c r="R119">
        <f t="shared" si="33"/>
        <v>0.25999999999999979</v>
      </c>
      <c r="S119" s="2">
        <f t="shared" si="34"/>
        <v>11.029716181137028</v>
      </c>
      <c r="T119" s="2">
        <f t="shared" si="39"/>
        <v>11.029716181137028</v>
      </c>
      <c r="U119">
        <f t="shared" si="40"/>
        <v>4.0236985029235714E-2</v>
      </c>
      <c r="V119">
        <f t="shared" si="41"/>
        <v>1706932.7879120382</v>
      </c>
      <c r="W119" s="4">
        <f t="shared" si="35"/>
        <v>3.5162815430987986</v>
      </c>
      <c r="X119">
        <f t="shared" si="42"/>
        <v>3.9600840679559286</v>
      </c>
      <c r="Y119" s="6">
        <f t="shared" si="43"/>
        <v>14.989800249092957</v>
      </c>
    </row>
    <row r="120" spans="1:25" x14ac:dyDescent="0.2">
      <c r="A120" t="s">
        <v>49</v>
      </c>
      <c r="B120" s="1">
        <v>44199</v>
      </c>
      <c r="C120" t="s">
        <v>8</v>
      </c>
      <c r="D120">
        <v>250</v>
      </c>
      <c r="E120">
        <v>0.440425917</v>
      </c>
      <c r="F120">
        <v>26</v>
      </c>
      <c r="G120" t="s">
        <v>6</v>
      </c>
      <c r="H120">
        <v>2.63</v>
      </c>
      <c r="I120">
        <v>2.06</v>
      </c>
      <c r="J120">
        <v>-48.31</v>
      </c>
      <c r="K120" t="s">
        <v>7</v>
      </c>
      <c r="L120">
        <v>13.7</v>
      </c>
      <c r="M120">
        <v>286.85000000000002</v>
      </c>
      <c r="N120">
        <v>1009.681967</v>
      </c>
      <c r="O120">
        <f t="shared" si="36"/>
        <v>0.99647864783519269</v>
      </c>
      <c r="P120">
        <f t="shared" si="37"/>
        <v>23.622092707292101</v>
      </c>
      <c r="Q120">
        <f t="shared" si="38"/>
        <v>23622.0927072921</v>
      </c>
      <c r="R120">
        <f t="shared" si="33"/>
        <v>0.56999999999999984</v>
      </c>
      <c r="S120" s="2">
        <f t="shared" si="34"/>
        <v>24.129953559281464</v>
      </c>
      <c r="T120" s="2">
        <f t="shared" si="39"/>
        <v>24.129953559281468</v>
      </c>
      <c r="U120">
        <f t="shared" si="40"/>
        <v>3.9662609950495961E-2</v>
      </c>
      <c r="V120">
        <f t="shared" si="41"/>
        <v>1679047.2563953733</v>
      </c>
      <c r="W120" s="4">
        <f t="shared" si="35"/>
        <v>3.4588373481744692</v>
      </c>
      <c r="X120">
        <f t="shared" si="42"/>
        <v>4.4158942843198314</v>
      </c>
      <c r="Y120" s="6">
        <f t="shared" si="43"/>
        <v>28.545847843601294</v>
      </c>
    </row>
    <row r="121" spans="1:25" x14ac:dyDescent="0.2">
      <c r="A121" t="s">
        <v>49</v>
      </c>
      <c r="B121" s="1">
        <v>44199</v>
      </c>
      <c r="C121" t="s">
        <v>5</v>
      </c>
      <c r="D121">
        <v>5</v>
      </c>
      <c r="E121">
        <v>0.38715654300000002</v>
      </c>
      <c r="F121">
        <v>27</v>
      </c>
      <c r="G121" t="s">
        <v>6</v>
      </c>
      <c r="H121">
        <v>2.16</v>
      </c>
      <c r="I121">
        <v>2.06</v>
      </c>
      <c r="J121">
        <v>-46.85</v>
      </c>
      <c r="K121" t="s">
        <v>7</v>
      </c>
      <c r="L121">
        <v>11.8</v>
      </c>
      <c r="M121">
        <v>284.95</v>
      </c>
      <c r="N121">
        <v>1009.681967</v>
      </c>
      <c r="O121">
        <f t="shared" si="36"/>
        <v>0.99647864783519269</v>
      </c>
      <c r="P121">
        <f t="shared" si="37"/>
        <v>23.465627739037419</v>
      </c>
      <c r="Q121">
        <f t="shared" si="38"/>
        <v>23465.62773903742</v>
      </c>
      <c r="R121">
        <f t="shared" si="33"/>
        <v>0.10000000000000009</v>
      </c>
      <c r="S121" s="2">
        <f t="shared" si="34"/>
        <v>4.2615523058707723</v>
      </c>
      <c r="T121" s="2">
        <f t="shared" si="39"/>
        <v>4.2615523058707732</v>
      </c>
      <c r="U121">
        <f t="shared" si="40"/>
        <v>4.1504414951836689E-2</v>
      </c>
      <c r="V121">
        <f t="shared" si="41"/>
        <v>1768732.3524181687</v>
      </c>
      <c r="W121" s="4">
        <f t="shared" si="35"/>
        <v>3.6435886459814277</v>
      </c>
      <c r="X121">
        <f t="shared" si="42"/>
        <v>3.8204618812232445</v>
      </c>
      <c r="Y121" s="6">
        <f t="shared" si="43"/>
        <v>8.0820141870940176</v>
      </c>
    </row>
    <row r="122" spans="1:25" x14ac:dyDescent="0.2">
      <c r="A122" t="s">
        <v>49</v>
      </c>
      <c r="B122" s="1">
        <v>44199</v>
      </c>
      <c r="C122" t="s">
        <v>8</v>
      </c>
      <c r="D122">
        <v>300</v>
      </c>
      <c r="E122">
        <v>0.442699395</v>
      </c>
      <c r="F122">
        <v>28</v>
      </c>
      <c r="G122" t="s">
        <v>6</v>
      </c>
      <c r="H122">
        <v>2.72</v>
      </c>
      <c r="I122">
        <v>2.06</v>
      </c>
      <c r="J122">
        <v>-48.23</v>
      </c>
      <c r="K122" t="s">
        <v>7</v>
      </c>
      <c r="L122">
        <v>14.1</v>
      </c>
      <c r="M122">
        <v>287.25</v>
      </c>
      <c r="N122">
        <v>1009.681967</v>
      </c>
      <c r="O122">
        <f t="shared" si="36"/>
        <v>0.99647864783519269</v>
      </c>
      <c r="P122">
        <f t="shared" si="37"/>
        <v>23.655032700608874</v>
      </c>
      <c r="Q122">
        <f t="shared" si="38"/>
        <v>23655.032700608874</v>
      </c>
      <c r="R122">
        <f t="shared" si="33"/>
        <v>0.66000000000000014</v>
      </c>
      <c r="S122" s="2">
        <f t="shared" si="34"/>
        <v>27.901039425872863</v>
      </c>
      <c r="T122" s="2">
        <f t="shared" si="39"/>
        <v>27.901039425872867</v>
      </c>
      <c r="U122">
        <f t="shared" si="40"/>
        <v>3.9296839809498822E-2</v>
      </c>
      <c r="V122">
        <f t="shared" si="41"/>
        <v>1661246.4800561166</v>
      </c>
      <c r="W122" s="4">
        <f t="shared" si="35"/>
        <v>3.4221677489156002</v>
      </c>
      <c r="X122">
        <f t="shared" si="42"/>
        <v>4.5185904257526381</v>
      </c>
      <c r="Y122" s="6">
        <f t="shared" si="43"/>
        <v>32.419629851625501</v>
      </c>
    </row>
    <row r="123" spans="1:25" x14ac:dyDescent="0.2">
      <c r="A123" t="s">
        <v>49</v>
      </c>
      <c r="B123" s="1">
        <v>44199</v>
      </c>
      <c r="C123" t="s">
        <v>5</v>
      </c>
      <c r="D123">
        <v>0</v>
      </c>
      <c r="E123">
        <v>0.38191070599999999</v>
      </c>
      <c r="F123">
        <v>29</v>
      </c>
      <c r="G123" t="s">
        <v>6</v>
      </c>
      <c r="H123">
        <v>2.3199999999999998</v>
      </c>
      <c r="I123">
        <v>2.06</v>
      </c>
      <c r="J123">
        <v>-47.54</v>
      </c>
      <c r="K123" t="s">
        <v>7</v>
      </c>
      <c r="L123">
        <v>12.9</v>
      </c>
      <c r="M123">
        <v>286.05</v>
      </c>
      <c r="N123">
        <v>1009.681967</v>
      </c>
      <c r="O123">
        <f t="shared" si="36"/>
        <v>0.99647864783519269</v>
      </c>
      <c r="P123">
        <f t="shared" si="37"/>
        <v>23.55621272065855</v>
      </c>
      <c r="Q123">
        <f t="shared" si="38"/>
        <v>23556.21272065855</v>
      </c>
      <c r="R123">
        <f t="shared" si="33"/>
        <v>0.25999999999999979</v>
      </c>
      <c r="S123" s="2">
        <f t="shared" si="34"/>
        <v>11.037427921169286</v>
      </c>
      <c r="T123" s="2">
        <f t="shared" si="39"/>
        <v>11.037427921169286</v>
      </c>
      <c r="U123">
        <f t="shared" si="40"/>
        <v>4.0428446319411268E-2</v>
      </c>
      <c r="V123">
        <f t="shared" si="41"/>
        <v>1716254.0854437074</v>
      </c>
      <c r="W123" s="4">
        <f t="shared" si="35"/>
        <v>3.5354834160140376</v>
      </c>
      <c r="X123">
        <f t="shared" si="42"/>
        <v>3.9817094782294009</v>
      </c>
      <c r="Y123" s="6">
        <f t="shared" si="43"/>
        <v>15.019137399398687</v>
      </c>
    </row>
    <row r="124" spans="1:25" x14ac:dyDescent="0.2">
      <c r="A124" t="s">
        <v>49</v>
      </c>
      <c r="B124" s="1">
        <v>44199</v>
      </c>
      <c r="C124" t="s">
        <v>8</v>
      </c>
      <c r="D124">
        <v>400</v>
      </c>
      <c r="E124">
        <v>0.46168116399999998</v>
      </c>
      <c r="F124">
        <v>30</v>
      </c>
      <c r="G124" t="s">
        <v>6</v>
      </c>
      <c r="H124">
        <v>2.1</v>
      </c>
      <c r="I124">
        <v>2.06</v>
      </c>
      <c r="J124">
        <v>-46.88</v>
      </c>
      <c r="K124" t="s">
        <v>7</v>
      </c>
      <c r="L124">
        <v>15.3</v>
      </c>
      <c r="M124">
        <v>288.45</v>
      </c>
      <c r="N124">
        <v>1009.681967</v>
      </c>
      <c r="O124">
        <f t="shared" si="36"/>
        <v>0.99647864783519269</v>
      </c>
      <c r="P124">
        <f t="shared" si="37"/>
        <v>23.753852680559199</v>
      </c>
      <c r="Q124">
        <f t="shared" si="38"/>
        <v>23753.852680559197</v>
      </c>
      <c r="R124">
        <f t="shared" si="33"/>
        <v>4.0000000000000036E-2</v>
      </c>
      <c r="S124" s="2">
        <f t="shared" si="34"/>
        <v>1.6839373611480348</v>
      </c>
      <c r="T124" s="2">
        <f t="shared" si="39"/>
        <v>1.6839373611480351</v>
      </c>
      <c r="U124">
        <f t="shared" si="40"/>
        <v>3.8234878023639625E-2</v>
      </c>
      <c r="V124">
        <f t="shared" si="41"/>
        <v>1609628.4900736164</v>
      </c>
      <c r="W124" s="4">
        <f t="shared" si="35"/>
        <v>3.3158346895516497</v>
      </c>
      <c r="X124">
        <f t="shared" si="42"/>
        <v>3.3802198291545942</v>
      </c>
      <c r="Y124" s="6">
        <f t="shared" si="43"/>
        <v>5.0641571903026286</v>
      </c>
    </row>
    <row r="125" spans="1:25" x14ac:dyDescent="0.2">
      <c r="A125" t="s">
        <v>49</v>
      </c>
      <c r="B125" s="1">
        <v>44199</v>
      </c>
      <c r="C125" t="s">
        <v>7</v>
      </c>
      <c r="D125" t="s">
        <v>7</v>
      </c>
      <c r="E125">
        <v>0</v>
      </c>
      <c r="F125" t="s">
        <v>9</v>
      </c>
      <c r="G125" t="s">
        <v>6</v>
      </c>
      <c r="H125">
        <v>2.06</v>
      </c>
      <c r="I125" t="s">
        <v>7</v>
      </c>
      <c r="J125">
        <v>-46.81</v>
      </c>
      <c r="K125" t="s">
        <v>7</v>
      </c>
      <c r="L125">
        <v>0</v>
      </c>
      <c r="M125">
        <v>0</v>
      </c>
      <c r="U125" t="e">
        <f t="shared" si="40"/>
        <v>#DIV/0!</v>
      </c>
    </row>
  </sheetData>
  <sortState xmlns:xlrd2="http://schemas.microsoft.com/office/spreadsheetml/2017/richdata2" ref="B2:Y125">
    <sortCondition ref="G2:G125"/>
  </sortState>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A377-F8BE-5F49-9B04-E8176044BC1B}">
  <dimension ref="A1:Z125"/>
  <sheetViews>
    <sheetView tabSelected="1" workbookViewId="0">
      <selection activeCell="G25" sqref="G25"/>
    </sheetView>
  </sheetViews>
  <sheetFormatPr baseColWidth="10" defaultRowHeight="15" x14ac:dyDescent="0.2"/>
  <sheetData>
    <row r="1" spans="1:26" x14ac:dyDescent="0.2">
      <c r="A1" t="s">
        <v>0</v>
      </c>
      <c r="B1" s="1" t="s">
        <v>62</v>
      </c>
      <c r="C1" t="s">
        <v>63</v>
      </c>
      <c r="D1" t="s">
        <v>64</v>
      </c>
      <c r="E1" t="s">
        <v>12</v>
      </c>
      <c r="F1" t="s">
        <v>1</v>
      </c>
      <c r="G1" t="s">
        <v>65</v>
      </c>
      <c r="H1" t="s">
        <v>60</v>
      </c>
      <c r="I1" t="s">
        <v>61</v>
      </c>
      <c r="J1" t="s">
        <v>3</v>
      </c>
      <c r="K1" t="s">
        <v>4</v>
      </c>
      <c r="L1" t="s">
        <v>11</v>
      </c>
      <c r="M1" t="s">
        <v>10</v>
      </c>
      <c r="N1" t="s">
        <v>14</v>
      </c>
      <c r="O1" t="s">
        <v>13</v>
      </c>
      <c r="P1" t="s">
        <v>22</v>
      </c>
      <c r="Q1" t="s">
        <v>23</v>
      </c>
      <c r="R1" t="s">
        <v>19</v>
      </c>
      <c r="S1" s="2" t="s">
        <v>20</v>
      </c>
      <c r="T1" s="2" t="s">
        <v>25</v>
      </c>
      <c r="U1" t="s">
        <v>51</v>
      </c>
      <c r="V1" s="7" t="s">
        <v>50</v>
      </c>
      <c r="W1" t="s">
        <v>38</v>
      </c>
      <c r="X1" s="4" t="s">
        <v>39</v>
      </c>
      <c r="Y1" t="s">
        <v>40</v>
      </c>
      <c r="Z1" s="6" t="s">
        <v>37</v>
      </c>
    </row>
    <row r="2" spans="1:26" x14ac:dyDescent="0.2">
      <c r="A2" t="s">
        <v>46</v>
      </c>
      <c r="B2" s="1">
        <v>44504</v>
      </c>
      <c r="C2" t="s">
        <v>5</v>
      </c>
      <c r="D2">
        <v>400</v>
      </c>
      <c r="E2">
        <v>0.46244175999999998</v>
      </c>
      <c r="F2">
        <v>1</v>
      </c>
      <c r="G2" t="s">
        <v>2</v>
      </c>
      <c r="H2">
        <v>688</v>
      </c>
      <c r="I2">
        <v>531</v>
      </c>
      <c r="J2">
        <v>-13.46</v>
      </c>
      <c r="K2">
        <v>1.090875</v>
      </c>
      <c r="L2">
        <v>22.4</v>
      </c>
      <c r="M2">
        <v>295.55</v>
      </c>
      <c r="N2">
        <v>1005.857025</v>
      </c>
      <c r="O2">
        <f t="shared" ref="O2:O33" si="0">N2/1013.249977</f>
        <v>0.99270372349586555</v>
      </c>
      <c r="P2">
        <f t="shared" ref="P2:P33" si="1">(1*0.08206*M2)/O2</f>
        <v>24.431088980498831</v>
      </c>
      <c r="Q2">
        <f t="shared" ref="Q2:Q33" si="2">P2*1000</f>
        <v>24431.088980498833</v>
      </c>
      <c r="R2">
        <f t="shared" ref="R2:R31" si="3">H2-I2</f>
        <v>157</v>
      </c>
      <c r="S2" s="2">
        <f>((R2/1000000)*(1/P2))/0.000000001</f>
        <v>6426.2383115758421</v>
      </c>
      <c r="T2" s="2">
        <f>R2*0.025/0.025/P2*1000</f>
        <v>6426.238311575843</v>
      </c>
      <c r="U2">
        <f>EXP(-58.0931+90.5069*(100/M2)+22.294*LN(M2/100)+E2*(0.027766+(-0.025888)*(M2/100)+(0.0050578)*(M2/100)^2))</f>
        <v>3.6417356691001067E-2</v>
      </c>
      <c r="V2" s="8">
        <f>U2*(44.0095/1000)/0.001836</f>
        <v>0.87293554427702158</v>
      </c>
      <c r="W2">
        <f>V2/Q2*1000000000*1000</f>
        <v>35730521.262224883</v>
      </c>
      <c r="X2" s="4">
        <f>I2*W2/1000000</f>
        <v>18972.906790241414</v>
      </c>
      <c r="Y2">
        <f>W2*H2/1000000</f>
        <v>24582.59862841072</v>
      </c>
      <c r="Z2" s="6">
        <f>Y2+S2</f>
        <v>31008.836939986562</v>
      </c>
    </row>
    <row r="3" spans="1:26" x14ac:dyDescent="0.2">
      <c r="A3" t="s">
        <v>46</v>
      </c>
      <c r="B3" s="1">
        <v>44504</v>
      </c>
      <c r="C3" t="s">
        <v>8</v>
      </c>
      <c r="D3">
        <v>0</v>
      </c>
      <c r="E3">
        <v>0.46244175999999998</v>
      </c>
      <c r="F3">
        <v>2</v>
      </c>
      <c r="G3" t="s">
        <v>2</v>
      </c>
      <c r="H3">
        <v>721</v>
      </c>
      <c r="I3">
        <v>531</v>
      </c>
      <c r="J3">
        <v>-13.93</v>
      </c>
      <c r="K3">
        <v>1.090363</v>
      </c>
      <c r="L3">
        <v>21.5</v>
      </c>
      <c r="M3">
        <v>294.64999999999998</v>
      </c>
      <c r="N3">
        <v>1005.857025</v>
      </c>
      <c r="O3">
        <f t="shared" si="0"/>
        <v>0.99270372349586555</v>
      </c>
      <c r="P3">
        <f t="shared" si="1"/>
        <v>24.35669216073077</v>
      </c>
      <c r="Q3">
        <f t="shared" si="2"/>
        <v>24356.69216073077</v>
      </c>
      <c r="R3">
        <f t="shared" si="3"/>
        <v>190</v>
      </c>
      <c r="S3" s="2">
        <f t="shared" ref="S3:S31" si="4">((R3/1000000)*(1/P3))/0.000000001</f>
        <v>7800.7308523744741</v>
      </c>
      <c r="T3" s="2">
        <f t="shared" ref="T3:T66" si="5">R3*0.025/0.025/P3*1000</f>
        <v>7800.7308523744741</v>
      </c>
      <c r="U3">
        <f t="shared" ref="U3:U66" si="6">EXP(-58.0931+90.5069*(100/M3)+22.294*LN(M3/100)+E3*(0.027766+(-0.025888)*(M3/100)+(0.0050578)*(M3/100)^2))</f>
        <v>3.7359010346547317E-2</v>
      </c>
      <c r="V3" s="8">
        <f t="shared" ref="V3:V66" si="7">U3*(44.0095/1000)/0.001836</f>
        <v>0.8955072798727528</v>
      </c>
      <c r="W3">
        <f t="shared" ref="W3:W66" si="8">V3/Q3*1000000000*1000</f>
        <v>36766375.08752276</v>
      </c>
      <c r="X3" s="4">
        <f t="shared" ref="X3:X31" si="9">I3*W3/1000000</f>
        <v>19522.945171474588</v>
      </c>
      <c r="Y3">
        <f t="shared" ref="Y3:Y66" si="10">W3*H3/1000000</f>
        <v>26508.556438103908</v>
      </c>
      <c r="Z3" s="6">
        <f t="shared" ref="Z3:Z66" si="11">Y3+S3</f>
        <v>34309.28729047838</v>
      </c>
    </row>
    <row r="4" spans="1:26" x14ac:dyDescent="0.2">
      <c r="A4" t="s">
        <v>46</v>
      </c>
      <c r="B4" s="1">
        <v>44504</v>
      </c>
      <c r="C4" t="s">
        <v>5</v>
      </c>
      <c r="D4">
        <v>300</v>
      </c>
      <c r="E4">
        <v>0.46244175999999998</v>
      </c>
      <c r="F4">
        <v>3</v>
      </c>
      <c r="G4" t="s">
        <v>2</v>
      </c>
      <c r="H4">
        <v>711</v>
      </c>
      <c r="I4">
        <v>531</v>
      </c>
      <c r="J4">
        <v>-13.86</v>
      </c>
      <c r="K4">
        <v>1.0904430000000001</v>
      </c>
      <c r="L4">
        <v>21.2</v>
      </c>
      <c r="M4">
        <v>294.35000000000002</v>
      </c>
      <c r="N4">
        <v>1005.857025</v>
      </c>
      <c r="O4">
        <f t="shared" si="0"/>
        <v>0.99270372349586555</v>
      </c>
      <c r="P4">
        <f t="shared" si="1"/>
        <v>24.331893220808091</v>
      </c>
      <c r="Q4">
        <f t="shared" si="2"/>
        <v>24331.893220808091</v>
      </c>
      <c r="R4">
        <f t="shared" si="3"/>
        <v>180</v>
      </c>
      <c r="S4" s="2">
        <f t="shared" si="4"/>
        <v>7397.6980897675494</v>
      </c>
      <c r="T4" s="2">
        <f t="shared" si="5"/>
        <v>7397.6980897675494</v>
      </c>
      <c r="U4">
        <f t="shared" si="6"/>
        <v>3.7681328350128988E-2</v>
      </c>
      <c r="V4" s="8">
        <f t="shared" si="7"/>
        <v>0.90323334424019708</v>
      </c>
      <c r="W4">
        <f t="shared" si="8"/>
        <v>37121375.473889232</v>
      </c>
      <c r="X4" s="4">
        <f t="shared" si="9"/>
        <v>19711.450376635181</v>
      </c>
      <c r="Y4">
        <f t="shared" si="10"/>
        <v>26393.297961935245</v>
      </c>
      <c r="Z4" s="6">
        <f t="shared" si="11"/>
        <v>33790.996051702794</v>
      </c>
    </row>
    <row r="5" spans="1:26" x14ac:dyDescent="0.2">
      <c r="A5" t="s">
        <v>46</v>
      </c>
      <c r="B5" s="1">
        <v>44504</v>
      </c>
      <c r="C5" t="s">
        <v>8</v>
      </c>
      <c r="D5">
        <v>5</v>
      </c>
      <c r="E5">
        <v>0.46244175999999998</v>
      </c>
      <c r="F5">
        <v>4</v>
      </c>
      <c r="G5" t="s">
        <v>2</v>
      </c>
      <c r="H5">
        <v>772</v>
      </c>
      <c r="I5">
        <v>531</v>
      </c>
      <c r="J5">
        <v>-17.13</v>
      </c>
      <c r="K5">
        <v>1.0868660000000001</v>
      </c>
      <c r="L5">
        <v>21.3</v>
      </c>
      <c r="M5">
        <v>294.45</v>
      </c>
      <c r="N5">
        <v>1005.857025</v>
      </c>
      <c r="O5">
        <f t="shared" si="0"/>
        <v>0.99270372349586555</v>
      </c>
      <c r="P5">
        <f t="shared" si="1"/>
        <v>24.340159534115649</v>
      </c>
      <c r="Q5">
        <f t="shared" si="2"/>
        <v>24340.15953411565</v>
      </c>
      <c r="R5">
        <f t="shared" si="3"/>
        <v>241</v>
      </c>
      <c r="S5" s="2">
        <f t="shared" si="4"/>
        <v>9901.3319802694641</v>
      </c>
      <c r="T5" s="2">
        <f t="shared" si="5"/>
        <v>9901.3319802694641</v>
      </c>
      <c r="U5">
        <f t="shared" si="6"/>
        <v>3.7573411307049956E-2</v>
      </c>
      <c r="V5" s="8">
        <f t="shared" si="7"/>
        <v>0.90064653862615196</v>
      </c>
      <c r="W5">
        <f t="shared" si="8"/>
        <v>37002491.185967289</v>
      </c>
      <c r="X5" s="4">
        <f t="shared" si="9"/>
        <v>19648.322819748631</v>
      </c>
      <c r="Y5">
        <f t="shared" si="10"/>
        <v>28565.923195566746</v>
      </c>
      <c r="Z5" s="6">
        <f t="shared" si="11"/>
        <v>38467.25517583621</v>
      </c>
    </row>
    <row r="6" spans="1:26" x14ac:dyDescent="0.2">
      <c r="A6" t="s">
        <v>46</v>
      </c>
      <c r="B6" s="1">
        <v>44504</v>
      </c>
      <c r="C6" t="s">
        <v>5</v>
      </c>
      <c r="D6">
        <v>250</v>
      </c>
      <c r="E6">
        <v>0.46244175999999998</v>
      </c>
      <c r="F6">
        <v>5</v>
      </c>
      <c r="G6" t="s">
        <v>2</v>
      </c>
      <c r="H6">
        <v>799</v>
      </c>
      <c r="I6">
        <v>531</v>
      </c>
      <c r="J6">
        <v>-14.25</v>
      </c>
      <c r="K6">
        <v>1.0900209999999999</v>
      </c>
      <c r="L6">
        <v>20.9</v>
      </c>
      <c r="M6">
        <v>294.05</v>
      </c>
      <c r="N6">
        <v>1005.857025</v>
      </c>
      <c r="O6">
        <f t="shared" si="0"/>
        <v>0.99270372349586555</v>
      </c>
      <c r="P6">
        <f t="shared" si="1"/>
        <v>24.307094280885401</v>
      </c>
      <c r="Q6">
        <f t="shared" si="2"/>
        <v>24307.094280885402</v>
      </c>
      <c r="R6">
        <f t="shared" si="3"/>
        <v>268</v>
      </c>
      <c r="S6" s="2">
        <f t="shared" si="4"/>
        <v>11025.587711269531</v>
      </c>
      <c r="T6" s="2">
        <f t="shared" si="5"/>
        <v>11025.587711269533</v>
      </c>
      <c r="U6">
        <f t="shared" si="6"/>
        <v>3.8007976492240511E-2</v>
      </c>
      <c r="V6" s="8">
        <f t="shared" si="7"/>
        <v>0.91106320339611047</v>
      </c>
      <c r="W6">
        <f t="shared" si="8"/>
        <v>37481370.371470183</v>
      </c>
      <c r="X6" s="4">
        <f t="shared" si="9"/>
        <v>19902.607667250668</v>
      </c>
      <c r="Y6">
        <f t="shared" si="10"/>
        <v>29947.614926804676</v>
      </c>
      <c r="Z6" s="6">
        <f t="shared" si="11"/>
        <v>40973.202638074203</v>
      </c>
    </row>
    <row r="7" spans="1:26" x14ac:dyDescent="0.2">
      <c r="A7" t="s">
        <v>46</v>
      </c>
      <c r="B7" s="1">
        <v>44504</v>
      </c>
      <c r="C7" t="s">
        <v>8</v>
      </c>
      <c r="D7">
        <v>10</v>
      </c>
      <c r="E7">
        <v>0.46244175999999998</v>
      </c>
      <c r="F7">
        <v>6</v>
      </c>
      <c r="G7" t="s">
        <v>2</v>
      </c>
      <c r="H7">
        <v>758</v>
      </c>
      <c r="I7">
        <v>531</v>
      </c>
      <c r="J7">
        <v>-18.010000000000002</v>
      </c>
      <c r="K7">
        <v>1.0858989999999999</v>
      </c>
      <c r="L7">
        <v>21</v>
      </c>
      <c r="M7">
        <v>294.14999999999998</v>
      </c>
      <c r="N7">
        <v>1005.857025</v>
      </c>
      <c r="O7">
        <f t="shared" si="0"/>
        <v>0.99270372349586555</v>
      </c>
      <c r="P7">
        <f t="shared" si="1"/>
        <v>24.315360594192963</v>
      </c>
      <c r="Q7">
        <f t="shared" si="2"/>
        <v>24315.360594192964</v>
      </c>
      <c r="R7">
        <f t="shared" si="3"/>
        <v>227</v>
      </c>
      <c r="S7" s="2">
        <f t="shared" si="4"/>
        <v>9335.662496990175</v>
      </c>
      <c r="T7" s="2">
        <f t="shared" si="5"/>
        <v>9335.6624969901768</v>
      </c>
      <c r="U7">
        <f t="shared" si="6"/>
        <v>3.7898608359244801E-2</v>
      </c>
      <c r="V7" s="8">
        <f t="shared" si="7"/>
        <v>0.90844161469835738</v>
      </c>
      <c r="W7">
        <f t="shared" si="8"/>
        <v>37360811.951738566</v>
      </c>
      <c r="X7" s="4">
        <f t="shared" si="9"/>
        <v>19838.591146373179</v>
      </c>
      <c r="Y7">
        <f t="shared" si="10"/>
        <v>28319.495459417831</v>
      </c>
      <c r="Z7" s="6">
        <f t="shared" si="11"/>
        <v>37655.157956408002</v>
      </c>
    </row>
    <row r="8" spans="1:26" x14ac:dyDescent="0.2">
      <c r="A8" t="s">
        <v>46</v>
      </c>
      <c r="B8" s="1">
        <v>44504</v>
      </c>
      <c r="C8" t="s">
        <v>5</v>
      </c>
      <c r="D8">
        <v>225</v>
      </c>
      <c r="E8">
        <v>0.46244175999999998</v>
      </c>
      <c r="F8">
        <v>7</v>
      </c>
      <c r="G8" t="s">
        <v>2</v>
      </c>
      <c r="H8">
        <v>721</v>
      </c>
      <c r="I8">
        <v>531</v>
      </c>
      <c r="J8">
        <v>-13.44</v>
      </c>
      <c r="K8">
        <v>1.0908979999999999</v>
      </c>
      <c r="L8">
        <v>21.7</v>
      </c>
      <c r="M8">
        <v>294.85000000000002</v>
      </c>
      <c r="N8">
        <v>1005.857025</v>
      </c>
      <c r="O8">
        <f t="shared" si="0"/>
        <v>0.99270372349586555</v>
      </c>
      <c r="P8">
        <f t="shared" si="1"/>
        <v>24.373224787345901</v>
      </c>
      <c r="Q8">
        <f t="shared" si="2"/>
        <v>24373.224787345902</v>
      </c>
      <c r="R8">
        <f t="shared" si="3"/>
        <v>190</v>
      </c>
      <c r="S8" s="2">
        <f t="shared" si="4"/>
        <v>7795.4395307856112</v>
      </c>
      <c r="T8" s="2">
        <f t="shared" si="5"/>
        <v>7795.439530785613</v>
      </c>
      <c r="U8">
        <f t="shared" si="6"/>
        <v>3.7146503341909512E-2</v>
      </c>
      <c r="V8" s="8">
        <f t="shared" si="7"/>
        <v>0.8904134198397422</v>
      </c>
      <c r="W8">
        <f t="shared" si="8"/>
        <v>36532441.95663543</v>
      </c>
      <c r="X8" s="4">
        <f t="shared" si="9"/>
        <v>19398.726678973417</v>
      </c>
      <c r="Y8">
        <f t="shared" si="10"/>
        <v>26339.890650734145</v>
      </c>
      <c r="Z8" s="6">
        <f t="shared" si="11"/>
        <v>34135.330181519756</v>
      </c>
    </row>
    <row r="9" spans="1:26" x14ac:dyDescent="0.2">
      <c r="A9" t="s">
        <v>46</v>
      </c>
      <c r="B9" s="1">
        <v>44504</v>
      </c>
      <c r="C9" t="s">
        <v>8</v>
      </c>
      <c r="D9">
        <v>25</v>
      </c>
      <c r="E9">
        <v>0.46244175999999998</v>
      </c>
      <c r="F9">
        <v>8</v>
      </c>
      <c r="G9" t="s">
        <v>2</v>
      </c>
      <c r="H9">
        <v>835</v>
      </c>
      <c r="I9">
        <v>531</v>
      </c>
      <c r="J9">
        <v>-18.45</v>
      </c>
      <c r="K9">
        <v>1.0854200000000001</v>
      </c>
      <c r="L9">
        <v>21.7</v>
      </c>
      <c r="M9">
        <v>294.85000000000002</v>
      </c>
      <c r="N9">
        <v>1005.857025</v>
      </c>
      <c r="O9">
        <f t="shared" si="0"/>
        <v>0.99270372349586555</v>
      </c>
      <c r="P9">
        <f t="shared" si="1"/>
        <v>24.373224787345901</v>
      </c>
      <c r="Q9">
        <f t="shared" si="2"/>
        <v>24373.224787345902</v>
      </c>
      <c r="R9">
        <f t="shared" si="3"/>
        <v>304</v>
      </c>
      <c r="S9" s="2">
        <f t="shared" si="4"/>
        <v>12472.70324925698</v>
      </c>
      <c r="T9" s="2">
        <f t="shared" si="5"/>
        <v>12472.70324925698</v>
      </c>
      <c r="U9">
        <f t="shared" si="6"/>
        <v>3.7146503341909512E-2</v>
      </c>
      <c r="V9" s="8">
        <f t="shared" si="7"/>
        <v>0.8904134198397422</v>
      </c>
      <c r="W9">
        <f t="shared" si="8"/>
        <v>36532441.95663543</v>
      </c>
      <c r="X9" s="4">
        <f t="shared" si="9"/>
        <v>19398.726678973417</v>
      </c>
      <c r="Y9">
        <f t="shared" si="10"/>
        <v>30504.589033790584</v>
      </c>
      <c r="Z9" s="6">
        <f t="shared" si="11"/>
        <v>42977.292283047565</v>
      </c>
    </row>
    <row r="10" spans="1:26" x14ac:dyDescent="0.2">
      <c r="A10" t="s">
        <v>46</v>
      </c>
      <c r="B10" s="1">
        <v>44504</v>
      </c>
      <c r="C10" t="s">
        <v>5</v>
      </c>
      <c r="D10">
        <v>200</v>
      </c>
      <c r="E10">
        <v>0.46244175999999998</v>
      </c>
      <c r="F10">
        <v>9</v>
      </c>
      <c r="G10" t="s">
        <v>2</v>
      </c>
      <c r="H10">
        <v>638</v>
      </c>
      <c r="I10">
        <v>531</v>
      </c>
      <c r="J10">
        <v>-13.51</v>
      </c>
      <c r="K10">
        <v>1.0908230000000001</v>
      </c>
      <c r="L10">
        <v>21.6</v>
      </c>
      <c r="M10">
        <v>294.75</v>
      </c>
      <c r="N10">
        <v>1005.857025</v>
      </c>
      <c r="O10">
        <f t="shared" si="0"/>
        <v>0.99270372349586555</v>
      </c>
      <c r="P10">
        <f t="shared" si="1"/>
        <v>24.364958474038335</v>
      </c>
      <c r="Q10">
        <f t="shared" si="2"/>
        <v>24364.958474038336</v>
      </c>
      <c r="R10">
        <f t="shared" si="3"/>
        <v>107</v>
      </c>
      <c r="S10" s="2">
        <f t="shared" si="4"/>
        <v>4391.5527339811397</v>
      </c>
      <c r="T10" s="2">
        <f t="shared" si="5"/>
        <v>4391.5527339811397</v>
      </c>
      <c r="U10">
        <f t="shared" si="6"/>
        <v>3.7252521357770386E-2</v>
      </c>
      <c r="V10" s="8">
        <f t="shared" si="7"/>
        <v>0.89295470517145747</v>
      </c>
      <c r="W10">
        <f t="shared" si="8"/>
        <v>36649137.166514359</v>
      </c>
      <c r="X10" s="4">
        <f t="shared" si="9"/>
        <v>19460.691835419126</v>
      </c>
      <c r="Y10">
        <f t="shared" si="10"/>
        <v>23382.149512236159</v>
      </c>
      <c r="Z10" s="6">
        <f t="shared" si="11"/>
        <v>27773.702246217297</v>
      </c>
    </row>
    <row r="11" spans="1:26" x14ac:dyDescent="0.2">
      <c r="A11" t="s">
        <v>46</v>
      </c>
      <c r="B11" s="1">
        <v>44504</v>
      </c>
      <c r="C11" t="s">
        <v>8</v>
      </c>
      <c r="D11">
        <v>50</v>
      </c>
      <c r="E11">
        <v>0.46244175999999998</v>
      </c>
      <c r="F11">
        <v>10</v>
      </c>
      <c r="G11" t="s">
        <v>2</v>
      </c>
      <c r="H11">
        <v>716</v>
      </c>
      <c r="I11">
        <v>531</v>
      </c>
      <c r="J11">
        <v>-13.94</v>
      </c>
      <c r="K11">
        <v>1.0903590000000001</v>
      </c>
      <c r="L11">
        <v>21.6</v>
      </c>
      <c r="M11">
        <v>294.75</v>
      </c>
      <c r="N11">
        <v>1005.857025</v>
      </c>
      <c r="O11">
        <f t="shared" si="0"/>
        <v>0.99270372349586555</v>
      </c>
      <c r="P11">
        <f t="shared" si="1"/>
        <v>24.364958474038335</v>
      </c>
      <c r="Q11">
        <f t="shared" si="2"/>
        <v>24364.958474038336</v>
      </c>
      <c r="R11">
        <f t="shared" si="3"/>
        <v>185</v>
      </c>
      <c r="S11" s="2">
        <f t="shared" si="4"/>
        <v>7592.8715494066428</v>
      </c>
      <c r="T11" s="2">
        <f t="shared" si="5"/>
        <v>7592.8715494066446</v>
      </c>
      <c r="U11">
        <f t="shared" si="6"/>
        <v>3.7252521357770386E-2</v>
      </c>
      <c r="V11" s="8">
        <f t="shared" si="7"/>
        <v>0.89295470517145747</v>
      </c>
      <c r="W11">
        <f t="shared" si="8"/>
        <v>36649137.166514359</v>
      </c>
      <c r="X11" s="4">
        <f t="shared" si="9"/>
        <v>19460.691835419126</v>
      </c>
      <c r="Y11">
        <f t="shared" si="10"/>
        <v>26240.782211224283</v>
      </c>
      <c r="Z11" s="6">
        <f t="shared" si="11"/>
        <v>33833.653760630928</v>
      </c>
    </row>
    <row r="12" spans="1:26" x14ac:dyDescent="0.2">
      <c r="A12" t="s">
        <v>46</v>
      </c>
      <c r="B12" s="1">
        <v>44504</v>
      </c>
      <c r="C12" t="s">
        <v>5</v>
      </c>
      <c r="D12">
        <v>175</v>
      </c>
      <c r="E12">
        <v>0.46244175999999998</v>
      </c>
      <c r="F12">
        <v>11</v>
      </c>
      <c r="G12" t="s">
        <v>2</v>
      </c>
      <c r="H12">
        <v>688</v>
      </c>
      <c r="I12">
        <v>531</v>
      </c>
      <c r="J12">
        <v>-13.93</v>
      </c>
      <c r="K12">
        <v>1.0903670000000001</v>
      </c>
      <c r="L12">
        <v>21.2</v>
      </c>
      <c r="M12">
        <v>294.35000000000002</v>
      </c>
      <c r="N12">
        <v>1005.857025</v>
      </c>
      <c r="O12">
        <f t="shared" si="0"/>
        <v>0.99270372349586555</v>
      </c>
      <c r="P12">
        <f t="shared" si="1"/>
        <v>24.331893220808091</v>
      </c>
      <c r="Q12">
        <f t="shared" si="2"/>
        <v>24331.893220808091</v>
      </c>
      <c r="R12">
        <f t="shared" si="3"/>
        <v>157</v>
      </c>
      <c r="S12" s="2">
        <f t="shared" si="4"/>
        <v>6452.4366671861399</v>
      </c>
      <c r="T12" s="2">
        <f t="shared" si="5"/>
        <v>6452.4366671861408</v>
      </c>
      <c r="U12">
        <f t="shared" si="6"/>
        <v>3.7681328350128988E-2</v>
      </c>
      <c r="V12" s="8">
        <f t="shared" si="7"/>
        <v>0.90323334424019708</v>
      </c>
      <c r="W12">
        <f t="shared" si="8"/>
        <v>37121375.473889232</v>
      </c>
      <c r="X12" s="4">
        <f t="shared" si="9"/>
        <v>19711.450376635181</v>
      </c>
      <c r="Y12">
        <f t="shared" si="10"/>
        <v>25539.506326035789</v>
      </c>
      <c r="Z12" s="6">
        <f t="shared" si="11"/>
        <v>31991.942993221928</v>
      </c>
    </row>
    <row r="13" spans="1:26" x14ac:dyDescent="0.2">
      <c r="A13" t="s">
        <v>46</v>
      </c>
      <c r="B13" s="1">
        <v>44504</v>
      </c>
      <c r="C13" t="s">
        <v>8</v>
      </c>
      <c r="D13">
        <v>75</v>
      </c>
      <c r="E13">
        <v>0.46244175999999998</v>
      </c>
      <c r="F13">
        <v>12</v>
      </c>
      <c r="G13" t="s">
        <v>2</v>
      </c>
      <c r="H13">
        <v>745</v>
      </c>
      <c r="I13">
        <v>531</v>
      </c>
      <c r="J13">
        <v>-14.12</v>
      </c>
      <c r="K13">
        <v>1.090155</v>
      </c>
      <c r="L13">
        <v>21.4</v>
      </c>
      <c r="M13">
        <v>294.55</v>
      </c>
      <c r="N13">
        <v>1005.857025</v>
      </c>
      <c r="O13">
        <f t="shared" si="0"/>
        <v>0.99270372349586555</v>
      </c>
      <c r="P13">
        <f t="shared" si="1"/>
        <v>24.348425847423215</v>
      </c>
      <c r="Q13">
        <f t="shared" si="2"/>
        <v>24348.425847423216</v>
      </c>
      <c r="R13">
        <f t="shared" si="3"/>
        <v>214</v>
      </c>
      <c r="S13" s="2">
        <f t="shared" si="4"/>
        <v>8789.0692129753224</v>
      </c>
      <c r="T13" s="2">
        <f t="shared" si="5"/>
        <v>8789.0692129753243</v>
      </c>
      <c r="U13">
        <f t="shared" si="6"/>
        <v>3.7465972820376156E-2</v>
      </c>
      <c r="V13" s="8">
        <f t="shared" si="7"/>
        <v>0.89807120416031838</v>
      </c>
      <c r="W13">
        <f t="shared" si="8"/>
        <v>36884158.745537996</v>
      </c>
      <c r="X13" s="4">
        <f t="shared" si="9"/>
        <v>19585.488293880677</v>
      </c>
      <c r="Y13">
        <f t="shared" si="10"/>
        <v>27478.698265425806</v>
      </c>
      <c r="Z13" s="6">
        <f t="shared" si="11"/>
        <v>36267.767478401132</v>
      </c>
    </row>
    <row r="14" spans="1:26" x14ac:dyDescent="0.2">
      <c r="A14" t="s">
        <v>46</v>
      </c>
      <c r="B14" s="1">
        <v>44504</v>
      </c>
      <c r="C14" t="s">
        <v>5</v>
      </c>
      <c r="D14">
        <v>150</v>
      </c>
      <c r="E14">
        <v>0.46244175999999998</v>
      </c>
      <c r="F14">
        <v>13</v>
      </c>
      <c r="G14" t="s">
        <v>2</v>
      </c>
      <c r="H14">
        <v>534</v>
      </c>
      <c r="I14">
        <v>531</v>
      </c>
      <c r="J14">
        <v>-11.1</v>
      </c>
      <c r="K14">
        <v>1.0934630000000001</v>
      </c>
      <c r="L14">
        <v>21.6</v>
      </c>
      <c r="M14">
        <v>294.75</v>
      </c>
      <c r="N14">
        <v>1005.857025</v>
      </c>
      <c r="O14">
        <f t="shared" si="0"/>
        <v>0.99270372349586555</v>
      </c>
      <c r="P14">
        <f t="shared" si="1"/>
        <v>24.364958474038335</v>
      </c>
      <c r="Q14">
        <f t="shared" si="2"/>
        <v>24364.958474038336</v>
      </c>
      <c r="R14">
        <f t="shared" si="3"/>
        <v>3</v>
      </c>
      <c r="S14" s="2">
        <f t="shared" si="4"/>
        <v>123.12764674713475</v>
      </c>
      <c r="T14" s="2">
        <f t="shared" si="5"/>
        <v>123.12764674713479</v>
      </c>
      <c r="U14">
        <f t="shared" si="6"/>
        <v>3.7252521357770386E-2</v>
      </c>
      <c r="V14" s="8">
        <f t="shared" si="7"/>
        <v>0.89295470517145747</v>
      </c>
      <c r="W14">
        <f t="shared" si="8"/>
        <v>36649137.166514359</v>
      </c>
      <c r="X14" s="4">
        <f t="shared" si="9"/>
        <v>19460.691835419126</v>
      </c>
      <c r="Y14">
        <f t="shared" si="10"/>
        <v>19570.639246918669</v>
      </c>
      <c r="Z14" s="6">
        <f t="shared" si="11"/>
        <v>19693.766893665805</v>
      </c>
    </row>
    <row r="15" spans="1:26" x14ac:dyDescent="0.2">
      <c r="A15" t="s">
        <v>46</v>
      </c>
      <c r="B15" s="1">
        <v>44504</v>
      </c>
      <c r="C15" t="s">
        <v>8</v>
      </c>
      <c r="D15">
        <v>100</v>
      </c>
      <c r="E15">
        <v>0.46244175999999998</v>
      </c>
      <c r="F15">
        <v>14</v>
      </c>
      <c r="G15" t="s">
        <v>2</v>
      </c>
      <c r="H15">
        <v>692</v>
      </c>
      <c r="I15">
        <v>531</v>
      </c>
      <c r="J15">
        <v>-13.99</v>
      </c>
      <c r="K15">
        <v>1.090298</v>
      </c>
      <c r="L15">
        <v>21.7</v>
      </c>
      <c r="M15">
        <v>294.85000000000002</v>
      </c>
      <c r="N15">
        <v>1005.857025</v>
      </c>
      <c r="O15">
        <f t="shared" si="0"/>
        <v>0.99270372349586555</v>
      </c>
      <c r="P15">
        <f t="shared" si="1"/>
        <v>24.373224787345901</v>
      </c>
      <c r="Q15">
        <f t="shared" si="2"/>
        <v>24373.224787345902</v>
      </c>
      <c r="R15">
        <f t="shared" si="3"/>
        <v>161</v>
      </c>
      <c r="S15" s="2">
        <f t="shared" si="4"/>
        <v>6605.6092866130721</v>
      </c>
      <c r="T15" s="2">
        <f t="shared" si="5"/>
        <v>6605.6092866130721</v>
      </c>
      <c r="U15">
        <f t="shared" si="6"/>
        <v>3.7146503341909512E-2</v>
      </c>
      <c r="V15" s="8">
        <f t="shared" si="7"/>
        <v>0.8904134198397422</v>
      </c>
      <c r="W15">
        <f t="shared" si="8"/>
        <v>36532441.95663543</v>
      </c>
      <c r="X15" s="4">
        <f t="shared" si="9"/>
        <v>19398.726678973417</v>
      </c>
      <c r="Y15">
        <f t="shared" si="10"/>
        <v>25280.449833991719</v>
      </c>
      <c r="Z15" s="6">
        <f t="shared" si="11"/>
        <v>31886.05912060479</v>
      </c>
    </row>
    <row r="16" spans="1:26" x14ac:dyDescent="0.2">
      <c r="A16" t="s">
        <v>46</v>
      </c>
      <c r="B16" s="1">
        <v>44504</v>
      </c>
      <c r="C16" t="s">
        <v>5</v>
      </c>
      <c r="D16">
        <v>125</v>
      </c>
      <c r="E16">
        <v>0.46244175999999998</v>
      </c>
      <c r="F16">
        <v>15</v>
      </c>
      <c r="G16" t="s">
        <v>2</v>
      </c>
      <c r="H16">
        <v>644</v>
      </c>
      <c r="I16">
        <v>531</v>
      </c>
      <c r="J16">
        <v>-15.75</v>
      </c>
      <c r="K16">
        <v>1.0883780000000001</v>
      </c>
      <c r="L16">
        <v>22</v>
      </c>
      <c r="M16">
        <v>295.14999999999998</v>
      </c>
      <c r="N16">
        <v>1005.857025</v>
      </c>
      <c r="O16">
        <f t="shared" si="0"/>
        <v>0.99270372349586555</v>
      </c>
      <c r="P16">
        <f t="shared" si="1"/>
        <v>24.398023727268583</v>
      </c>
      <c r="Q16">
        <f t="shared" si="2"/>
        <v>24398.023727268584</v>
      </c>
      <c r="R16">
        <f t="shared" si="3"/>
        <v>113</v>
      </c>
      <c r="S16" s="2">
        <f t="shared" si="4"/>
        <v>4631.5226701622114</v>
      </c>
      <c r="T16" s="2">
        <f t="shared" si="5"/>
        <v>4631.5226701622123</v>
      </c>
      <c r="U16">
        <f t="shared" si="6"/>
        <v>3.6831250243031383E-2</v>
      </c>
      <c r="V16" s="8">
        <f t="shared" si="7"/>
        <v>0.88285670346987455</v>
      </c>
      <c r="W16">
        <f t="shared" si="8"/>
        <v>36185582.625003554</v>
      </c>
      <c r="X16" s="4">
        <f t="shared" si="9"/>
        <v>19214.544373876888</v>
      </c>
      <c r="Y16">
        <f t="shared" si="10"/>
        <v>23303.51521050229</v>
      </c>
      <c r="Z16" s="6">
        <f t="shared" si="11"/>
        <v>27935.037880664502</v>
      </c>
    </row>
    <row r="17" spans="1:26" x14ac:dyDescent="0.2">
      <c r="A17" t="s">
        <v>46</v>
      </c>
      <c r="B17" s="1">
        <v>44504</v>
      </c>
      <c r="C17" t="s">
        <v>8</v>
      </c>
      <c r="D17">
        <v>125</v>
      </c>
      <c r="E17">
        <v>0.46244175999999998</v>
      </c>
      <c r="F17">
        <v>16</v>
      </c>
      <c r="G17" t="s">
        <v>2</v>
      </c>
      <c r="H17">
        <v>714</v>
      </c>
      <c r="I17">
        <v>531</v>
      </c>
      <c r="J17">
        <v>-14.32</v>
      </c>
      <c r="K17">
        <v>1.089942</v>
      </c>
      <c r="L17">
        <v>22.2</v>
      </c>
      <c r="M17">
        <v>295.35000000000002</v>
      </c>
      <c r="N17">
        <v>1005.857025</v>
      </c>
      <c r="O17">
        <f t="shared" si="0"/>
        <v>0.99270372349586555</v>
      </c>
      <c r="P17">
        <f t="shared" si="1"/>
        <v>24.414556353883707</v>
      </c>
      <c r="Q17">
        <f t="shared" si="2"/>
        <v>24414.556353883709</v>
      </c>
      <c r="R17">
        <f t="shared" si="3"/>
        <v>183</v>
      </c>
      <c r="S17" s="2">
        <f t="shared" si="4"/>
        <v>7495.5283785400234</v>
      </c>
      <c r="T17" s="2">
        <f t="shared" si="5"/>
        <v>7495.5283785400243</v>
      </c>
      <c r="U17">
        <f t="shared" si="6"/>
        <v>3.6623391013884961E-2</v>
      </c>
      <c r="V17" s="8">
        <f t="shared" si="7"/>
        <v>0.87787425208364389</v>
      </c>
      <c r="W17">
        <f t="shared" si="8"/>
        <v>35957002.017937444</v>
      </c>
      <c r="X17" s="4">
        <f t="shared" si="9"/>
        <v>19093.168071524786</v>
      </c>
      <c r="Y17">
        <f t="shared" si="10"/>
        <v>25673.299440807335</v>
      </c>
      <c r="Z17" s="6">
        <f t="shared" si="11"/>
        <v>33168.82781934736</v>
      </c>
    </row>
    <row r="18" spans="1:26" x14ac:dyDescent="0.2">
      <c r="A18" t="s">
        <v>46</v>
      </c>
      <c r="B18" s="1">
        <v>44504</v>
      </c>
      <c r="C18" t="s">
        <v>5</v>
      </c>
      <c r="D18">
        <v>100</v>
      </c>
      <c r="E18">
        <v>0.46244175999999998</v>
      </c>
      <c r="F18">
        <v>17</v>
      </c>
      <c r="G18" t="s">
        <v>2</v>
      </c>
      <c r="H18">
        <v>611</v>
      </c>
      <c r="I18">
        <v>531</v>
      </c>
      <c r="J18">
        <v>-13.37</v>
      </c>
      <c r="K18">
        <v>1.090984</v>
      </c>
      <c r="L18">
        <v>22.4</v>
      </c>
      <c r="M18">
        <v>295.55</v>
      </c>
      <c r="N18">
        <v>1005.857025</v>
      </c>
      <c r="O18">
        <f t="shared" si="0"/>
        <v>0.99270372349586555</v>
      </c>
      <c r="P18">
        <f t="shared" si="1"/>
        <v>24.431088980498831</v>
      </c>
      <c r="Q18">
        <f t="shared" si="2"/>
        <v>24431.088980498833</v>
      </c>
      <c r="R18">
        <f t="shared" si="3"/>
        <v>80</v>
      </c>
      <c r="S18" s="2">
        <f t="shared" si="4"/>
        <v>3274.5163371087101</v>
      </c>
      <c r="T18" s="2">
        <f t="shared" si="5"/>
        <v>3274.5163371087101</v>
      </c>
      <c r="U18">
        <f t="shared" si="6"/>
        <v>3.6417356691001067E-2</v>
      </c>
      <c r="V18" s="8">
        <f t="shared" si="7"/>
        <v>0.87293554427702158</v>
      </c>
      <c r="W18">
        <f t="shared" si="8"/>
        <v>35730521.262224883</v>
      </c>
      <c r="X18" s="4">
        <f t="shared" si="9"/>
        <v>18972.906790241414</v>
      </c>
      <c r="Y18">
        <f t="shared" si="10"/>
        <v>21831.348491219404</v>
      </c>
      <c r="Z18" s="6">
        <f t="shared" si="11"/>
        <v>25105.864828328115</v>
      </c>
    </row>
    <row r="19" spans="1:26" x14ac:dyDescent="0.2">
      <c r="A19" t="s">
        <v>46</v>
      </c>
      <c r="B19" s="1">
        <v>44504</v>
      </c>
      <c r="C19" t="s">
        <v>8</v>
      </c>
      <c r="D19">
        <v>150</v>
      </c>
      <c r="E19">
        <v>0.46244175999999998</v>
      </c>
      <c r="F19">
        <v>18</v>
      </c>
      <c r="G19" t="s">
        <v>2</v>
      </c>
      <c r="H19">
        <v>748</v>
      </c>
      <c r="I19">
        <v>531</v>
      </c>
      <c r="J19">
        <v>-14.1</v>
      </c>
      <c r="K19">
        <v>1.090184</v>
      </c>
      <c r="L19">
        <v>22.3</v>
      </c>
      <c r="M19">
        <v>295.45</v>
      </c>
      <c r="N19">
        <v>1005.857025</v>
      </c>
      <c r="O19">
        <f t="shared" si="0"/>
        <v>0.99270372349586555</v>
      </c>
      <c r="P19">
        <f t="shared" si="1"/>
        <v>24.422822667191266</v>
      </c>
      <c r="Q19">
        <f t="shared" si="2"/>
        <v>24422.822667191267</v>
      </c>
      <c r="R19">
        <f t="shared" si="3"/>
        <v>217</v>
      </c>
      <c r="S19" s="2">
        <f t="shared" si="4"/>
        <v>8885.1318685415463</v>
      </c>
      <c r="T19" s="2">
        <f t="shared" si="5"/>
        <v>8885.1318685415499</v>
      </c>
      <c r="U19">
        <f t="shared" si="6"/>
        <v>3.6520146943798626E-2</v>
      </c>
      <c r="V19" s="8">
        <f t="shared" si="7"/>
        <v>0.87539945910844541</v>
      </c>
      <c r="W19">
        <f t="shared" si="8"/>
        <v>35843500.607504524</v>
      </c>
      <c r="X19" s="4">
        <f t="shared" si="9"/>
        <v>19032.898822584903</v>
      </c>
      <c r="Y19">
        <f t="shared" si="10"/>
        <v>26810.938454413383</v>
      </c>
      <c r="Z19" s="6">
        <f t="shared" si="11"/>
        <v>35696.070322954925</v>
      </c>
    </row>
    <row r="20" spans="1:26" x14ac:dyDescent="0.2">
      <c r="A20" t="s">
        <v>46</v>
      </c>
      <c r="B20" s="1">
        <v>44504</v>
      </c>
      <c r="C20" t="s">
        <v>5</v>
      </c>
      <c r="D20">
        <v>75</v>
      </c>
      <c r="E20">
        <v>0.46244175999999998</v>
      </c>
      <c r="F20">
        <v>19</v>
      </c>
      <c r="G20" t="s">
        <v>2</v>
      </c>
      <c r="H20">
        <v>684</v>
      </c>
      <c r="I20">
        <v>531</v>
      </c>
      <c r="J20">
        <v>-13.91</v>
      </c>
      <c r="K20">
        <v>1.090387</v>
      </c>
      <c r="L20">
        <v>21.9</v>
      </c>
      <c r="M20">
        <v>295.05</v>
      </c>
      <c r="N20">
        <v>1005.857025</v>
      </c>
      <c r="O20">
        <f t="shared" si="0"/>
        <v>0.99270372349586555</v>
      </c>
      <c r="P20">
        <f t="shared" si="1"/>
        <v>24.389757413961021</v>
      </c>
      <c r="Q20">
        <f t="shared" si="2"/>
        <v>24389.757413961022</v>
      </c>
      <c r="R20">
        <f t="shared" si="3"/>
        <v>153</v>
      </c>
      <c r="S20" s="2">
        <f t="shared" si="4"/>
        <v>6273.1251239268486</v>
      </c>
      <c r="T20" s="2">
        <f t="shared" si="5"/>
        <v>6273.1251239268486</v>
      </c>
      <c r="U20">
        <f t="shared" si="6"/>
        <v>3.6935870258023119E-2</v>
      </c>
      <c r="V20" s="8">
        <f t="shared" si="7"/>
        <v>0.88536447827912235</v>
      </c>
      <c r="W20">
        <f t="shared" si="8"/>
        <v>36300667.663563065</v>
      </c>
      <c r="X20" s="4">
        <f t="shared" si="9"/>
        <v>19275.654529351985</v>
      </c>
      <c r="Y20">
        <f t="shared" si="10"/>
        <v>24829.656681877135</v>
      </c>
      <c r="Z20" s="6">
        <f t="shared" si="11"/>
        <v>31102.781805803985</v>
      </c>
    </row>
    <row r="21" spans="1:26" x14ac:dyDescent="0.2">
      <c r="A21" t="s">
        <v>46</v>
      </c>
      <c r="B21" s="1">
        <v>44504</v>
      </c>
      <c r="C21" t="s">
        <v>8</v>
      </c>
      <c r="D21">
        <v>175</v>
      </c>
      <c r="E21">
        <v>0.46244175999999998</v>
      </c>
      <c r="F21">
        <v>20</v>
      </c>
      <c r="G21" t="s">
        <v>2</v>
      </c>
      <c r="H21">
        <v>738</v>
      </c>
      <c r="I21">
        <v>531</v>
      </c>
      <c r="J21">
        <v>-13.73</v>
      </c>
      <c r="K21">
        <v>1.0905860000000001</v>
      </c>
      <c r="L21">
        <v>21.9</v>
      </c>
      <c r="M21">
        <v>295.05</v>
      </c>
      <c r="N21">
        <v>1005.857025</v>
      </c>
      <c r="O21">
        <f t="shared" si="0"/>
        <v>0.99270372349586555</v>
      </c>
      <c r="P21">
        <f t="shared" si="1"/>
        <v>24.389757413961021</v>
      </c>
      <c r="Q21">
        <f t="shared" si="2"/>
        <v>24389.757413961022</v>
      </c>
      <c r="R21">
        <f t="shared" si="3"/>
        <v>207</v>
      </c>
      <c r="S21" s="2">
        <f t="shared" si="4"/>
        <v>8487.1692853127952</v>
      </c>
      <c r="T21" s="2">
        <f t="shared" si="5"/>
        <v>8487.1692853127952</v>
      </c>
      <c r="U21">
        <f t="shared" si="6"/>
        <v>3.6935870258023119E-2</v>
      </c>
      <c r="V21" s="8">
        <f t="shared" si="7"/>
        <v>0.88536447827912235</v>
      </c>
      <c r="W21">
        <f t="shared" si="8"/>
        <v>36300667.663563065</v>
      </c>
      <c r="X21" s="4">
        <f t="shared" si="9"/>
        <v>19275.654529351985</v>
      </c>
      <c r="Y21">
        <f t="shared" si="10"/>
        <v>26789.892735709542</v>
      </c>
      <c r="Z21" s="6">
        <f t="shared" si="11"/>
        <v>35277.062021022335</v>
      </c>
    </row>
    <row r="22" spans="1:26" x14ac:dyDescent="0.2">
      <c r="A22" t="s">
        <v>46</v>
      </c>
      <c r="B22" s="1">
        <v>44504</v>
      </c>
      <c r="C22" t="s">
        <v>5</v>
      </c>
      <c r="D22">
        <v>50</v>
      </c>
      <c r="E22">
        <v>0.46244175999999998</v>
      </c>
      <c r="F22">
        <v>21</v>
      </c>
      <c r="G22" t="s">
        <v>2</v>
      </c>
      <c r="H22">
        <v>668</v>
      </c>
      <c r="I22">
        <v>531</v>
      </c>
      <c r="J22">
        <v>-13.86</v>
      </c>
      <c r="K22">
        <v>1.090446</v>
      </c>
      <c r="L22">
        <v>21.9</v>
      </c>
      <c r="M22">
        <v>295.05</v>
      </c>
      <c r="N22">
        <v>1005.857025</v>
      </c>
      <c r="O22">
        <f t="shared" si="0"/>
        <v>0.99270372349586555</v>
      </c>
      <c r="P22">
        <f t="shared" si="1"/>
        <v>24.389757413961021</v>
      </c>
      <c r="Q22">
        <f t="shared" si="2"/>
        <v>24389.757413961022</v>
      </c>
      <c r="R22">
        <f t="shared" si="3"/>
        <v>137</v>
      </c>
      <c r="S22" s="2">
        <f t="shared" si="4"/>
        <v>5617.1120390717524</v>
      </c>
      <c r="T22" s="2">
        <f t="shared" si="5"/>
        <v>5617.1120390717533</v>
      </c>
      <c r="U22">
        <f t="shared" si="6"/>
        <v>3.6935870258023119E-2</v>
      </c>
      <c r="V22" s="8">
        <f t="shared" si="7"/>
        <v>0.88536447827912235</v>
      </c>
      <c r="W22">
        <f t="shared" si="8"/>
        <v>36300667.663563065</v>
      </c>
      <c r="X22" s="4">
        <f t="shared" si="9"/>
        <v>19275.654529351985</v>
      </c>
      <c r="Y22">
        <f t="shared" si="10"/>
        <v>24248.845999260127</v>
      </c>
      <c r="Z22" s="6">
        <f t="shared" si="11"/>
        <v>29865.958038331879</v>
      </c>
    </row>
    <row r="23" spans="1:26" x14ac:dyDescent="0.2">
      <c r="A23" t="s">
        <v>46</v>
      </c>
      <c r="B23" s="1">
        <v>44504</v>
      </c>
      <c r="C23" t="s">
        <v>8</v>
      </c>
      <c r="D23">
        <v>200</v>
      </c>
      <c r="E23">
        <v>0.46244175999999998</v>
      </c>
      <c r="F23">
        <v>22</v>
      </c>
      <c r="G23" t="s">
        <v>2</v>
      </c>
      <c r="H23">
        <v>690</v>
      </c>
      <c r="I23">
        <v>531</v>
      </c>
      <c r="J23">
        <v>-14.2</v>
      </c>
      <c r="K23">
        <v>1.090071</v>
      </c>
      <c r="L23">
        <v>21.7</v>
      </c>
      <c r="M23">
        <v>294.85000000000002</v>
      </c>
      <c r="N23">
        <v>1005.857025</v>
      </c>
      <c r="O23">
        <f t="shared" si="0"/>
        <v>0.99270372349586555</v>
      </c>
      <c r="P23">
        <f t="shared" si="1"/>
        <v>24.373224787345901</v>
      </c>
      <c r="Q23">
        <f t="shared" si="2"/>
        <v>24373.224787345902</v>
      </c>
      <c r="R23">
        <f t="shared" si="3"/>
        <v>159</v>
      </c>
      <c r="S23" s="2">
        <f t="shared" si="4"/>
        <v>6523.5520283942742</v>
      </c>
      <c r="T23" s="2">
        <f t="shared" si="5"/>
        <v>6523.552028394276</v>
      </c>
      <c r="U23">
        <f t="shared" si="6"/>
        <v>3.7146503341909512E-2</v>
      </c>
      <c r="V23" s="8">
        <f t="shared" si="7"/>
        <v>0.8904134198397422</v>
      </c>
      <c r="W23">
        <f t="shared" si="8"/>
        <v>36532441.95663543</v>
      </c>
      <c r="X23" s="4">
        <f t="shared" si="9"/>
        <v>19398.726678973417</v>
      </c>
      <c r="Y23">
        <f t="shared" si="10"/>
        <v>25207.384950078445</v>
      </c>
      <c r="Z23" s="6">
        <f t="shared" si="11"/>
        <v>31730.936978472721</v>
      </c>
    </row>
    <row r="24" spans="1:26" x14ac:dyDescent="0.2">
      <c r="A24" t="s">
        <v>46</v>
      </c>
      <c r="B24" s="1">
        <v>44504</v>
      </c>
      <c r="C24" t="s">
        <v>5</v>
      </c>
      <c r="D24">
        <v>25</v>
      </c>
      <c r="E24">
        <v>0.46244175999999998</v>
      </c>
      <c r="F24">
        <v>23</v>
      </c>
      <c r="G24" t="s">
        <v>2</v>
      </c>
      <c r="H24">
        <v>675</v>
      </c>
      <c r="I24">
        <v>531</v>
      </c>
      <c r="J24">
        <v>-14.01</v>
      </c>
      <c r="K24">
        <v>1.0902769999999999</v>
      </c>
      <c r="L24">
        <v>21.6</v>
      </c>
      <c r="M24">
        <v>294.75</v>
      </c>
      <c r="N24">
        <v>1005.857025</v>
      </c>
      <c r="O24">
        <f t="shared" si="0"/>
        <v>0.99270372349586555</v>
      </c>
      <c r="P24">
        <f t="shared" si="1"/>
        <v>24.364958474038335</v>
      </c>
      <c r="Q24">
        <f t="shared" si="2"/>
        <v>24364.958474038336</v>
      </c>
      <c r="R24">
        <f t="shared" si="3"/>
        <v>144</v>
      </c>
      <c r="S24" s="2">
        <f t="shared" si="4"/>
        <v>5910.1270438624688</v>
      </c>
      <c r="T24" s="2">
        <f t="shared" si="5"/>
        <v>5910.1270438624697</v>
      </c>
      <c r="U24">
        <f t="shared" si="6"/>
        <v>3.7252521357770386E-2</v>
      </c>
      <c r="V24" s="8">
        <f t="shared" si="7"/>
        <v>0.89295470517145747</v>
      </c>
      <c r="W24">
        <f t="shared" si="8"/>
        <v>36649137.166514359</v>
      </c>
      <c r="X24" s="4">
        <f t="shared" si="9"/>
        <v>19460.691835419126</v>
      </c>
      <c r="Y24">
        <f t="shared" si="10"/>
        <v>24738.167587397194</v>
      </c>
      <c r="Z24" s="6">
        <f t="shared" si="11"/>
        <v>30648.294631259661</v>
      </c>
    </row>
    <row r="25" spans="1:26" x14ac:dyDescent="0.2">
      <c r="A25" t="s">
        <v>46</v>
      </c>
      <c r="B25" s="1">
        <v>44504</v>
      </c>
      <c r="C25" t="s">
        <v>8</v>
      </c>
      <c r="D25">
        <v>225</v>
      </c>
      <c r="E25">
        <v>0.46244175999999998</v>
      </c>
      <c r="F25">
        <v>24</v>
      </c>
      <c r="G25" t="s">
        <v>2</v>
      </c>
      <c r="H25">
        <v>730</v>
      </c>
      <c r="I25">
        <v>531</v>
      </c>
      <c r="J25">
        <v>-21.78</v>
      </c>
      <c r="K25">
        <v>1.0817859999999999</v>
      </c>
      <c r="L25">
        <v>21.8</v>
      </c>
      <c r="M25">
        <v>294.95</v>
      </c>
      <c r="N25">
        <v>1005.857025</v>
      </c>
      <c r="O25">
        <f t="shared" si="0"/>
        <v>0.99270372349586555</v>
      </c>
      <c r="P25">
        <f t="shared" si="1"/>
        <v>24.381491100653459</v>
      </c>
      <c r="Q25">
        <f t="shared" si="2"/>
        <v>24381.49110065346</v>
      </c>
      <c r="R25">
        <f t="shared" si="3"/>
        <v>199</v>
      </c>
      <c r="S25" s="2">
        <f t="shared" si="4"/>
        <v>8161.9290296263525</v>
      </c>
      <c r="T25" s="2">
        <f t="shared" si="5"/>
        <v>8161.9290296263498</v>
      </c>
      <c r="U25">
        <f t="shared" si="6"/>
        <v>3.7040953802377014E-2</v>
      </c>
      <c r="V25" s="8">
        <f t="shared" si="7"/>
        <v>0.88788336403361179</v>
      </c>
      <c r="W25">
        <f t="shared" si="8"/>
        <v>36416286.451398179</v>
      </c>
      <c r="X25" s="4">
        <f t="shared" si="9"/>
        <v>19337.048105692433</v>
      </c>
      <c r="Y25">
        <f t="shared" si="10"/>
        <v>26583.889109520671</v>
      </c>
      <c r="Z25" s="6">
        <f t="shared" si="11"/>
        <v>34745.818139147021</v>
      </c>
    </row>
    <row r="26" spans="1:26" x14ac:dyDescent="0.2">
      <c r="A26" t="s">
        <v>46</v>
      </c>
      <c r="B26" s="1">
        <v>44504</v>
      </c>
      <c r="C26" t="s">
        <v>5</v>
      </c>
      <c r="D26">
        <v>10</v>
      </c>
      <c r="E26">
        <v>0.46244175999999998</v>
      </c>
      <c r="F26">
        <v>25</v>
      </c>
      <c r="G26" t="s">
        <v>2</v>
      </c>
      <c r="H26">
        <v>641</v>
      </c>
      <c r="I26">
        <v>531</v>
      </c>
      <c r="J26">
        <v>-13.48</v>
      </c>
      <c r="K26">
        <v>1.090862</v>
      </c>
      <c r="L26">
        <v>21.8</v>
      </c>
      <c r="M26">
        <v>294.95</v>
      </c>
      <c r="N26">
        <v>1005.857025</v>
      </c>
      <c r="O26">
        <f t="shared" si="0"/>
        <v>0.99270372349586555</v>
      </c>
      <c r="P26">
        <f t="shared" si="1"/>
        <v>24.381491100653459</v>
      </c>
      <c r="Q26">
        <f t="shared" si="2"/>
        <v>24381.49110065346</v>
      </c>
      <c r="R26">
        <f t="shared" si="3"/>
        <v>110</v>
      </c>
      <c r="S26" s="2">
        <f t="shared" si="4"/>
        <v>4511.619061602506</v>
      </c>
      <c r="T26" s="2">
        <f t="shared" si="5"/>
        <v>4511.619061602506</v>
      </c>
      <c r="U26">
        <f t="shared" si="6"/>
        <v>3.7040953802377014E-2</v>
      </c>
      <c r="V26" s="8">
        <f t="shared" si="7"/>
        <v>0.88788336403361179</v>
      </c>
      <c r="W26">
        <f t="shared" si="8"/>
        <v>36416286.451398179</v>
      </c>
      <c r="X26" s="4">
        <f t="shared" si="9"/>
        <v>19337.048105692433</v>
      </c>
      <c r="Y26">
        <f t="shared" si="10"/>
        <v>23342.839615346234</v>
      </c>
      <c r="Z26" s="6">
        <f t="shared" si="11"/>
        <v>27854.45867694874</v>
      </c>
    </row>
    <row r="27" spans="1:26" x14ac:dyDescent="0.2">
      <c r="A27" t="s">
        <v>46</v>
      </c>
      <c r="B27" s="1">
        <v>44504</v>
      </c>
      <c r="C27" t="s">
        <v>8</v>
      </c>
      <c r="D27">
        <v>250</v>
      </c>
      <c r="E27">
        <v>0.46244175999999998</v>
      </c>
      <c r="F27">
        <v>26</v>
      </c>
      <c r="G27" t="s">
        <v>2</v>
      </c>
      <c r="H27">
        <v>692</v>
      </c>
      <c r="I27">
        <v>531</v>
      </c>
      <c r="J27">
        <v>-13.91</v>
      </c>
      <c r="K27">
        <v>1.090387</v>
      </c>
      <c r="L27">
        <v>22.1</v>
      </c>
      <c r="M27">
        <v>295.25</v>
      </c>
      <c r="N27">
        <v>1005.857025</v>
      </c>
      <c r="O27">
        <f t="shared" si="0"/>
        <v>0.99270372349586555</v>
      </c>
      <c r="P27">
        <f t="shared" si="1"/>
        <v>24.406290040576145</v>
      </c>
      <c r="Q27">
        <f t="shared" si="2"/>
        <v>24406.290040576147</v>
      </c>
      <c r="R27">
        <f t="shared" si="3"/>
        <v>161</v>
      </c>
      <c r="S27" s="2">
        <f t="shared" si="4"/>
        <v>6596.6601123043674</v>
      </c>
      <c r="T27" s="2">
        <f t="shared" si="5"/>
        <v>6596.6601123043674</v>
      </c>
      <c r="U27">
        <f t="shared" si="6"/>
        <v>3.6727091306809526E-2</v>
      </c>
      <c r="V27" s="8">
        <f t="shared" si="7"/>
        <v>0.88035998086439748</v>
      </c>
      <c r="W27">
        <f t="shared" si="8"/>
        <v>36071028.386566505</v>
      </c>
      <c r="X27" s="4">
        <f t="shared" si="9"/>
        <v>19153.716073266816</v>
      </c>
      <c r="Y27">
        <f t="shared" si="10"/>
        <v>24961.151643504021</v>
      </c>
      <c r="Z27" s="6">
        <f t="shared" si="11"/>
        <v>31557.81175580839</v>
      </c>
    </row>
    <row r="28" spans="1:26" x14ac:dyDescent="0.2">
      <c r="A28" t="s">
        <v>46</v>
      </c>
      <c r="B28" s="1">
        <v>44504</v>
      </c>
      <c r="C28" t="s">
        <v>5</v>
      </c>
      <c r="D28">
        <v>5</v>
      </c>
      <c r="E28">
        <v>0.46244175999999998</v>
      </c>
      <c r="F28">
        <v>27</v>
      </c>
      <c r="G28" t="s">
        <v>2</v>
      </c>
      <c r="H28">
        <v>659</v>
      </c>
      <c r="I28">
        <v>531</v>
      </c>
      <c r="J28">
        <v>-13.78</v>
      </c>
      <c r="K28">
        <v>1.0905279999999999</v>
      </c>
      <c r="L28">
        <v>22.2</v>
      </c>
      <c r="M28">
        <v>295.35000000000002</v>
      </c>
      <c r="N28">
        <v>1005.857025</v>
      </c>
      <c r="O28">
        <f t="shared" si="0"/>
        <v>0.99270372349586555</v>
      </c>
      <c r="P28">
        <f t="shared" si="1"/>
        <v>24.414556353883707</v>
      </c>
      <c r="Q28">
        <f t="shared" si="2"/>
        <v>24414.556353883709</v>
      </c>
      <c r="R28">
        <f t="shared" si="3"/>
        <v>128</v>
      </c>
      <c r="S28" s="2">
        <f t="shared" si="4"/>
        <v>5242.7739478312733</v>
      </c>
      <c r="T28" s="2">
        <f t="shared" si="5"/>
        <v>5242.7739478312733</v>
      </c>
      <c r="U28">
        <f t="shared" si="6"/>
        <v>3.6623391013884961E-2</v>
      </c>
      <c r="V28" s="8">
        <f t="shared" si="7"/>
        <v>0.87787425208364389</v>
      </c>
      <c r="W28">
        <f t="shared" si="8"/>
        <v>35957002.017937444</v>
      </c>
      <c r="X28" s="4">
        <f t="shared" si="9"/>
        <v>19093.168071524786</v>
      </c>
      <c r="Y28">
        <f t="shared" si="10"/>
        <v>23695.664329820775</v>
      </c>
      <c r="Z28" s="6">
        <f t="shared" si="11"/>
        <v>28938.438277652047</v>
      </c>
    </row>
    <row r="29" spans="1:26" x14ac:dyDescent="0.2">
      <c r="A29" t="s">
        <v>46</v>
      </c>
      <c r="B29" s="1">
        <v>44504</v>
      </c>
      <c r="C29" t="s">
        <v>8</v>
      </c>
      <c r="D29">
        <v>300</v>
      </c>
      <c r="E29">
        <v>0.46244175999999998</v>
      </c>
      <c r="F29">
        <v>28</v>
      </c>
      <c r="G29" t="s">
        <v>2</v>
      </c>
      <c r="H29">
        <v>684</v>
      </c>
      <c r="I29">
        <v>531</v>
      </c>
      <c r="J29">
        <v>-13.91</v>
      </c>
      <c r="K29">
        <v>1.0903890000000001</v>
      </c>
      <c r="L29">
        <v>22.3</v>
      </c>
      <c r="M29">
        <v>295.45</v>
      </c>
      <c r="N29">
        <v>1005.857025</v>
      </c>
      <c r="O29">
        <f t="shared" si="0"/>
        <v>0.99270372349586555</v>
      </c>
      <c r="P29">
        <f t="shared" si="1"/>
        <v>24.422822667191266</v>
      </c>
      <c r="Q29">
        <f t="shared" si="2"/>
        <v>24422.822667191267</v>
      </c>
      <c r="R29">
        <f t="shared" si="3"/>
        <v>153</v>
      </c>
      <c r="S29" s="2">
        <f t="shared" si="4"/>
        <v>6264.63214694404</v>
      </c>
      <c r="T29" s="2">
        <f t="shared" si="5"/>
        <v>6264.6321469440409</v>
      </c>
      <c r="U29">
        <f t="shared" si="6"/>
        <v>3.6520146943798626E-2</v>
      </c>
      <c r="V29" s="8">
        <f t="shared" si="7"/>
        <v>0.87539945910844541</v>
      </c>
      <c r="W29">
        <f t="shared" si="8"/>
        <v>35843500.607504524</v>
      </c>
      <c r="X29" s="4">
        <f t="shared" si="9"/>
        <v>19032.898822584903</v>
      </c>
      <c r="Y29">
        <f t="shared" si="10"/>
        <v>24516.954415533095</v>
      </c>
      <c r="Z29" s="6">
        <f t="shared" si="11"/>
        <v>30781.586562477136</v>
      </c>
    </row>
    <row r="30" spans="1:26" x14ac:dyDescent="0.2">
      <c r="A30" t="s">
        <v>46</v>
      </c>
      <c r="B30" s="1">
        <v>44504</v>
      </c>
      <c r="C30" t="s">
        <v>5</v>
      </c>
      <c r="D30">
        <v>0</v>
      </c>
      <c r="E30">
        <v>0.46244175999999998</v>
      </c>
      <c r="F30">
        <v>29</v>
      </c>
      <c r="G30" t="s">
        <v>2</v>
      </c>
      <c r="H30">
        <v>700</v>
      </c>
      <c r="I30">
        <v>531</v>
      </c>
      <c r="J30">
        <v>-13.76</v>
      </c>
      <c r="K30">
        <v>1.0905480000000001</v>
      </c>
      <c r="L30">
        <v>22.4</v>
      </c>
      <c r="M30">
        <v>295.55</v>
      </c>
      <c r="N30">
        <v>1005.857025</v>
      </c>
      <c r="O30">
        <f t="shared" si="0"/>
        <v>0.99270372349586555</v>
      </c>
      <c r="P30">
        <f t="shared" si="1"/>
        <v>24.431088980498831</v>
      </c>
      <c r="Q30">
        <f t="shared" si="2"/>
        <v>24431.088980498833</v>
      </c>
      <c r="R30">
        <f t="shared" si="3"/>
        <v>169</v>
      </c>
      <c r="S30" s="2">
        <f t="shared" si="4"/>
        <v>6917.4157621421491</v>
      </c>
      <c r="T30" s="2">
        <f t="shared" si="5"/>
        <v>6917.4157621421491</v>
      </c>
      <c r="U30">
        <f t="shared" si="6"/>
        <v>3.6417356691001067E-2</v>
      </c>
      <c r="V30" s="8">
        <f t="shared" si="7"/>
        <v>0.87293554427702158</v>
      </c>
      <c r="W30">
        <f t="shared" si="8"/>
        <v>35730521.262224883</v>
      </c>
      <c r="X30" s="4">
        <f t="shared" si="9"/>
        <v>18972.906790241414</v>
      </c>
      <c r="Y30">
        <f t="shared" si="10"/>
        <v>25011.36488355742</v>
      </c>
      <c r="Z30" s="6">
        <f t="shared" si="11"/>
        <v>31928.780645699568</v>
      </c>
    </row>
    <row r="31" spans="1:26" x14ac:dyDescent="0.2">
      <c r="A31" t="s">
        <v>46</v>
      </c>
      <c r="B31" s="1">
        <v>44504</v>
      </c>
      <c r="C31" t="s">
        <v>8</v>
      </c>
      <c r="D31">
        <v>400</v>
      </c>
      <c r="E31">
        <v>0.46244175999999998</v>
      </c>
      <c r="F31">
        <v>30</v>
      </c>
      <c r="G31" t="s">
        <v>2</v>
      </c>
      <c r="H31">
        <v>657</v>
      </c>
      <c r="I31">
        <v>531</v>
      </c>
      <c r="J31">
        <v>-13.97</v>
      </c>
      <c r="K31">
        <v>1.0903179999999999</v>
      </c>
      <c r="L31">
        <v>22.5</v>
      </c>
      <c r="M31">
        <v>295.64999999999998</v>
      </c>
      <c r="N31">
        <v>1005.857025</v>
      </c>
      <c r="O31">
        <f t="shared" si="0"/>
        <v>0.99270372349586555</v>
      </c>
      <c r="P31">
        <f t="shared" si="1"/>
        <v>24.43935529380639</v>
      </c>
      <c r="Q31">
        <f t="shared" si="2"/>
        <v>24439.355293806391</v>
      </c>
      <c r="R31">
        <f t="shared" si="3"/>
        <v>126</v>
      </c>
      <c r="S31" s="2">
        <f t="shared" si="4"/>
        <v>5155.6188158503464</v>
      </c>
      <c r="T31" s="2">
        <f t="shared" si="5"/>
        <v>5155.6188158503464</v>
      </c>
      <c r="U31">
        <f t="shared" si="6"/>
        <v>3.6315017864749971E-2</v>
      </c>
      <c r="V31" s="8">
        <f t="shared" si="7"/>
        <v>0.8704824502825238</v>
      </c>
      <c r="W31">
        <f t="shared" si="8"/>
        <v>35618061.107492805</v>
      </c>
      <c r="X31" s="4">
        <f t="shared" si="9"/>
        <v>18913.19044807868</v>
      </c>
      <c r="Y31">
        <f t="shared" si="10"/>
        <v>23401.066147622772</v>
      </c>
      <c r="Z31" s="6">
        <f t="shared" si="11"/>
        <v>28556.684963473119</v>
      </c>
    </row>
    <row r="32" spans="1:26" x14ac:dyDescent="0.2">
      <c r="A32" t="s">
        <v>46</v>
      </c>
      <c r="B32" s="1">
        <v>44504</v>
      </c>
      <c r="C32" t="s">
        <v>7</v>
      </c>
      <c r="D32" t="s">
        <v>7</v>
      </c>
      <c r="E32">
        <v>0</v>
      </c>
      <c r="F32" t="s">
        <v>9</v>
      </c>
      <c r="G32" t="s">
        <v>2</v>
      </c>
      <c r="H32">
        <v>531</v>
      </c>
      <c r="J32">
        <v>-10.92</v>
      </c>
      <c r="K32">
        <v>1.093656</v>
      </c>
      <c r="L32">
        <v>0</v>
      </c>
      <c r="M32">
        <v>0</v>
      </c>
      <c r="O32">
        <f t="shared" si="0"/>
        <v>0</v>
      </c>
      <c r="P32" t="e">
        <f t="shared" si="1"/>
        <v>#DIV/0!</v>
      </c>
      <c r="Q32" t="e">
        <f t="shared" si="2"/>
        <v>#DIV/0!</v>
      </c>
      <c r="S32" s="2"/>
      <c r="T32" s="2" t="e">
        <f t="shared" si="5"/>
        <v>#DIV/0!</v>
      </c>
      <c r="U32" t="e">
        <f t="shared" si="6"/>
        <v>#DIV/0!</v>
      </c>
      <c r="V32" s="8" t="e">
        <f t="shared" si="7"/>
        <v>#DIV/0!</v>
      </c>
      <c r="W32" t="e">
        <f t="shared" si="8"/>
        <v>#DIV/0!</v>
      </c>
      <c r="X32" s="4"/>
      <c r="Y32" t="e">
        <f t="shared" si="10"/>
        <v>#DIV/0!</v>
      </c>
      <c r="Z32" s="6" t="e">
        <f t="shared" si="11"/>
        <v>#DIV/0!</v>
      </c>
    </row>
    <row r="33" spans="1:26" x14ac:dyDescent="0.2">
      <c r="A33" t="s">
        <v>47</v>
      </c>
      <c r="B33" s="1">
        <v>44515</v>
      </c>
      <c r="C33" t="s">
        <v>5</v>
      </c>
      <c r="D33">
        <v>400</v>
      </c>
      <c r="E33">
        <v>0.500087426</v>
      </c>
      <c r="F33">
        <v>1</v>
      </c>
      <c r="G33" t="s">
        <v>2</v>
      </c>
      <c r="H33">
        <v>4628</v>
      </c>
      <c r="I33">
        <v>540</v>
      </c>
      <c r="J33">
        <v>-17.93</v>
      </c>
      <c r="K33">
        <v>1.0859909999999999</v>
      </c>
      <c r="L33">
        <v>20.9</v>
      </c>
      <c r="M33">
        <v>294.05</v>
      </c>
      <c r="N33">
        <v>1007.265934</v>
      </c>
      <c r="O33">
        <f t="shared" si="0"/>
        <v>0.99409420860021402</v>
      </c>
      <c r="P33">
        <f t="shared" si="1"/>
        <v>24.273094834721082</v>
      </c>
      <c r="Q33">
        <f t="shared" si="2"/>
        <v>24273.094834721083</v>
      </c>
      <c r="R33">
        <f t="shared" ref="R33:R62" si="12">H33-I33</f>
        <v>4088</v>
      </c>
      <c r="S33" s="2">
        <f t="shared" ref="S33:S62" si="13">((R33/1000000)*(1/P33))/0.000000001</f>
        <v>168416.9253173428</v>
      </c>
      <c r="T33" s="2">
        <f t="shared" si="5"/>
        <v>168416.92531734283</v>
      </c>
      <c r="U33">
        <f t="shared" si="6"/>
        <v>3.8001359178003638E-2</v>
      </c>
      <c r="V33" s="8">
        <f t="shared" si="7"/>
        <v>0.9109045842834157</v>
      </c>
      <c r="W33">
        <f t="shared" si="8"/>
        <v>37527335.94483494</v>
      </c>
      <c r="X33" s="4">
        <f t="shared" ref="X33:X62" si="14">I33*W33/1000000</f>
        <v>20264.761410210867</v>
      </c>
      <c r="Y33">
        <f t="shared" si="10"/>
        <v>173676.51075269611</v>
      </c>
      <c r="Z33" s="6">
        <f t="shared" si="11"/>
        <v>342093.43607003894</v>
      </c>
    </row>
    <row r="34" spans="1:26" x14ac:dyDescent="0.2">
      <c r="A34" t="s">
        <v>47</v>
      </c>
      <c r="B34" s="1">
        <v>44515</v>
      </c>
      <c r="C34" t="s">
        <v>8</v>
      </c>
      <c r="D34">
        <v>0</v>
      </c>
      <c r="E34">
        <v>0.454333918</v>
      </c>
      <c r="F34">
        <v>2</v>
      </c>
      <c r="G34" t="s">
        <v>2</v>
      </c>
      <c r="H34">
        <v>534</v>
      </c>
      <c r="I34">
        <v>540</v>
      </c>
      <c r="J34">
        <v>-11.67</v>
      </c>
      <c r="K34">
        <v>1.092838</v>
      </c>
      <c r="L34">
        <v>18.100000000000001</v>
      </c>
      <c r="M34">
        <v>291.25</v>
      </c>
      <c r="N34">
        <v>1007.265934</v>
      </c>
      <c r="O34">
        <f t="shared" ref="O34:O63" si="15">N34/1013.249977</f>
        <v>0.99409420860021402</v>
      </c>
      <c r="P34">
        <f t="shared" ref="P34:P65" si="16">(1*0.08206*M34)/O34</f>
        <v>24.041961811299153</v>
      </c>
      <c r="Q34">
        <f t="shared" ref="Q34:Q65" si="17">P34*1000</f>
        <v>24041.961811299152</v>
      </c>
      <c r="R34">
        <f t="shared" si="12"/>
        <v>-6</v>
      </c>
      <c r="S34" s="2">
        <f t="shared" si="13"/>
        <v>-249.56366069844361</v>
      </c>
      <c r="T34" s="2">
        <f t="shared" si="5"/>
        <v>-249.56366069844364</v>
      </c>
      <c r="U34">
        <f t="shared" si="6"/>
        <v>4.1280349836299357E-2</v>
      </c>
      <c r="V34" s="8">
        <f t="shared" si="7"/>
        <v>0.98950302620948616</v>
      </c>
      <c r="W34">
        <f t="shared" si="8"/>
        <v>41157332.91550456</v>
      </c>
      <c r="X34" s="4">
        <f t="shared" si="14"/>
        <v>22224.959774372463</v>
      </c>
      <c r="Y34">
        <f t="shared" si="10"/>
        <v>21978.015776879438</v>
      </c>
      <c r="Z34" s="6">
        <f t="shared" si="11"/>
        <v>21728.452116180993</v>
      </c>
    </row>
    <row r="35" spans="1:26" x14ac:dyDescent="0.2">
      <c r="A35" t="s">
        <v>47</v>
      </c>
      <c r="B35" s="1">
        <v>44515</v>
      </c>
      <c r="C35" t="s">
        <v>5</v>
      </c>
      <c r="D35">
        <v>300</v>
      </c>
      <c r="E35">
        <v>0.48683530800000002</v>
      </c>
      <c r="F35">
        <v>3</v>
      </c>
      <c r="G35" t="s">
        <v>2</v>
      </c>
      <c r="H35">
        <v>4260</v>
      </c>
      <c r="I35">
        <v>540</v>
      </c>
      <c r="J35">
        <v>-18.190000000000001</v>
      </c>
      <c r="K35">
        <v>1.0857079999999999</v>
      </c>
      <c r="L35">
        <v>18.2</v>
      </c>
      <c r="M35">
        <v>291.35000000000002</v>
      </c>
      <c r="N35">
        <v>1007.265934</v>
      </c>
      <c r="O35">
        <f t="shared" si="15"/>
        <v>0.99409420860021402</v>
      </c>
      <c r="P35">
        <f t="shared" si="16"/>
        <v>24.050216562135649</v>
      </c>
      <c r="Q35">
        <f t="shared" si="17"/>
        <v>24050.216562135651</v>
      </c>
      <c r="R35">
        <f t="shared" si="12"/>
        <v>3720</v>
      </c>
      <c r="S35" s="2">
        <f t="shared" si="13"/>
        <v>154676.36186930307</v>
      </c>
      <c r="T35" s="2">
        <f t="shared" si="5"/>
        <v>154676.3618693031</v>
      </c>
      <c r="U35">
        <f t="shared" si="6"/>
        <v>4.1149917863993794E-2</v>
      </c>
      <c r="V35" s="8">
        <f t="shared" si="7"/>
        <v>0.98637653062932185</v>
      </c>
      <c r="W35">
        <f t="shared" si="8"/>
        <v>41013207.847045347</v>
      </c>
      <c r="X35" s="4">
        <f t="shared" si="14"/>
        <v>22147.132237404487</v>
      </c>
      <c r="Y35">
        <f t="shared" si="10"/>
        <v>174716.26542841317</v>
      </c>
      <c r="Z35" s="6">
        <f t="shared" si="11"/>
        <v>329392.62729771622</v>
      </c>
    </row>
    <row r="36" spans="1:26" x14ac:dyDescent="0.2">
      <c r="A36" t="s">
        <v>47</v>
      </c>
      <c r="B36" s="1">
        <v>44515</v>
      </c>
      <c r="C36" t="s">
        <v>8</v>
      </c>
      <c r="D36">
        <v>5</v>
      </c>
      <c r="E36">
        <v>0.46193488300000002</v>
      </c>
      <c r="F36">
        <v>4</v>
      </c>
      <c r="G36" t="s">
        <v>2</v>
      </c>
      <c r="H36">
        <v>574</v>
      </c>
      <c r="I36">
        <v>540</v>
      </c>
      <c r="J36">
        <v>-13.38</v>
      </c>
      <c r="K36">
        <v>1.090967</v>
      </c>
      <c r="L36">
        <v>18.2</v>
      </c>
      <c r="M36">
        <v>291.35000000000002</v>
      </c>
      <c r="N36">
        <v>1007.265934</v>
      </c>
      <c r="O36">
        <f t="shared" si="15"/>
        <v>0.99409420860021402</v>
      </c>
      <c r="P36">
        <f t="shared" si="16"/>
        <v>24.050216562135649</v>
      </c>
      <c r="Q36">
        <f t="shared" si="17"/>
        <v>24050.216562135651</v>
      </c>
      <c r="R36">
        <f t="shared" si="12"/>
        <v>34</v>
      </c>
      <c r="S36" s="2">
        <f t="shared" si="13"/>
        <v>1413.7086837516947</v>
      </c>
      <c r="T36" s="2">
        <f t="shared" si="5"/>
        <v>1413.7086837516947</v>
      </c>
      <c r="U36">
        <f t="shared" si="6"/>
        <v>4.1154760280551955E-2</v>
      </c>
      <c r="V36" s="8">
        <f t="shared" si="7"/>
        <v>0.9864926048839604</v>
      </c>
      <c r="W36">
        <f t="shared" si="8"/>
        <v>41018034.175920136</v>
      </c>
      <c r="X36" s="4">
        <f t="shared" si="14"/>
        <v>22149.73845499687</v>
      </c>
      <c r="Y36">
        <f t="shared" si="10"/>
        <v>23544.351616978158</v>
      </c>
      <c r="Z36" s="6">
        <f t="shared" si="11"/>
        <v>24958.060300729852</v>
      </c>
    </row>
    <row r="37" spans="1:26" x14ac:dyDescent="0.2">
      <c r="A37" t="s">
        <v>47</v>
      </c>
      <c r="B37" s="1">
        <v>44515</v>
      </c>
      <c r="C37" t="s">
        <v>5</v>
      </c>
      <c r="D37">
        <v>250</v>
      </c>
      <c r="E37">
        <v>0.48250841</v>
      </c>
      <c r="F37">
        <v>5</v>
      </c>
      <c r="G37" t="s">
        <v>2</v>
      </c>
      <c r="H37">
        <v>3533</v>
      </c>
      <c r="I37">
        <v>540</v>
      </c>
      <c r="J37">
        <v>-18.07</v>
      </c>
      <c r="K37">
        <v>1.0858410000000001</v>
      </c>
      <c r="L37">
        <v>18.100000000000001</v>
      </c>
      <c r="M37">
        <v>291.25</v>
      </c>
      <c r="N37">
        <v>1007.265934</v>
      </c>
      <c r="O37">
        <f t="shared" si="15"/>
        <v>0.99409420860021402</v>
      </c>
      <c r="P37">
        <f t="shared" si="16"/>
        <v>24.041961811299153</v>
      </c>
      <c r="Q37">
        <f t="shared" si="17"/>
        <v>24041.961811299152</v>
      </c>
      <c r="R37">
        <f t="shared" si="12"/>
        <v>2993</v>
      </c>
      <c r="S37" s="2">
        <f t="shared" si="13"/>
        <v>124490.67274507361</v>
      </c>
      <c r="T37" s="2">
        <f t="shared" si="5"/>
        <v>124490.67274507361</v>
      </c>
      <c r="U37">
        <f t="shared" si="6"/>
        <v>4.1274849868336683E-2</v>
      </c>
      <c r="V37" s="8">
        <f t="shared" si="7"/>
        <v>0.98937119023995823</v>
      </c>
      <c r="W37">
        <f t="shared" si="8"/>
        <v>41151849.337643377</v>
      </c>
      <c r="X37" s="4">
        <f t="shared" si="14"/>
        <v>22221.998642327424</v>
      </c>
      <c r="Y37">
        <f t="shared" si="10"/>
        <v>145389.48370989403</v>
      </c>
      <c r="Z37" s="6">
        <f t="shared" si="11"/>
        <v>269880.15645496763</v>
      </c>
    </row>
    <row r="38" spans="1:26" x14ac:dyDescent="0.2">
      <c r="A38" t="s">
        <v>47</v>
      </c>
      <c r="B38" s="1">
        <v>44515</v>
      </c>
      <c r="C38" t="s">
        <v>8</v>
      </c>
      <c r="D38">
        <v>10</v>
      </c>
      <c r="E38">
        <v>0.46016031099999999</v>
      </c>
      <c r="F38">
        <v>6</v>
      </c>
      <c r="G38" t="s">
        <v>2</v>
      </c>
      <c r="H38">
        <v>558</v>
      </c>
      <c r="I38">
        <v>540</v>
      </c>
      <c r="J38">
        <v>-13.25</v>
      </c>
      <c r="K38">
        <v>1.0911139999999999</v>
      </c>
      <c r="L38">
        <v>18</v>
      </c>
      <c r="M38">
        <v>291.14999999999998</v>
      </c>
      <c r="N38">
        <v>1007.265934</v>
      </c>
      <c r="O38">
        <f t="shared" si="15"/>
        <v>0.99409420860021402</v>
      </c>
      <c r="P38">
        <f t="shared" si="16"/>
        <v>24.033707060462653</v>
      </c>
      <c r="Q38">
        <f t="shared" si="17"/>
        <v>24033.707060462653</v>
      </c>
      <c r="R38">
        <f t="shared" si="12"/>
        <v>18</v>
      </c>
      <c r="S38" s="2">
        <f t="shared" si="13"/>
        <v>748.94813166843585</v>
      </c>
      <c r="T38" s="2">
        <f t="shared" si="5"/>
        <v>748.94813166843585</v>
      </c>
      <c r="U38">
        <f t="shared" si="6"/>
        <v>4.140388838490474E-2</v>
      </c>
      <c r="V38" s="8">
        <f t="shared" si="7"/>
        <v>0.99246428424589606</v>
      </c>
      <c r="W38">
        <f t="shared" si="8"/>
        <v>41294681.746311955</v>
      </c>
      <c r="X38" s="4">
        <f t="shared" si="14"/>
        <v>22299.128143008456</v>
      </c>
      <c r="Y38">
        <f t="shared" si="10"/>
        <v>23042.432414442072</v>
      </c>
      <c r="Z38" s="6">
        <f t="shared" si="11"/>
        <v>23791.380546110508</v>
      </c>
    </row>
    <row r="39" spans="1:26" x14ac:dyDescent="0.2">
      <c r="A39" t="s">
        <v>47</v>
      </c>
      <c r="B39" s="1">
        <v>44515</v>
      </c>
      <c r="C39" t="s">
        <v>5</v>
      </c>
      <c r="D39">
        <v>225</v>
      </c>
      <c r="E39">
        <v>0.49090938099999998</v>
      </c>
      <c r="F39">
        <v>7</v>
      </c>
      <c r="G39" t="s">
        <v>2</v>
      </c>
      <c r="H39">
        <v>3313</v>
      </c>
      <c r="I39">
        <v>540</v>
      </c>
      <c r="J39">
        <v>-18.420000000000002</v>
      </c>
      <c r="K39">
        <v>1.0854539999999999</v>
      </c>
      <c r="L39">
        <v>20.100000000000001</v>
      </c>
      <c r="M39">
        <v>293.25</v>
      </c>
      <c r="N39">
        <v>1007.265934</v>
      </c>
      <c r="O39">
        <f t="shared" si="15"/>
        <v>0.99409420860021402</v>
      </c>
      <c r="P39">
        <f t="shared" si="16"/>
        <v>24.207056828029103</v>
      </c>
      <c r="Q39">
        <f t="shared" si="17"/>
        <v>24207.056828029105</v>
      </c>
      <c r="R39">
        <f t="shared" si="12"/>
        <v>2773</v>
      </c>
      <c r="S39" s="2">
        <f t="shared" si="13"/>
        <v>114553.37258469073</v>
      </c>
      <c r="T39" s="2">
        <f t="shared" si="5"/>
        <v>114553.37258469075</v>
      </c>
      <c r="U39">
        <f t="shared" si="6"/>
        <v>3.889558866369465E-2</v>
      </c>
      <c r="V39" s="8">
        <f t="shared" si="7"/>
        <v>0.93233954754622539</v>
      </c>
      <c r="W39">
        <f t="shared" si="8"/>
        <v>38515196.381357647</v>
      </c>
      <c r="X39" s="4">
        <f t="shared" si="14"/>
        <v>20798.20604593313</v>
      </c>
      <c r="Y39">
        <f t="shared" si="10"/>
        <v>127600.84561143788</v>
      </c>
      <c r="Z39" s="6">
        <f t="shared" si="11"/>
        <v>242154.21819612861</v>
      </c>
    </row>
    <row r="40" spans="1:26" x14ac:dyDescent="0.2">
      <c r="A40" t="s">
        <v>47</v>
      </c>
      <c r="B40" s="1">
        <v>44515</v>
      </c>
      <c r="C40" t="s">
        <v>8</v>
      </c>
      <c r="D40">
        <v>25</v>
      </c>
      <c r="E40">
        <v>0.45787967400000001</v>
      </c>
      <c r="F40">
        <v>8</v>
      </c>
      <c r="G40" t="s">
        <v>2</v>
      </c>
      <c r="H40">
        <v>286</v>
      </c>
      <c r="I40">
        <v>540</v>
      </c>
      <c r="J40">
        <v>-5.45</v>
      </c>
      <c r="K40">
        <v>1.0996440000000001</v>
      </c>
      <c r="L40">
        <v>18.899999999999999</v>
      </c>
      <c r="M40">
        <v>292.05</v>
      </c>
      <c r="N40">
        <v>1007.265934</v>
      </c>
      <c r="O40">
        <f t="shared" si="15"/>
        <v>0.99409420860021402</v>
      </c>
      <c r="P40">
        <f t="shared" si="16"/>
        <v>24.107999817991136</v>
      </c>
      <c r="Q40">
        <f t="shared" si="17"/>
        <v>24107.999817991134</v>
      </c>
      <c r="R40">
        <f t="shared" si="12"/>
        <v>-254</v>
      </c>
      <c r="S40" s="2">
        <f t="shared" si="13"/>
        <v>-10535.921765290823</v>
      </c>
      <c r="T40" s="2">
        <f t="shared" si="5"/>
        <v>-10535.921765290823</v>
      </c>
      <c r="U40">
        <f t="shared" si="6"/>
        <v>4.0302461241652487E-2</v>
      </c>
      <c r="V40" s="8">
        <f t="shared" si="7"/>
        <v>0.96606272767674572</v>
      </c>
      <c r="W40">
        <f t="shared" si="8"/>
        <v>40072288.658132471</v>
      </c>
      <c r="X40" s="4">
        <f t="shared" si="14"/>
        <v>21639.035875391532</v>
      </c>
      <c r="Y40">
        <f t="shared" si="10"/>
        <v>11460.674556225887</v>
      </c>
      <c r="Z40" s="6">
        <f t="shared" si="11"/>
        <v>924.7527909350647</v>
      </c>
    </row>
    <row r="41" spans="1:26" x14ac:dyDescent="0.2">
      <c r="A41" t="s">
        <v>47</v>
      </c>
      <c r="B41" s="1">
        <v>44515</v>
      </c>
      <c r="C41" t="s">
        <v>5</v>
      </c>
      <c r="D41">
        <v>200</v>
      </c>
      <c r="E41">
        <v>0.48963577000000003</v>
      </c>
      <c r="F41">
        <v>9</v>
      </c>
      <c r="G41" t="s">
        <v>2</v>
      </c>
      <c r="H41">
        <v>3557</v>
      </c>
      <c r="I41">
        <v>540</v>
      </c>
      <c r="J41">
        <v>-18.25</v>
      </c>
      <c r="K41">
        <v>1.085642</v>
      </c>
      <c r="L41">
        <v>19.100000000000001</v>
      </c>
      <c r="M41">
        <v>292.25</v>
      </c>
      <c r="N41">
        <v>1007.265934</v>
      </c>
      <c r="O41">
        <f t="shared" si="15"/>
        <v>0.99409420860021402</v>
      </c>
      <c r="P41">
        <f t="shared" si="16"/>
        <v>24.124509319664128</v>
      </c>
      <c r="Q41">
        <f t="shared" si="17"/>
        <v>24124.509319664128</v>
      </c>
      <c r="R41">
        <f t="shared" si="12"/>
        <v>3017</v>
      </c>
      <c r="S41" s="2">
        <f t="shared" si="13"/>
        <v>125059.53841476947</v>
      </c>
      <c r="T41" s="2">
        <f t="shared" si="5"/>
        <v>125059.53841476944</v>
      </c>
      <c r="U41">
        <f t="shared" si="6"/>
        <v>4.0057698497353092E-2</v>
      </c>
      <c r="V41" s="8">
        <f t="shared" si="7"/>
        <v>0.96019568737432515</v>
      </c>
      <c r="W41">
        <f t="shared" si="8"/>
        <v>39801667.037084974</v>
      </c>
      <c r="X41" s="4">
        <f t="shared" si="14"/>
        <v>21492.900200025888</v>
      </c>
      <c r="Y41">
        <f t="shared" si="10"/>
        <v>141574.52965091125</v>
      </c>
      <c r="Z41" s="6">
        <f t="shared" si="11"/>
        <v>266634.06806568074</v>
      </c>
    </row>
    <row r="42" spans="1:26" x14ac:dyDescent="0.2">
      <c r="A42" t="s">
        <v>47</v>
      </c>
      <c r="B42" s="1">
        <v>44515</v>
      </c>
      <c r="C42" t="s">
        <v>8</v>
      </c>
      <c r="D42">
        <v>50</v>
      </c>
      <c r="E42">
        <v>0.47691286900000002</v>
      </c>
      <c r="F42">
        <v>10</v>
      </c>
      <c r="G42" t="s">
        <v>2</v>
      </c>
      <c r="H42">
        <v>1437</v>
      </c>
      <c r="I42">
        <v>540</v>
      </c>
      <c r="J42">
        <v>-18.670000000000002</v>
      </c>
      <c r="K42">
        <v>1.0851820000000001</v>
      </c>
      <c r="L42">
        <v>18.7</v>
      </c>
      <c r="M42">
        <v>291.85000000000002</v>
      </c>
      <c r="N42">
        <v>1007.265934</v>
      </c>
      <c r="O42">
        <f t="shared" si="15"/>
        <v>0.99409420860021402</v>
      </c>
      <c r="P42">
        <f t="shared" si="16"/>
        <v>24.09149031631814</v>
      </c>
      <c r="Q42">
        <f t="shared" si="17"/>
        <v>24091.490316318141</v>
      </c>
      <c r="R42">
        <f t="shared" si="12"/>
        <v>897</v>
      </c>
      <c r="S42" s="2">
        <f t="shared" si="13"/>
        <v>37233.063966674803</v>
      </c>
      <c r="T42" s="2">
        <f t="shared" si="5"/>
        <v>37233.063966674803</v>
      </c>
      <c r="U42">
        <f t="shared" si="6"/>
        <v>4.0539799771325429E-2</v>
      </c>
      <c r="V42" s="8">
        <f t="shared" si="7"/>
        <v>0.97175180720923016</v>
      </c>
      <c r="W42">
        <f t="shared" si="8"/>
        <v>40335894.311653413</v>
      </c>
      <c r="X42" s="4">
        <f t="shared" si="14"/>
        <v>21781.382928292842</v>
      </c>
      <c r="Y42">
        <f t="shared" si="10"/>
        <v>57962.680125845953</v>
      </c>
      <c r="Z42" s="6">
        <f t="shared" si="11"/>
        <v>95195.744092520763</v>
      </c>
    </row>
    <row r="43" spans="1:26" x14ac:dyDescent="0.2">
      <c r="A43" t="s">
        <v>47</v>
      </c>
      <c r="B43" s="1">
        <v>44515</v>
      </c>
      <c r="C43" t="s">
        <v>5</v>
      </c>
      <c r="D43">
        <v>175</v>
      </c>
      <c r="E43">
        <v>0.484288836</v>
      </c>
      <c r="F43">
        <v>11</v>
      </c>
      <c r="G43" t="s">
        <v>2</v>
      </c>
      <c r="H43">
        <v>2806</v>
      </c>
      <c r="I43">
        <v>540</v>
      </c>
      <c r="J43">
        <v>-18.239999999999998</v>
      </c>
      <c r="K43">
        <v>1.085653</v>
      </c>
      <c r="L43">
        <v>19.2</v>
      </c>
      <c r="M43">
        <v>292.35000000000002</v>
      </c>
      <c r="N43">
        <v>1007.265934</v>
      </c>
      <c r="O43">
        <f t="shared" si="15"/>
        <v>0.99409420860021402</v>
      </c>
      <c r="P43">
        <f t="shared" si="16"/>
        <v>24.132764070500627</v>
      </c>
      <c r="Q43">
        <f t="shared" si="17"/>
        <v>24132.764070500627</v>
      </c>
      <c r="R43">
        <f t="shared" si="12"/>
        <v>2266</v>
      </c>
      <c r="S43" s="2">
        <f t="shared" si="13"/>
        <v>93897.242494899663</v>
      </c>
      <c r="T43" s="2">
        <f t="shared" si="5"/>
        <v>93897.242494899692</v>
      </c>
      <c r="U43">
        <f t="shared" si="6"/>
        <v>3.9940135617648989E-2</v>
      </c>
      <c r="V43" s="8">
        <f t="shared" si="7"/>
        <v>0.95737766800921742</v>
      </c>
      <c r="W43">
        <f t="shared" si="8"/>
        <v>39671281.135155812</v>
      </c>
      <c r="X43" s="4">
        <f t="shared" si="14"/>
        <v>21422.491812984139</v>
      </c>
      <c r="Y43">
        <f t="shared" si="10"/>
        <v>111317.6148652472</v>
      </c>
      <c r="Z43" s="6">
        <f t="shared" si="11"/>
        <v>205214.85736014688</v>
      </c>
    </row>
    <row r="44" spans="1:26" x14ac:dyDescent="0.2">
      <c r="A44" t="s">
        <v>47</v>
      </c>
      <c r="B44" s="1">
        <v>44515</v>
      </c>
      <c r="C44" t="s">
        <v>8</v>
      </c>
      <c r="D44">
        <v>75</v>
      </c>
      <c r="E44">
        <v>0.48021803699999999</v>
      </c>
      <c r="F44">
        <v>12</v>
      </c>
      <c r="G44" t="s">
        <v>2</v>
      </c>
      <c r="H44">
        <v>1220</v>
      </c>
      <c r="I44">
        <v>540</v>
      </c>
      <c r="J44">
        <v>-16.59</v>
      </c>
      <c r="K44">
        <v>1.0874619999999999</v>
      </c>
      <c r="L44">
        <v>18.5</v>
      </c>
      <c r="M44">
        <v>291.64999999999998</v>
      </c>
      <c r="N44">
        <v>1007.265934</v>
      </c>
      <c r="O44">
        <f t="shared" si="15"/>
        <v>0.99409420860021402</v>
      </c>
      <c r="P44">
        <f t="shared" si="16"/>
        <v>24.074980814645141</v>
      </c>
      <c r="Q44">
        <f t="shared" si="17"/>
        <v>24074.98081464514</v>
      </c>
      <c r="R44">
        <f t="shared" si="12"/>
        <v>680</v>
      </c>
      <c r="S44" s="2">
        <f t="shared" si="13"/>
        <v>28245.090005901344</v>
      </c>
      <c r="T44" s="2">
        <f t="shared" si="5"/>
        <v>28245.090005901344</v>
      </c>
      <c r="U44">
        <f t="shared" si="6"/>
        <v>4.0782310406193588E-2</v>
      </c>
      <c r="V44" s="8">
        <f t="shared" si="7"/>
        <v>0.97756486373713336</v>
      </c>
      <c r="W44">
        <f t="shared" si="8"/>
        <v>40605011.1218559</v>
      </c>
      <c r="X44" s="4">
        <f t="shared" si="14"/>
        <v>21926.706005802185</v>
      </c>
      <c r="Y44">
        <f t="shared" si="10"/>
        <v>49538.113568664201</v>
      </c>
      <c r="Z44" s="6">
        <f t="shared" si="11"/>
        <v>77783.203574565545</v>
      </c>
    </row>
    <row r="45" spans="1:26" x14ac:dyDescent="0.2">
      <c r="A45" t="s">
        <v>47</v>
      </c>
      <c r="B45" s="1">
        <v>44515</v>
      </c>
      <c r="C45" t="s">
        <v>5</v>
      </c>
      <c r="D45">
        <v>150</v>
      </c>
      <c r="E45">
        <v>0.483526179</v>
      </c>
      <c r="F45">
        <v>13</v>
      </c>
      <c r="G45" t="s">
        <v>2</v>
      </c>
      <c r="H45">
        <v>2589</v>
      </c>
      <c r="I45">
        <v>540</v>
      </c>
      <c r="J45">
        <v>-17.47</v>
      </c>
      <c r="K45">
        <v>1.086495</v>
      </c>
      <c r="L45">
        <v>19.899999999999999</v>
      </c>
      <c r="M45">
        <v>293.05</v>
      </c>
      <c r="N45">
        <v>1007.265934</v>
      </c>
      <c r="O45">
        <f t="shared" si="15"/>
        <v>0.99409420860021402</v>
      </c>
      <c r="P45">
        <f t="shared" si="16"/>
        <v>24.190547326356107</v>
      </c>
      <c r="Q45">
        <f t="shared" si="17"/>
        <v>24190.547326356107</v>
      </c>
      <c r="R45">
        <f t="shared" si="12"/>
        <v>2049</v>
      </c>
      <c r="S45" s="2">
        <f t="shared" si="13"/>
        <v>84702.506824538505</v>
      </c>
      <c r="T45" s="2">
        <f t="shared" si="5"/>
        <v>84702.506824538519</v>
      </c>
      <c r="U45">
        <f t="shared" si="6"/>
        <v>3.912513820377176E-2</v>
      </c>
      <c r="V45" s="8">
        <f t="shared" si="7"/>
        <v>0.93784192253752363</v>
      </c>
      <c r="W45">
        <f t="shared" si="8"/>
        <v>38768941.846790098</v>
      </c>
      <c r="X45" s="4">
        <f t="shared" si="14"/>
        <v>20935.22859726665</v>
      </c>
      <c r="Y45">
        <f t="shared" si="10"/>
        <v>100372.79044133957</v>
      </c>
      <c r="Z45" s="6">
        <f t="shared" si="11"/>
        <v>185075.29726587806</v>
      </c>
    </row>
    <row r="46" spans="1:26" x14ac:dyDescent="0.2">
      <c r="A46" t="s">
        <v>47</v>
      </c>
      <c r="B46" s="1">
        <v>44515</v>
      </c>
      <c r="C46" t="s">
        <v>8</v>
      </c>
      <c r="D46">
        <v>100</v>
      </c>
      <c r="E46">
        <v>0.47462609100000003</v>
      </c>
      <c r="F46">
        <v>14</v>
      </c>
      <c r="G46" t="s">
        <v>2</v>
      </c>
      <c r="H46">
        <v>1562</v>
      </c>
      <c r="I46">
        <v>540</v>
      </c>
      <c r="J46">
        <v>-17.010000000000002</v>
      </c>
      <c r="K46">
        <v>1.0869960000000001</v>
      </c>
      <c r="L46">
        <v>18.7</v>
      </c>
      <c r="M46">
        <v>291.85000000000002</v>
      </c>
      <c r="N46">
        <v>1007.265934</v>
      </c>
      <c r="O46">
        <f t="shared" si="15"/>
        <v>0.99409420860021402</v>
      </c>
      <c r="P46">
        <f t="shared" si="16"/>
        <v>24.09149031631814</v>
      </c>
      <c r="Q46">
        <f t="shared" si="17"/>
        <v>24091.490316318141</v>
      </c>
      <c r="R46">
        <f t="shared" si="12"/>
        <v>1022</v>
      </c>
      <c r="S46" s="2">
        <f t="shared" si="13"/>
        <v>42421.618031150108</v>
      </c>
      <c r="T46" s="2">
        <f t="shared" si="5"/>
        <v>42421.618031150116</v>
      </c>
      <c r="U46">
        <f t="shared" si="6"/>
        <v>4.0540236193915502E-2</v>
      </c>
      <c r="V46" s="8">
        <f t="shared" si="7"/>
        <v>0.97176226839658186</v>
      </c>
      <c r="W46">
        <f t="shared" si="8"/>
        <v>40336328.539142631</v>
      </c>
      <c r="X46" s="4">
        <f t="shared" si="14"/>
        <v>21781.61741113702</v>
      </c>
      <c r="Y46">
        <f t="shared" si="10"/>
        <v>63005.345178140793</v>
      </c>
      <c r="Z46" s="6">
        <f t="shared" si="11"/>
        <v>105426.9632092909</v>
      </c>
    </row>
    <row r="47" spans="1:26" x14ac:dyDescent="0.2">
      <c r="A47" t="s">
        <v>47</v>
      </c>
      <c r="B47" s="1">
        <v>44515</v>
      </c>
      <c r="C47" t="s">
        <v>5</v>
      </c>
      <c r="D47">
        <v>125</v>
      </c>
      <c r="E47">
        <v>0.47818403900000001</v>
      </c>
      <c r="F47">
        <v>15</v>
      </c>
      <c r="G47" t="s">
        <v>2</v>
      </c>
      <c r="H47">
        <v>2275</v>
      </c>
      <c r="I47">
        <v>540</v>
      </c>
      <c r="J47">
        <v>-17.82</v>
      </c>
      <c r="K47">
        <v>1.086111</v>
      </c>
      <c r="L47">
        <v>18.3</v>
      </c>
      <c r="M47">
        <v>291.45</v>
      </c>
      <c r="N47">
        <v>1007.265934</v>
      </c>
      <c r="O47">
        <f t="shared" si="15"/>
        <v>0.99409420860021402</v>
      </c>
      <c r="P47">
        <f t="shared" si="16"/>
        <v>24.058471312972145</v>
      </c>
      <c r="Q47">
        <f t="shared" si="17"/>
        <v>24058.471312972146</v>
      </c>
      <c r="R47">
        <f t="shared" si="12"/>
        <v>1735</v>
      </c>
      <c r="S47" s="2">
        <f t="shared" si="13"/>
        <v>72115.9701890328</v>
      </c>
      <c r="T47" s="2">
        <f t="shared" si="5"/>
        <v>72115.9701890328</v>
      </c>
      <c r="U47">
        <f t="shared" si="6"/>
        <v>4.1028072280178823E-2</v>
      </c>
      <c r="V47" s="8">
        <f t="shared" si="7"/>
        <v>0.98345585349375275</v>
      </c>
      <c r="W47">
        <f t="shared" si="8"/>
        <v>40877736.606792673</v>
      </c>
      <c r="X47" s="4">
        <f t="shared" si="14"/>
        <v>22073.977767668046</v>
      </c>
      <c r="Y47">
        <f t="shared" si="10"/>
        <v>92996.850780453344</v>
      </c>
      <c r="Z47" s="6">
        <f t="shared" si="11"/>
        <v>165112.82096948614</v>
      </c>
    </row>
    <row r="48" spans="1:26" x14ac:dyDescent="0.2">
      <c r="A48" t="s">
        <v>47</v>
      </c>
      <c r="B48" s="1">
        <v>44515</v>
      </c>
      <c r="C48" t="s">
        <v>8</v>
      </c>
      <c r="D48">
        <v>125</v>
      </c>
      <c r="E48">
        <v>0.475896494</v>
      </c>
      <c r="F48">
        <v>16</v>
      </c>
      <c r="G48" t="s">
        <v>2</v>
      </c>
      <c r="H48">
        <v>1904</v>
      </c>
      <c r="I48">
        <v>540</v>
      </c>
      <c r="J48">
        <v>-17.649999999999999</v>
      </c>
      <c r="K48">
        <v>1.086293</v>
      </c>
      <c r="L48">
        <v>18.8</v>
      </c>
      <c r="M48">
        <v>291.95</v>
      </c>
      <c r="N48">
        <v>1007.265934</v>
      </c>
      <c r="O48">
        <f t="shared" si="15"/>
        <v>0.99409420860021402</v>
      </c>
      <c r="P48">
        <f t="shared" si="16"/>
        <v>24.099745067154632</v>
      </c>
      <c r="Q48">
        <f t="shared" si="17"/>
        <v>24099.745067154632</v>
      </c>
      <c r="R48">
        <f t="shared" si="12"/>
        <v>1364</v>
      </c>
      <c r="S48" s="2">
        <f t="shared" si="13"/>
        <v>56598.109075393739</v>
      </c>
      <c r="T48" s="2">
        <f t="shared" si="5"/>
        <v>56598.109075393739</v>
      </c>
      <c r="U48">
        <f t="shared" si="6"/>
        <v>4.041924728048997E-2</v>
      </c>
      <c r="V48" s="8">
        <f t="shared" si="7"/>
        <v>0.96886212592087328</v>
      </c>
      <c r="W48">
        <f t="shared" si="8"/>
        <v>40202173.227190204</v>
      </c>
      <c r="X48" s="4">
        <f t="shared" si="14"/>
        <v>21709.173542682707</v>
      </c>
      <c r="Y48">
        <f t="shared" si="10"/>
        <v>76544.937824570152</v>
      </c>
      <c r="Z48" s="6">
        <f t="shared" si="11"/>
        <v>133143.0468999639</v>
      </c>
    </row>
    <row r="49" spans="1:26" x14ac:dyDescent="0.2">
      <c r="A49" t="s">
        <v>47</v>
      </c>
      <c r="B49" s="1">
        <v>44515</v>
      </c>
      <c r="C49" t="s">
        <v>5</v>
      </c>
      <c r="D49">
        <v>100</v>
      </c>
      <c r="E49">
        <v>0.473101506</v>
      </c>
      <c r="F49">
        <v>17</v>
      </c>
      <c r="G49" t="s">
        <v>2</v>
      </c>
      <c r="H49">
        <v>1988</v>
      </c>
      <c r="I49">
        <v>540</v>
      </c>
      <c r="J49">
        <v>-17.32</v>
      </c>
      <c r="K49">
        <v>1.08666</v>
      </c>
      <c r="L49">
        <v>19.2</v>
      </c>
      <c r="M49">
        <v>292.35000000000002</v>
      </c>
      <c r="N49">
        <v>1007.265934</v>
      </c>
      <c r="O49">
        <f t="shared" si="15"/>
        <v>0.99409420860021402</v>
      </c>
      <c r="P49">
        <f t="shared" si="16"/>
        <v>24.132764070500627</v>
      </c>
      <c r="Q49">
        <f t="shared" si="17"/>
        <v>24132.764070500627</v>
      </c>
      <c r="R49">
        <f t="shared" si="12"/>
        <v>1448</v>
      </c>
      <c r="S49" s="2">
        <f t="shared" si="13"/>
        <v>60001.415327720541</v>
      </c>
      <c r="T49" s="2">
        <f t="shared" si="5"/>
        <v>60001.415327720541</v>
      </c>
      <c r="U49">
        <f t="shared" si="6"/>
        <v>3.9942230961357357E-2</v>
      </c>
      <c r="V49" s="8">
        <f t="shared" si="7"/>
        <v>0.95742789405983475</v>
      </c>
      <c r="W49">
        <f t="shared" si="8"/>
        <v>39673362.374191284</v>
      </c>
      <c r="X49" s="4">
        <f t="shared" si="14"/>
        <v>21423.615682063293</v>
      </c>
      <c r="Y49">
        <f t="shared" si="10"/>
        <v>78870.644399892277</v>
      </c>
      <c r="Z49" s="6">
        <f t="shared" si="11"/>
        <v>138872.05972761282</v>
      </c>
    </row>
    <row r="50" spans="1:26" x14ac:dyDescent="0.2">
      <c r="A50" t="s">
        <v>47</v>
      </c>
      <c r="B50" s="1">
        <v>44515</v>
      </c>
      <c r="C50" t="s">
        <v>8</v>
      </c>
      <c r="D50">
        <v>150</v>
      </c>
      <c r="E50">
        <v>0.48352505400000001</v>
      </c>
      <c r="F50">
        <v>18</v>
      </c>
      <c r="G50" t="s">
        <v>2</v>
      </c>
      <c r="H50">
        <v>2147</v>
      </c>
      <c r="I50">
        <v>540</v>
      </c>
      <c r="J50">
        <v>-17.84</v>
      </c>
      <c r="K50">
        <v>1.0860920000000001</v>
      </c>
      <c r="L50">
        <v>18.899999999999999</v>
      </c>
      <c r="M50">
        <v>292.05</v>
      </c>
      <c r="N50">
        <v>1007.265934</v>
      </c>
      <c r="O50">
        <f t="shared" si="15"/>
        <v>0.99409420860021402</v>
      </c>
      <c r="P50">
        <f t="shared" si="16"/>
        <v>24.107999817991136</v>
      </c>
      <c r="Q50">
        <f t="shared" si="17"/>
        <v>24107.999817991134</v>
      </c>
      <c r="R50">
        <f t="shared" si="12"/>
        <v>1607</v>
      </c>
      <c r="S50" s="2">
        <f t="shared" si="13"/>
        <v>66658.371168591941</v>
      </c>
      <c r="T50" s="2">
        <f t="shared" si="5"/>
        <v>66658.371168591941</v>
      </c>
      <c r="U50">
        <f t="shared" si="6"/>
        <v>4.0297603427973304E-2</v>
      </c>
      <c r="V50" s="8">
        <f t="shared" si="7"/>
        <v>0.96594628434825236</v>
      </c>
      <c r="W50">
        <f t="shared" si="8"/>
        <v>40067458.588057287</v>
      </c>
      <c r="X50" s="4">
        <f t="shared" si="14"/>
        <v>21636.427637550933</v>
      </c>
      <c r="Y50">
        <f t="shared" si="10"/>
        <v>86024.833588558991</v>
      </c>
      <c r="Z50" s="6">
        <f t="shared" si="11"/>
        <v>152683.20475715093</v>
      </c>
    </row>
    <row r="51" spans="1:26" x14ac:dyDescent="0.2">
      <c r="A51" t="s">
        <v>47</v>
      </c>
      <c r="B51" s="1">
        <v>44515</v>
      </c>
      <c r="C51" t="s">
        <v>5</v>
      </c>
      <c r="D51">
        <v>75</v>
      </c>
      <c r="E51">
        <v>0.48047226300000001</v>
      </c>
      <c r="F51">
        <v>19</v>
      </c>
      <c r="G51" t="s">
        <v>2</v>
      </c>
      <c r="H51">
        <v>1092</v>
      </c>
      <c r="I51">
        <v>540</v>
      </c>
      <c r="J51">
        <v>-16.09</v>
      </c>
      <c r="K51">
        <v>1.088001</v>
      </c>
      <c r="L51">
        <v>20</v>
      </c>
      <c r="M51">
        <v>293.14999999999998</v>
      </c>
      <c r="N51">
        <v>1007.265934</v>
      </c>
      <c r="O51">
        <f t="shared" si="15"/>
        <v>0.99409420860021402</v>
      </c>
      <c r="P51">
        <f t="shared" si="16"/>
        <v>24.198802077192603</v>
      </c>
      <c r="Q51">
        <f t="shared" si="17"/>
        <v>24198.802077192602</v>
      </c>
      <c r="R51">
        <f t="shared" si="12"/>
        <v>552</v>
      </c>
      <c r="S51" s="2">
        <f t="shared" si="13"/>
        <v>22811.046523673194</v>
      </c>
      <c r="T51" s="2">
        <f t="shared" si="5"/>
        <v>22811.046523673194</v>
      </c>
      <c r="U51">
        <f t="shared" si="6"/>
        <v>3.9011330538071397E-2</v>
      </c>
      <c r="V51" s="8">
        <f t="shared" si="7"/>
        <v>0.93511391683837319</v>
      </c>
      <c r="W51">
        <f t="shared" si="8"/>
        <v>38642983.807852171</v>
      </c>
      <c r="X51" s="4">
        <f t="shared" si="14"/>
        <v>20867.211256240174</v>
      </c>
      <c r="Y51">
        <f t="shared" si="10"/>
        <v>42198.13831817457</v>
      </c>
      <c r="Z51" s="6">
        <f t="shared" si="11"/>
        <v>65009.18484184776</v>
      </c>
    </row>
    <row r="52" spans="1:26" x14ac:dyDescent="0.2">
      <c r="A52" t="s">
        <v>47</v>
      </c>
      <c r="B52" s="1">
        <v>44515</v>
      </c>
      <c r="C52" t="s">
        <v>8</v>
      </c>
      <c r="D52">
        <v>175</v>
      </c>
      <c r="E52">
        <v>0.48683530800000002</v>
      </c>
      <c r="F52">
        <v>20</v>
      </c>
      <c r="G52" t="s">
        <v>2</v>
      </c>
      <c r="H52">
        <v>2107</v>
      </c>
      <c r="I52">
        <v>540</v>
      </c>
      <c r="J52">
        <v>-17.54</v>
      </c>
      <c r="K52">
        <v>1.086416</v>
      </c>
      <c r="L52">
        <v>19.600000000000001</v>
      </c>
      <c r="M52">
        <v>292.75</v>
      </c>
      <c r="N52">
        <v>1007.265934</v>
      </c>
      <c r="O52">
        <f t="shared" si="15"/>
        <v>0.99409420860021402</v>
      </c>
      <c r="P52">
        <f t="shared" si="16"/>
        <v>24.165783073846615</v>
      </c>
      <c r="Q52">
        <f t="shared" si="17"/>
        <v>24165.783073846615</v>
      </c>
      <c r="R52">
        <f t="shared" si="12"/>
        <v>1567</v>
      </c>
      <c r="S52" s="2">
        <f t="shared" si="13"/>
        <v>64843.750157464739</v>
      </c>
      <c r="T52" s="2">
        <f t="shared" si="5"/>
        <v>64843.750157464725</v>
      </c>
      <c r="U52">
        <f t="shared" si="6"/>
        <v>3.9470722134812369E-2</v>
      </c>
      <c r="V52" s="8">
        <f t="shared" si="7"/>
        <v>0.94612567853596141</v>
      </c>
      <c r="W52">
        <f t="shared" si="8"/>
        <v>39151459.551083386</v>
      </c>
      <c r="X52" s="4">
        <f t="shared" si="14"/>
        <v>21141.78815758503</v>
      </c>
      <c r="Y52">
        <f t="shared" si="10"/>
        <v>82492.12527413269</v>
      </c>
      <c r="Z52" s="6">
        <f t="shared" si="11"/>
        <v>147335.87543159744</v>
      </c>
    </row>
    <row r="53" spans="1:26" x14ac:dyDescent="0.2">
      <c r="A53" t="s">
        <v>47</v>
      </c>
      <c r="B53" s="1">
        <v>44515</v>
      </c>
      <c r="C53" t="s">
        <v>5</v>
      </c>
      <c r="D53">
        <v>50</v>
      </c>
      <c r="E53">
        <v>0.47792946400000003</v>
      </c>
      <c r="F53">
        <v>21</v>
      </c>
      <c r="G53" t="s">
        <v>2</v>
      </c>
      <c r="H53">
        <v>1000</v>
      </c>
      <c r="I53">
        <v>540</v>
      </c>
      <c r="J53">
        <v>-15.75</v>
      </c>
      <c r="K53">
        <v>1.088381</v>
      </c>
      <c r="L53">
        <v>19.100000000000001</v>
      </c>
      <c r="M53">
        <v>292.25</v>
      </c>
      <c r="N53">
        <v>1007.265934</v>
      </c>
      <c r="O53">
        <f t="shared" si="15"/>
        <v>0.99409420860021402</v>
      </c>
      <c r="P53">
        <f t="shared" si="16"/>
        <v>24.124509319664128</v>
      </c>
      <c r="Q53">
        <f t="shared" si="17"/>
        <v>24124.509319664128</v>
      </c>
      <c r="R53">
        <f t="shared" si="12"/>
        <v>460</v>
      </c>
      <c r="S53" s="2">
        <f t="shared" si="13"/>
        <v>19067.745333375526</v>
      </c>
      <c r="T53" s="2">
        <f t="shared" si="5"/>
        <v>19067.745333375522</v>
      </c>
      <c r="U53">
        <f t="shared" si="6"/>
        <v>4.0059899225348111E-2</v>
      </c>
      <c r="V53" s="8">
        <f t="shared" si="7"/>
        <v>0.96024843951958483</v>
      </c>
      <c r="W53">
        <f t="shared" si="8"/>
        <v>39803853.698979765</v>
      </c>
      <c r="X53" s="4">
        <f t="shared" si="14"/>
        <v>21494.080997449073</v>
      </c>
      <c r="Y53">
        <f t="shared" si="10"/>
        <v>39803.853698979765</v>
      </c>
      <c r="Z53" s="6">
        <f t="shared" si="11"/>
        <v>58871.599032355291</v>
      </c>
    </row>
    <row r="54" spans="1:26" x14ac:dyDescent="0.2">
      <c r="A54" t="s">
        <v>47</v>
      </c>
      <c r="B54" s="1">
        <v>44515</v>
      </c>
      <c r="C54" t="s">
        <v>8</v>
      </c>
      <c r="D54">
        <v>200</v>
      </c>
      <c r="E54">
        <v>0.491673633</v>
      </c>
      <c r="F54">
        <v>22</v>
      </c>
      <c r="G54" t="s">
        <v>2</v>
      </c>
      <c r="H54">
        <v>2540</v>
      </c>
      <c r="I54">
        <v>540</v>
      </c>
      <c r="J54">
        <v>-17.97</v>
      </c>
      <c r="K54">
        <v>1.08595</v>
      </c>
      <c r="L54">
        <v>19.899999999999999</v>
      </c>
      <c r="M54">
        <v>293.05</v>
      </c>
      <c r="N54">
        <v>1007.265934</v>
      </c>
      <c r="O54">
        <f t="shared" si="15"/>
        <v>0.99409420860021402</v>
      </c>
      <c r="P54">
        <f t="shared" si="16"/>
        <v>24.190547326356107</v>
      </c>
      <c r="Q54">
        <f t="shared" si="17"/>
        <v>24190.547326356107</v>
      </c>
      <c r="R54">
        <f t="shared" si="12"/>
        <v>2000</v>
      </c>
      <c r="S54" s="2">
        <f t="shared" si="13"/>
        <v>82676.922229905816</v>
      </c>
      <c r="T54" s="2">
        <f t="shared" si="5"/>
        <v>82676.922229905816</v>
      </c>
      <c r="U54">
        <f t="shared" si="6"/>
        <v>3.9123651724613739E-2</v>
      </c>
      <c r="V54" s="8">
        <f t="shared" si="7"/>
        <v>0.9378062911625209</v>
      </c>
      <c r="W54">
        <f t="shared" si="8"/>
        <v>38767468.900580078</v>
      </c>
      <c r="X54" s="4">
        <f t="shared" si="14"/>
        <v>20934.433206313242</v>
      </c>
      <c r="Y54">
        <f t="shared" si="10"/>
        <v>98469.371007473397</v>
      </c>
      <c r="Z54" s="6">
        <f t="shared" si="11"/>
        <v>181146.29323737923</v>
      </c>
    </row>
    <row r="55" spans="1:26" x14ac:dyDescent="0.2">
      <c r="A55" t="s">
        <v>47</v>
      </c>
      <c r="B55" s="1">
        <v>44515</v>
      </c>
      <c r="C55" t="s">
        <v>5</v>
      </c>
      <c r="D55">
        <v>25</v>
      </c>
      <c r="E55">
        <v>0.47615006199999999</v>
      </c>
      <c r="F55">
        <v>23</v>
      </c>
      <c r="G55" t="s">
        <v>2</v>
      </c>
      <c r="H55">
        <v>837</v>
      </c>
      <c r="I55">
        <v>540</v>
      </c>
      <c r="J55">
        <v>-15.84</v>
      </c>
      <c r="K55">
        <v>1.088279</v>
      </c>
      <c r="L55">
        <v>19.3</v>
      </c>
      <c r="M55">
        <v>292.45</v>
      </c>
      <c r="N55">
        <v>1007.265934</v>
      </c>
      <c r="O55">
        <f t="shared" si="15"/>
        <v>0.99409420860021402</v>
      </c>
      <c r="P55">
        <f t="shared" si="16"/>
        <v>24.141018821337124</v>
      </c>
      <c r="Q55">
        <f t="shared" si="17"/>
        <v>24141.018821337122</v>
      </c>
      <c r="R55">
        <f t="shared" si="12"/>
        <v>297</v>
      </c>
      <c r="S55" s="2">
        <f t="shared" si="13"/>
        <v>12302.711919411435</v>
      </c>
      <c r="T55" s="2">
        <f t="shared" si="5"/>
        <v>12302.711919411435</v>
      </c>
      <c r="U55">
        <f t="shared" si="6"/>
        <v>3.9823621957583086E-2</v>
      </c>
      <c r="V55" s="8">
        <f t="shared" si="7"/>
        <v>0.95458479877029023</v>
      </c>
      <c r="W55">
        <f t="shared" si="8"/>
        <v>39542026.20175156</v>
      </c>
      <c r="X55" s="4">
        <f t="shared" si="14"/>
        <v>21352.694148945844</v>
      </c>
      <c r="Y55">
        <f t="shared" si="10"/>
        <v>33096.675930866055</v>
      </c>
      <c r="Z55" s="6">
        <f t="shared" si="11"/>
        <v>45399.38785027749</v>
      </c>
    </row>
    <row r="56" spans="1:26" x14ac:dyDescent="0.2">
      <c r="A56" t="s">
        <v>47</v>
      </c>
      <c r="B56" s="1">
        <v>44515</v>
      </c>
      <c r="C56" t="s">
        <v>8</v>
      </c>
      <c r="D56">
        <v>225</v>
      </c>
      <c r="E56">
        <v>0.501108895</v>
      </c>
      <c r="F56">
        <v>24</v>
      </c>
      <c r="G56" t="s">
        <v>2</v>
      </c>
      <c r="H56">
        <v>3013</v>
      </c>
      <c r="I56">
        <v>540</v>
      </c>
      <c r="J56">
        <v>-18.149999999999999</v>
      </c>
      <c r="K56">
        <v>1.0857559999999999</v>
      </c>
      <c r="L56">
        <v>19.8</v>
      </c>
      <c r="M56">
        <v>292.95</v>
      </c>
      <c r="N56">
        <v>1007.265934</v>
      </c>
      <c r="O56">
        <f t="shared" si="15"/>
        <v>0.99409420860021402</v>
      </c>
      <c r="P56">
        <f t="shared" si="16"/>
        <v>24.182292575519611</v>
      </c>
      <c r="Q56">
        <f t="shared" si="17"/>
        <v>24182.292575519612</v>
      </c>
      <c r="R56">
        <f t="shared" si="12"/>
        <v>2473</v>
      </c>
      <c r="S56" s="2">
        <f t="shared" si="13"/>
        <v>102264.91108223067</v>
      </c>
      <c r="T56" s="2">
        <f t="shared" si="5"/>
        <v>102264.91108223067</v>
      </c>
      <c r="U56">
        <f t="shared" si="6"/>
        <v>3.9236796959410451E-2</v>
      </c>
      <c r="V56" s="8">
        <f t="shared" si="7"/>
        <v>0.94051841818364612</v>
      </c>
      <c r="W56">
        <f t="shared" si="8"/>
        <v>38892855.805398628</v>
      </c>
      <c r="X56" s="4">
        <f t="shared" si="14"/>
        <v>21002.142134915259</v>
      </c>
      <c r="Y56">
        <f t="shared" si="10"/>
        <v>117184.17454166606</v>
      </c>
      <c r="Z56" s="6">
        <f t="shared" si="11"/>
        <v>219449.08562389674</v>
      </c>
    </row>
    <row r="57" spans="1:26" x14ac:dyDescent="0.2">
      <c r="A57" t="s">
        <v>47</v>
      </c>
      <c r="B57" s="1">
        <v>44515</v>
      </c>
      <c r="C57" t="s">
        <v>5</v>
      </c>
      <c r="D57">
        <v>10</v>
      </c>
      <c r="E57">
        <v>0.47513355400000001</v>
      </c>
      <c r="F57">
        <v>25</v>
      </c>
      <c r="G57" t="s">
        <v>2</v>
      </c>
      <c r="H57">
        <v>535</v>
      </c>
      <c r="I57">
        <v>540</v>
      </c>
      <c r="J57">
        <v>-12.45</v>
      </c>
      <c r="K57">
        <v>1.0919859999999999</v>
      </c>
      <c r="L57">
        <v>19.5</v>
      </c>
      <c r="M57">
        <v>292.64999999999998</v>
      </c>
      <c r="N57">
        <v>1007.265934</v>
      </c>
      <c r="O57">
        <f t="shared" si="15"/>
        <v>0.99409420860021402</v>
      </c>
      <c r="P57">
        <f t="shared" si="16"/>
        <v>24.157528323010116</v>
      </c>
      <c r="Q57">
        <f t="shared" si="17"/>
        <v>24157.528323010116</v>
      </c>
      <c r="R57">
        <f t="shared" si="12"/>
        <v>-5</v>
      </c>
      <c r="S57" s="2">
        <f t="shared" si="13"/>
        <v>-206.97481684156759</v>
      </c>
      <c r="T57" s="2">
        <f t="shared" si="5"/>
        <v>-206.97481684156756</v>
      </c>
      <c r="U57">
        <f t="shared" si="6"/>
        <v>3.9589329944309679E-2</v>
      </c>
      <c r="V57" s="8">
        <f t="shared" si="7"/>
        <v>0.94896874519830976</v>
      </c>
      <c r="W57">
        <f t="shared" si="8"/>
        <v>39282526.445158474</v>
      </c>
      <c r="X57" s="4">
        <f t="shared" si="14"/>
        <v>21212.564280385574</v>
      </c>
      <c r="Y57">
        <f t="shared" si="10"/>
        <v>21016.151648159783</v>
      </c>
      <c r="Z57" s="6">
        <f t="shared" si="11"/>
        <v>20809.176831318215</v>
      </c>
    </row>
    <row r="58" spans="1:26" x14ac:dyDescent="0.2">
      <c r="A58" t="s">
        <v>47</v>
      </c>
      <c r="B58" s="1">
        <v>44515</v>
      </c>
      <c r="C58" t="s">
        <v>8</v>
      </c>
      <c r="D58">
        <v>250</v>
      </c>
      <c r="E58">
        <v>0.49575191699999999</v>
      </c>
      <c r="F58">
        <v>26</v>
      </c>
      <c r="G58" t="s">
        <v>2</v>
      </c>
      <c r="H58">
        <v>3665</v>
      </c>
      <c r="I58">
        <v>540</v>
      </c>
      <c r="J58">
        <v>-18.12</v>
      </c>
      <c r="K58">
        <v>1.0857870000000001</v>
      </c>
      <c r="L58">
        <v>20.100000000000001</v>
      </c>
      <c r="M58">
        <v>293.25</v>
      </c>
      <c r="N58">
        <v>1007.265934</v>
      </c>
      <c r="O58">
        <f t="shared" si="15"/>
        <v>0.99409420860021402</v>
      </c>
      <c r="P58">
        <f t="shared" si="16"/>
        <v>24.207056828029103</v>
      </c>
      <c r="Q58">
        <f t="shared" si="17"/>
        <v>24207.056828029105</v>
      </c>
      <c r="R58">
        <f t="shared" si="12"/>
        <v>3125</v>
      </c>
      <c r="S58" s="2">
        <f t="shared" si="13"/>
        <v>129094.58684715421</v>
      </c>
      <c r="T58" s="2">
        <f t="shared" si="5"/>
        <v>129094.58684715421</v>
      </c>
      <c r="U58">
        <f t="shared" si="6"/>
        <v>3.8894711752579754E-2</v>
      </c>
      <c r="V58" s="8">
        <f t="shared" si="7"/>
        <v>0.93231852770978141</v>
      </c>
      <c r="W58">
        <f t="shared" si="8"/>
        <v>38514328.046285212</v>
      </c>
      <c r="X58" s="4">
        <f t="shared" si="14"/>
        <v>20797.737144994015</v>
      </c>
      <c r="Y58">
        <f t="shared" si="10"/>
        <v>141155.01228963531</v>
      </c>
      <c r="Z58" s="6">
        <f t="shared" si="11"/>
        <v>270249.5991367895</v>
      </c>
    </row>
    <row r="59" spans="1:26" x14ac:dyDescent="0.2">
      <c r="A59" t="s">
        <v>47</v>
      </c>
      <c r="B59" s="1">
        <v>44515</v>
      </c>
      <c r="C59" t="s">
        <v>5</v>
      </c>
      <c r="D59">
        <v>5</v>
      </c>
      <c r="E59">
        <v>0.47259305299999999</v>
      </c>
      <c r="F59">
        <v>27</v>
      </c>
      <c r="G59" t="s">
        <v>2</v>
      </c>
      <c r="H59">
        <v>511</v>
      </c>
      <c r="I59">
        <v>540</v>
      </c>
      <c r="J59">
        <v>-12.74</v>
      </c>
      <c r="K59">
        <v>1.0916729999999999</v>
      </c>
      <c r="L59">
        <v>19.600000000000001</v>
      </c>
      <c r="M59">
        <v>292.75</v>
      </c>
      <c r="N59">
        <v>1007.265934</v>
      </c>
      <c r="O59">
        <f t="shared" si="15"/>
        <v>0.99409420860021402</v>
      </c>
      <c r="P59">
        <f t="shared" si="16"/>
        <v>24.165783073846615</v>
      </c>
      <c r="Q59">
        <f t="shared" si="17"/>
        <v>24165.783073846615</v>
      </c>
      <c r="R59">
        <f t="shared" si="12"/>
        <v>-29</v>
      </c>
      <c r="S59" s="2">
        <f t="shared" si="13"/>
        <v>-1200.0438765580582</v>
      </c>
      <c r="T59" s="2">
        <f t="shared" si="5"/>
        <v>-1200.0438765580584</v>
      </c>
      <c r="U59">
        <f t="shared" si="6"/>
        <v>3.9473349989827683E-2</v>
      </c>
      <c r="V59" s="8">
        <f t="shared" si="7"/>
        <v>0.94618866905082866</v>
      </c>
      <c r="W59">
        <f t="shared" si="8"/>
        <v>39154066.150450557</v>
      </c>
      <c r="X59" s="4">
        <f t="shared" si="14"/>
        <v>21143.195721243301</v>
      </c>
      <c r="Y59">
        <f t="shared" si="10"/>
        <v>20007.727802880232</v>
      </c>
      <c r="Z59" s="6">
        <f t="shared" si="11"/>
        <v>18807.683926322174</v>
      </c>
    </row>
    <row r="60" spans="1:26" x14ac:dyDescent="0.2">
      <c r="A60" t="s">
        <v>47</v>
      </c>
      <c r="B60" s="1">
        <v>44515</v>
      </c>
      <c r="C60" t="s">
        <v>8</v>
      </c>
      <c r="D60">
        <v>300</v>
      </c>
      <c r="E60">
        <v>0.50340598800000003</v>
      </c>
      <c r="F60">
        <v>28</v>
      </c>
      <c r="G60" t="s">
        <v>2</v>
      </c>
      <c r="H60">
        <v>3808</v>
      </c>
      <c r="I60">
        <v>540</v>
      </c>
      <c r="J60">
        <v>-18.149999999999999</v>
      </c>
      <c r="K60">
        <v>1.0857460000000001</v>
      </c>
      <c r="L60">
        <v>20.2</v>
      </c>
      <c r="M60">
        <v>293.35000000000002</v>
      </c>
      <c r="N60">
        <v>1007.265934</v>
      </c>
      <c r="O60">
        <f t="shared" si="15"/>
        <v>0.99409420860021402</v>
      </c>
      <c r="P60">
        <f t="shared" si="16"/>
        <v>24.215311578865602</v>
      </c>
      <c r="Q60">
        <f t="shared" si="17"/>
        <v>24215.311578865603</v>
      </c>
      <c r="R60">
        <f t="shared" si="12"/>
        <v>3268</v>
      </c>
      <c r="S60" s="2">
        <f t="shared" si="13"/>
        <v>134955.93436229878</v>
      </c>
      <c r="T60" s="2">
        <f t="shared" si="5"/>
        <v>134955.93436229878</v>
      </c>
      <c r="U60">
        <f t="shared" si="6"/>
        <v>3.8779999717050026E-2</v>
      </c>
      <c r="V60" s="8">
        <f t="shared" si="7"/>
        <v>0.92956884398012707</v>
      </c>
      <c r="W60">
        <f t="shared" si="8"/>
        <v>38387647.458206847</v>
      </c>
      <c r="X60" s="4">
        <f t="shared" si="14"/>
        <v>20729.329627431696</v>
      </c>
      <c r="Y60">
        <f t="shared" si="10"/>
        <v>146180.16152085169</v>
      </c>
      <c r="Z60" s="6">
        <f t="shared" si="11"/>
        <v>281136.09588315047</v>
      </c>
    </row>
    <row r="61" spans="1:26" x14ac:dyDescent="0.2">
      <c r="A61" t="s">
        <v>47</v>
      </c>
      <c r="B61" s="1">
        <v>44515</v>
      </c>
      <c r="C61" t="s">
        <v>5</v>
      </c>
      <c r="D61">
        <v>0</v>
      </c>
      <c r="E61">
        <v>0.47106894999999999</v>
      </c>
      <c r="F61">
        <v>29</v>
      </c>
      <c r="G61" t="s">
        <v>2</v>
      </c>
      <c r="H61">
        <v>496</v>
      </c>
      <c r="I61">
        <v>540</v>
      </c>
      <c r="J61">
        <v>-11.77</v>
      </c>
      <c r="K61">
        <v>1.0927290000000001</v>
      </c>
      <c r="L61">
        <v>19.7</v>
      </c>
      <c r="M61">
        <v>292.85000000000002</v>
      </c>
      <c r="N61">
        <v>1007.265934</v>
      </c>
      <c r="O61">
        <f t="shared" si="15"/>
        <v>0.99409420860021402</v>
      </c>
      <c r="P61">
        <f t="shared" si="16"/>
        <v>24.174037824683115</v>
      </c>
      <c r="Q61">
        <f t="shared" si="17"/>
        <v>24174.037824683113</v>
      </c>
      <c r="R61">
        <f t="shared" si="12"/>
        <v>-44</v>
      </c>
      <c r="S61" s="2">
        <f t="shared" si="13"/>
        <v>-1820.1344896992509</v>
      </c>
      <c r="T61" s="2">
        <f t="shared" si="5"/>
        <v>-1820.1344896992514</v>
      </c>
      <c r="U61">
        <f t="shared" si="6"/>
        <v>3.9357703980002212E-2</v>
      </c>
      <c r="V61" s="8">
        <f t="shared" si="7"/>
        <v>0.94341659766225894</v>
      </c>
      <c r="W61">
        <f t="shared" si="8"/>
        <v>39026024.717268169</v>
      </c>
      <c r="X61" s="4">
        <f t="shared" si="14"/>
        <v>21074.053347324811</v>
      </c>
      <c r="Y61">
        <f>W61*H61/1000000</f>
        <v>19356.908259765012</v>
      </c>
      <c r="Z61" s="6">
        <f t="shared" si="11"/>
        <v>17536.77377006576</v>
      </c>
    </row>
    <row r="62" spans="1:26" x14ac:dyDescent="0.2">
      <c r="A62" t="s">
        <v>47</v>
      </c>
      <c r="B62" s="1">
        <v>44515</v>
      </c>
      <c r="C62" t="s">
        <v>8</v>
      </c>
      <c r="D62">
        <v>400</v>
      </c>
      <c r="E62">
        <v>0.26222896200000001</v>
      </c>
      <c r="F62">
        <v>30</v>
      </c>
      <c r="G62" t="s">
        <v>2</v>
      </c>
      <c r="H62">
        <v>4315</v>
      </c>
      <c r="I62">
        <v>540</v>
      </c>
      <c r="J62">
        <v>-18.18</v>
      </c>
      <c r="K62">
        <v>1.0857159999999999</v>
      </c>
      <c r="L62">
        <v>20.2</v>
      </c>
      <c r="M62">
        <v>293.35000000000002</v>
      </c>
      <c r="N62">
        <v>1007.265934</v>
      </c>
      <c r="O62">
        <f t="shared" si="15"/>
        <v>0.99409420860021402</v>
      </c>
      <c r="P62">
        <f t="shared" si="16"/>
        <v>24.215311578865602</v>
      </c>
      <c r="Q62">
        <f t="shared" si="17"/>
        <v>24215.311578865603</v>
      </c>
      <c r="R62">
        <f t="shared" si="12"/>
        <v>3775</v>
      </c>
      <c r="S62" s="2">
        <f t="shared" si="13"/>
        <v>155893.10043380599</v>
      </c>
      <c r="T62" s="2">
        <f t="shared" si="5"/>
        <v>155893.10043380599</v>
      </c>
      <c r="U62">
        <f t="shared" si="6"/>
        <v>3.882353303845628E-2</v>
      </c>
      <c r="V62" s="8">
        <f t="shared" si="7"/>
        <v>0.93061235144659127</v>
      </c>
      <c r="W62">
        <f t="shared" si="8"/>
        <v>38430740.336159945</v>
      </c>
      <c r="X62" s="4">
        <f t="shared" si="14"/>
        <v>20752.599781526373</v>
      </c>
      <c r="Y62">
        <f t="shared" si="10"/>
        <v>165828.64455053015</v>
      </c>
      <c r="Z62" s="6">
        <f t="shared" si="11"/>
        <v>321721.74498433614</v>
      </c>
    </row>
    <row r="63" spans="1:26" x14ac:dyDescent="0.2">
      <c r="A63" t="s">
        <v>47</v>
      </c>
      <c r="B63" s="1">
        <v>44515</v>
      </c>
      <c r="C63" t="s">
        <v>7</v>
      </c>
      <c r="D63" t="s">
        <v>7</v>
      </c>
      <c r="E63">
        <v>0</v>
      </c>
      <c r="F63" t="s">
        <v>9</v>
      </c>
      <c r="G63" t="s">
        <v>2</v>
      </c>
      <c r="H63">
        <v>540</v>
      </c>
      <c r="J63">
        <v>-11.14</v>
      </c>
      <c r="K63">
        <v>1.093423</v>
      </c>
      <c r="L63">
        <v>0</v>
      </c>
      <c r="M63">
        <v>0</v>
      </c>
      <c r="O63">
        <f t="shared" si="15"/>
        <v>0</v>
      </c>
      <c r="P63" t="e">
        <f t="shared" si="16"/>
        <v>#DIV/0!</v>
      </c>
      <c r="Q63" t="e">
        <f t="shared" si="17"/>
        <v>#DIV/0!</v>
      </c>
      <c r="S63" s="2"/>
      <c r="T63" s="2" t="e">
        <f t="shared" si="5"/>
        <v>#DIV/0!</v>
      </c>
      <c r="U63" t="e">
        <f t="shared" si="6"/>
        <v>#DIV/0!</v>
      </c>
      <c r="V63" s="8" t="e">
        <f t="shared" si="7"/>
        <v>#DIV/0!</v>
      </c>
      <c r="W63" t="e">
        <f t="shared" si="8"/>
        <v>#DIV/0!</v>
      </c>
      <c r="X63" s="4"/>
      <c r="Y63" t="e">
        <f t="shared" si="10"/>
        <v>#DIV/0!</v>
      </c>
      <c r="Z63" s="6" t="e">
        <f t="shared" si="11"/>
        <v>#DIV/0!</v>
      </c>
    </row>
    <row r="64" spans="1:26" x14ac:dyDescent="0.2">
      <c r="A64" t="s">
        <v>48</v>
      </c>
      <c r="B64" s="3">
        <v>44536</v>
      </c>
      <c r="C64" s="4" t="s">
        <v>5</v>
      </c>
      <c r="D64" s="4">
        <v>400</v>
      </c>
      <c r="E64" s="4">
        <v>0.54669572300000002</v>
      </c>
      <c r="F64" s="4">
        <v>1</v>
      </c>
      <c r="G64" s="4" t="s">
        <v>2</v>
      </c>
      <c r="H64" s="4">
        <v>1495</v>
      </c>
      <c r="I64" s="4">
        <v>538</v>
      </c>
      <c r="J64" s="4">
        <v>-21.06</v>
      </c>
      <c r="K64" s="4">
        <v>1.082573</v>
      </c>
      <c r="L64" s="4">
        <v>13.4</v>
      </c>
      <c r="M64" s="4">
        <v>286.55</v>
      </c>
      <c r="N64" s="4">
        <v>1006.3446279999999</v>
      </c>
      <c r="O64" s="4">
        <v>1</v>
      </c>
      <c r="P64" s="4">
        <f t="shared" si="16"/>
        <v>23.514292999999999</v>
      </c>
      <c r="Q64" s="4">
        <f t="shared" si="17"/>
        <v>23514.292999999998</v>
      </c>
      <c r="R64" s="4">
        <f t="shared" ref="R64:R93" si="18">H64-I64</f>
        <v>957</v>
      </c>
      <c r="S64" s="5">
        <f t="shared" ref="S64:S93" si="19">((R64/1000000)*(1/P64))/0.000000001</f>
        <v>40698.650816335408</v>
      </c>
      <c r="T64" s="2">
        <f t="shared" si="5"/>
        <v>40698.650816335408</v>
      </c>
      <c r="U64">
        <f t="shared" si="6"/>
        <v>4.7792184294113013E-2</v>
      </c>
      <c r="V64" s="8">
        <f t="shared" si="7"/>
        <v>1.1455937552787401</v>
      </c>
      <c r="W64">
        <f t="shared" si="8"/>
        <v>48719038.895991474</v>
      </c>
      <c r="X64" s="4">
        <f t="shared" ref="X64:X93" si="20">I64*W64/1000000</f>
        <v>26210.842926043417</v>
      </c>
      <c r="Y64">
        <f t="shared" si="10"/>
        <v>72834.963149507254</v>
      </c>
      <c r="Z64" s="6">
        <f t="shared" si="11"/>
        <v>113533.61396584267</v>
      </c>
    </row>
    <row r="65" spans="1:26" x14ac:dyDescent="0.2">
      <c r="A65" t="s">
        <v>48</v>
      </c>
      <c r="B65" s="1">
        <v>44536</v>
      </c>
      <c r="C65" t="s">
        <v>8</v>
      </c>
      <c r="D65">
        <v>0</v>
      </c>
      <c r="E65">
        <v>0.45813303300000002</v>
      </c>
      <c r="F65">
        <v>2</v>
      </c>
      <c r="G65" t="s">
        <v>2</v>
      </c>
      <c r="H65">
        <v>383</v>
      </c>
      <c r="I65">
        <v>538</v>
      </c>
      <c r="J65">
        <v>-8.83</v>
      </c>
      <c r="K65">
        <v>1.0959429999999999</v>
      </c>
      <c r="L65">
        <v>12.9</v>
      </c>
      <c r="M65">
        <v>286.05</v>
      </c>
      <c r="N65">
        <v>1006.3446279999999</v>
      </c>
      <c r="O65">
        <f t="shared" ref="O65:O96" si="21">N65/1013.249977</f>
        <v>0.99318495025240938</v>
      </c>
      <c r="P65">
        <f t="shared" si="16"/>
        <v>23.634332149348893</v>
      </c>
      <c r="Q65">
        <f t="shared" si="17"/>
        <v>23634.332149348891</v>
      </c>
      <c r="R65">
        <f t="shared" si="18"/>
        <v>-155</v>
      </c>
      <c r="S65" s="2">
        <f t="shared" si="19"/>
        <v>-6558.2559735782552</v>
      </c>
      <c r="T65" s="2">
        <f t="shared" si="5"/>
        <v>-6558.2559735782561</v>
      </c>
      <c r="U65">
        <f t="shared" si="6"/>
        <v>4.8597011291126632E-2</v>
      </c>
      <c r="V65" s="8">
        <f t="shared" si="7"/>
        <v>1.1648857126453362</v>
      </c>
      <c r="W65">
        <f t="shared" si="8"/>
        <v>49287862.474143483</v>
      </c>
      <c r="X65" s="4">
        <f t="shared" si="20"/>
        <v>26516.870011089195</v>
      </c>
      <c r="Y65">
        <f t="shared" si="10"/>
        <v>18877.251327596954</v>
      </c>
      <c r="Z65" s="6">
        <f t="shared" si="11"/>
        <v>12318.995354018698</v>
      </c>
    </row>
    <row r="66" spans="1:26" x14ac:dyDescent="0.2">
      <c r="A66" t="s">
        <v>48</v>
      </c>
      <c r="B66" s="1">
        <v>44536</v>
      </c>
      <c r="C66" t="s">
        <v>5</v>
      </c>
      <c r="D66">
        <v>300</v>
      </c>
      <c r="E66">
        <v>0.52872990900000005</v>
      </c>
      <c r="F66">
        <v>3</v>
      </c>
      <c r="G66" t="s">
        <v>2</v>
      </c>
      <c r="H66">
        <v>1659</v>
      </c>
      <c r="I66">
        <v>538</v>
      </c>
      <c r="J66">
        <v>-20.239999999999998</v>
      </c>
      <c r="K66">
        <v>1.0834680000000001</v>
      </c>
      <c r="L66">
        <v>12.9</v>
      </c>
      <c r="M66">
        <v>286.05</v>
      </c>
      <c r="N66">
        <v>1006.3446279999999</v>
      </c>
      <c r="O66">
        <f t="shared" si="21"/>
        <v>0.99318495025240938</v>
      </c>
      <c r="P66">
        <f t="shared" ref="P66:P97" si="22">(1*0.08206*M66)/O66</f>
        <v>23.634332149348893</v>
      </c>
      <c r="Q66">
        <f t="shared" ref="Q66:Q97" si="23">P66*1000</f>
        <v>23634.332149348891</v>
      </c>
      <c r="R66">
        <f t="shared" si="18"/>
        <v>1121</v>
      </c>
      <c r="S66" s="2">
        <f t="shared" si="19"/>
        <v>47430.999654072417</v>
      </c>
      <c r="T66" s="2">
        <f t="shared" si="5"/>
        <v>47430.999654072424</v>
      </c>
      <c r="U66">
        <f t="shared" si="6"/>
        <v>4.8580198571240893E-2</v>
      </c>
      <c r="V66" s="8">
        <f t="shared" si="7"/>
        <v>1.1644827064384675</v>
      </c>
      <c r="W66">
        <f t="shared" si="8"/>
        <v>49270810.745991312</v>
      </c>
      <c r="X66" s="4">
        <f t="shared" si="20"/>
        <v>26507.696181343326</v>
      </c>
      <c r="Y66">
        <f t="shared" si="10"/>
        <v>81740.275027599593</v>
      </c>
      <c r="Z66" s="6">
        <f t="shared" si="11"/>
        <v>129171.27468167202</v>
      </c>
    </row>
    <row r="67" spans="1:26" x14ac:dyDescent="0.2">
      <c r="A67" t="s">
        <v>48</v>
      </c>
      <c r="B67" s="1">
        <v>44536</v>
      </c>
      <c r="C67" t="s">
        <v>8</v>
      </c>
      <c r="D67">
        <v>5</v>
      </c>
      <c r="E67">
        <v>0.47640391500000001</v>
      </c>
      <c r="F67">
        <v>4</v>
      </c>
      <c r="G67" t="s">
        <v>2</v>
      </c>
      <c r="H67">
        <v>450</v>
      </c>
      <c r="I67">
        <v>538</v>
      </c>
      <c r="J67">
        <v>-12.25</v>
      </c>
      <c r="K67">
        <v>1.092203</v>
      </c>
      <c r="L67">
        <v>12.8</v>
      </c>
      <c r="M67">
        <v>285.95</v>
      </c>
      <c r="N67">
        <v>1006.3446279999999</v>
      </c>
      <c r="O67">
        <f t="shared" si="21"/>
        <v>0.99318495025240938</v>
      </c>
      <c r="P67">
        <f t="shared" si="22"/>
        <v>23.626069841308567</v>
      </c>
      <c r="Q67">
        <f t="shared" si="23"/>
        <v>23626.069841308567</v>
      </c>
      <c r="R67">
        <f t="shared" si="18"/>
        <v>-88</v>
      </c>
      <c r="S67" s="2">
        <f t="shared" si="19"/>
        <v>-3724.6990545223061</v>
      </c>
      <c r="T67" s="2">
        <f t="shared" ref="T67:T124" si="24">R67*0.025/0.025/P67*1000</f>
        <v>-3724.6990545223066</v>
      </c>
      <c r="U67">
        <f t="shared" ref="U67:U125" si="25">EXP(-58.0931+90.5069*(100/M67)+22.294*LN(M67/100)+E67*(0.027766+(-0.025888)*(M67/100)+(0.0050578)*(M67/100)^2))</f>
        <v>4.875173958497564E-2</v>
      </c>
      <c r="V67" s="8">
        <f t="shared" ref="V67:V125" si="26">U67*(44.0095/1000)/0.001836</f>
        <v>1.1685945987282056</v>
      </c>
      <c r="W67">
        <f t="shared" ref="W67:W124" si="27">V67/Q67*1000000000*1000</f>
        <v>49462081.784122974</v>
      </c>
      <c r="X67" s="4">
        <f t="shared" si="20"/>
        <v>26610.599999858157</v>
      </c>
      <c r="Y67">
        <f t="shared" ref="Y67:Y124" si="28">W67*H67/1000000</f>
        <v>22257.93680285534</v>
      </c>
      <c r="Z67" s="6">
        <f t="shared" ref="Z67:Z124" si="29">Y67+S67</f>
        <v>18533.237748333035</v>
      </c>
    </row>
    <row r="68" spans="1:26" x14ac:dyDescent="0.2">
      <c r="A68" t="s">
        <v>48</v>
      </c>
      <c r="B68" s="1">
        <v>44536</v>
      </c>
      <c r="C68" t="s">
        <v>5</v>
      </c>
      <c r="D68">
        <v>250</v>
      </c>
      <c r="E68">
        <v>0.52334993200000002</v>
      </c>
      <c r="F68">
        <v>5</v>
      </c>
      <c r="G68" t="s">
        <v>2</v>
      </c>
      <c r="H68">
        <v>2058</v>
      </c>
      <c r="I68">
        <v>538</v>
      </c>
      <c r="J68">
        <v>-19.78</v>
      </c>
      <c r="K68">
        <v>1.0839639999999999</v>
      </c>
      <c r="L68">
        <v>12.7</v>
      </c>
      <c r="M68">
        <v>285.85000000000002</v>
      </c>
      <c r="N68">
        <v>1006.3446279999999</v>
      </c>
      <c r="O68">
        <f t="shared" si="21"/>
        <v>0.99318495025240938</v>
      </c>
      <c r="P68">
        <f t="shared" si="22"/>
        <v>23.617807533268245</v>
      </c>
      <c r="Q68">
        <f t="shared" si="23"/>
        <v>23617.807533268246</v>
      </c>
      <c r="R68">
        <f t="shared" si="18"/>
        <v>1520</v>
      </c>
      <c r="S68" s="2">
        <f t="shared" si="19"/>
        <v>64358.217749844691</v>
      </c>
      <c r="T68" s="2">
        <f t="shared" si="24"/>
        <v>64358.217749844684</v>
      </c>
      <c r="U68">
        <f t="shared" si="25"/>
        <v>4.8900318781749164E-2</v>
      </c>
      <c r="V68" s="8">
        <f t="shared" si="26"/>
        <v>1.1721560890116505</v>
      </c>
      <c r="W68">
        <f t="shared" si="27"/>
        <v>49630182.114090875</v>
      </c>
      <c r="X68" s="4">
        <f t="shared" si="20"/>
        <v>26701.037977380889</v>
      </c>
      <c r="Y68">
        <f t="shared" si="28"/>
        <v>102138.91479079903</v>
      </c>
      <c r="Z68" s="6">
        <f t="shared" si="29"/>
        <v>166497.13254064371</v>
      </c>
    </row>
    <row r="69" spans="1:26" x14ac:dyDescent="0.2">
      <c r="A69" t="s">
        <v>48</v>
      </c>
      <c r="B69" s="1">
        <v>44536</v>
      </c>
      <c r="C69" t="s">
        <v>8</v>
      </c>
      <c r="D69">
        <v>10</v>
      </c>
      <c r="E69">
        <v>0.470053322</v>
      </c>
      <c r="F69">
        <v>6</v>
      </c>
      <c r="G69" t="s">
        <v>2</v>
      </c>
      <c r="H69">
        <v>564</v>
      </c>
      <c r="I69">
        <v>538</v>
      </c>
      <c r="J69">
        <v>-13.13</v>
      </c>
      <c r="K69">
        <v>1.0912360000000001</v>
      </c>
      <c r="L69">
        <v>12.8</v>
      </c>
      <c r="M69">
        <v>285.95</v>
      </c>
      <c r="N69">
        <v>1006.3446279999999</v>
      </c>
      <c r="O69">
        <f t="shared" si="21"/>
        <v>0.99318495025240938</v>
      </c>
      <c r="P69">
        <f t="shared" si="22"/>
        <v>23.626069841308567</v>
      </c>
      <c r="Q69">
        <f t="shared" si="23"/>
        <v>23626.069841308567</v>
      </c>
      <c r="R69">
        <f t="shared" si="18"/>
        <v>26</v>
      </c>
      <c r="S69" s="2">
        <f t="shared" si="19"/>
        <v>1100.4792661088632</v>
      </c>
      <c r="T69" s="2">
        <f t="shared" si="24"/>
        <v>1100.4792661088634</v>
      </c>
      <c r="U69">
        <f t="shared" si="25"/>
        <v>4.8753258028841236E-2</v>
      </c>
      <c r="V69" s="8">
        <f t="shared" si="26"/>
        <v>1.1686309963073467</v>
      </c>
      <c r="W69">
        <f t="shared" si="27"/>
        <v>49463622.352629945</v>
      </c>
      <c r="X69" s="4">
        <f t="shared" si="20"/>
        <v>26611.428825714909</v>
      </c>
      <c r="Y69">
        <f t="shared" si="28"/>
        <v>27897.483006883289</v>
      </c>
      <c r="Z69" s="6">
        <f t="shared" si="29"/>
        <v>28997.962272992154</v>
      </c>
    </row>
    <row r="70" spans="1:26" x14ac:dyDescent="0.2">
      <c r="A70" t="s">
        <v>48</v>
      </c>
      <c r="B70" s="1">
        <v>44536</v>
      </c>
      <c r="C70" t="s">
        <v>5</v>
      </c>
      <c r="D70">
        <v>225</v>
      </c>
      <c r="E70">
        <v>0.54258516700000003</v>
      </c>
      <c r="F70">
        <v>7</v>
      </c>
      <c r="G70" t="s">
        <v>2</v>
      </c>
      <c r="H70">
        <v>1362</v>
      </c>
      <c r="I70">
        <v>538</v>
      </c>
      <c r="J70">
        <v>-19.510000000000002</v>
      </c>
      <c r="K70">
        <v>1.084265</v>
      </c>
      <c r="L70">
        <v>13.5</v>
      </c>
      <c r="M70">
        <v>286.64999999999998</v>
      </c>
      <c r="N70">
        <v>1006.3446279999999</v>
      </c>
      <c r="O70">
        <f t="shared" si="21"/>
        <v>0.99318495025240938</v>
      </c>
      <c r="P70">
        <f t="shared" si="22"/>
        <v>23.683905997590838</v>
      </c>
      <c r="Q70">
        <f t="shared" si="23"/>
        <v>23683.905997590839</v>
      </c>
      <c r="R70">
        <f t="shared" si="18"/>
        <v>824</v>
      </c>
      <c r="S70" s="2">
        <f t="shared" si="19"/>
        <v>34791.558456777289</v>
      </c>
      <c r="T70" s="2">
        <f t="shared" si="24"/>
        <v>34791.558456777297</v>
      </c>
      <c r="U70">
        <f t="shared" si="25"/>
        <v>4.7638630517746854E-2</v>
      </c>
      <c r="V70" s="8">
        <f t="shared" si="26"/>
        <v>1.1419130227509695</v>
      </c>
      <c r="W70">
        <f t="shared" si="27"/>
        <v>48214725.34416943</v>
      </c>
      <c r="X70" s="4">
        <f t="shared" si="20"/>
        <v>25939.522235163153</v>
      </c>
      <c r="Y70">
        <f t="shared" si="28"/>
        <v>65668.455918758773</v>
      </c>
      <c r="Z70" s="6">
        <f t="shared" si="29"/>
        <v>100460.01437553606</v>
      </c>
    </row>
    <row r="71" spans="1:26" x14ac:dyDescent="0.2">
      <c r="A71" t="s">
        <v>48</v>
      </c>
      <c r="B71" s="1">
        <v>44536</v>
      </c>
      <c r="C71" t="s">
        <v>8</v>
      </c>
      <c r="D71">
        <v>25</v>
      </c>
      <c r="E71">
        <v>0.48352462200000002</v>
      </c>
      <c r="F71">
        <v>8</v>
      </c>
      <c r="G71" t="s">
        <v>2</v>
      </c>
      <c r="H71">
        <v>509</v>
      </c>
      <c r="I71">
        <v>538</v>
      </c>
      <c r="J71">
        <v>-14.68</v>
      </c>
      <c r="K71">
        <v>1.0895440000000001</v>
      </c>
      <c r="L71">
        <v>12.8</v>
      </c>
      <c r="M71">
        <v>285.95</v>
      </c>
      <c r="N71">
        <v>1006.3446279999999</v>
      </c>
      <c r="O71">
        <f t="shared" si="21"/>
        <v>0.99318495025240938</v>
      </c>
      <c r="P71">
        <f t="shared" si="22"/>
        <v>23.626069841308567</v>
      </c>
      <c r="Q71">
        <f t="shared" si="23"/>
        <v>23626.069841308567</v>
      </c>
      <c r="R71">
        <f t="shared" si="18"/>
        <v>-29</v>
      </c>
      <c r="S71" s="2">
        <f t="shared" si="19"/>
        <v>-1227.4576429675781</v>
      </c>
      <c r="T71" s="2">
        <f t="shared" si="24"/>
        <v>-1227.4576429675785</v>
      </c>
      <c r="U71">
        <f t="shared" si="25"/>
        <v>4.8750037061024376E-2</v>
      </c>
      <c r="V71" s="8">
        <f t="shared" si="26"/>
        <v>1.1685537886912594</v>
      </c>
      <c r="W71">
        <f t="shared" si="27"/>
        <v>49460354.45337265</v>
      </c>
      <c r="X71" s="4">
        <f t="shared" si="20"/>
        <v>26609.670695914487</v>
      </c>
      <c r="Y71">
        <f t="shared" si="28"/>
        <v>25175.320416766677</v>
      </c>
      <c r="Z71" s="6">
        <f t="shared" si="29"/>
        <v>23947.862773799097</v>
      </c>
    </row>
    <row r="72" spans="1:26" x14ac:dyDescent="0.2">
      <c r="A72" t="s">
        <v>48</v>
      </c>
      <c r="B72" s="1">
        <v>44536</v>
      </c>
      <c r="C72" t="s">
        <v>5</v>
      </c>
      <c r="D72">
        <v>200</v>
      </c>
      <c r="E72">
        <v>0.53770680400000004</v>
      </c>
      <c r="F72">
        <v>9</v>
      </c>
      <c r="G72" t="s">
        <v>2</v>
      </c>
      <c r="H72">
        <v>1590</v>
      </c>
      <c r="I72">
        <v>538</v>
      </c>
      <c r="J72">
        <v>-19.850000000000001</v>
      </c>
      <c r="K72">
        <v>1.0838909999999999</v>
      </c>
      <c r="L72">
        <v>12.7</v>
      </c>
      <c r="M72">
        <v>285.85000000000002</v>
      </c>
      <c r="N72">
        <v>1006.3446279999999</v>
      </c>
      <c r="O72">
        <f t="shared" si="21"/>
        <v>0.99318495025240938</v>
      </c>
      <c r="P72">
        <f t="shared" si="22"/>
        <v>23.617807533268245</v>
      </c>
      <c r="Q72">
        <f t="shared" si="23"/>
        <v>23617.807533268246</v>
      </c>
      <c r="R72">
        <f t="shared" si="18"/>
        <v>1052</v>
      </c>
      <c r="S72" s="2">
        <f t="shared" si="19"/>
        <v>44542.661232129343</v>
      </c>
      <c r="T72" s="2">
        <f t="shared" si="24"/>
        <v>44542.661232129358</v>
      </c>
      <c r="U72">
        <f t="shared" si="25"/>
        <v>4.8896873599108569E-2</v>
      </c>
      <c r="V72" s="8">
        <f t="shared" si="26"/>
        <v>1.1720735068954076</v>
      </c>
      <c r="W72">
        <f t="shared" si="27"/>
        <v>49626685.510262325</v>
      </c>
      <c r="X72" s="4">
        <f t="shared" si="20"/>
        <v>26699.156804521128</v>
      </c>
      <c r="Y72">
        <f t="shared" si="28"/>
        <v>78906.429961317088</v>
      </c>
      <c r="Z72" s="6">
        <f t="shared" si="29"/>
        <v>123449.09119344642</v>
      </c>
    </row>
    <row r="73" spans="1:26" x14ac:dyDescent="0.2">
      <c r="A73" t="s">
        <v>48</v>
      </c>
      <c r="B73" s="1">
        <v>44536</v>
      </c>
      <c r="C73" t="s">
        <v>8</v>
      </c>
      <c r="D73">
        <v>50</v>
      </c>
      <c r="E73">
        <v>0.50315006799999995</v>
      </c>
      <c r="F73">
        <v>10</v>
      </c>
      <c r="G73" t="s">
        <v>2</v>
      </c>
      <c r="H73">
        <v>389</v>
      </c>
      <c r="I73">
        <v>538</v>
      </c>
      <c r="J73">
        <v>-8.44</v>
      </c>
      <c r="K73">
        <v>1.0963750000000001</v>
      </c>
      <c r="L73">
        <v>12.9</v>
      </c>
      <c r="M73">
        <v>286.05</v>
      </c>
      <c r="N73">
        <v>1006.3446279999999</v>
      </c>
      <c r="O73">
        <f t="shared" si="21"/>
        <v>0.99318495025240938</v>
      </c>
      <c r="P73">
        <f t="shared" si="22"/>
        <v>23.634332149348893</v>
      </c>
      <c r="Q73">
        <f t="shared" si="23"/>
        <v>23634.332149348891</v>
      </c>
      <c r="R73">
        <f t="shared" si="18"/>
        <v>-149</v>
      </c>
      <c r="S73" s="2">
        <f t="shared" si="19"/>
        <v>-6304.3880004074845</v>
      </c>
      <c r="T73" s="2">
        <f t="shared" si="24"/>
        <v>-6304.3880004074854</v>
      </c>
      <c r="U73">
        <f t="shared" si="25"/>
        <v>4.8586289765078984E-2</v>
      </c>
      <c r="V73" s="8">
        <f t="shared" si="26"/>
        <v>1.1646287142789997</v>
      </c>
      <c r="W73">
        <f t="shared" si="27"/>
        <v>49276988.531748481</v>
      </c>
      <c r="X73" s="4">
        <f t="shared" si="20"/>
        <v>26511.019830080684</v>
      </c>
      <c r="Y73">
        <f t="shared" si="28"/>
        <v>19168.748538850159</v>
      </c>
      <c r="Z73" s="6">
        <f t="shared" si="29"/>
        <v>12864.360538442674</v>
      </c>
    </row>
    <row r="74" spans="1:26" x14ac:dyDescent="0.2">
      <c r="A74" t="s">
        <v>48</v>
      </c>
      <c r="B74" s="1">
        <v>44536</v>
      </c>
      <c r="C74" t="s">
        <v>5</v>
      </c>
      <c r="D74">
        <v>175</v>
      </c>
      <c r="E74">
        <v>0.53026801000000001</v>
      </c>
      <c r="F74">
        <v>11</v>
      </c>
      <c r="G74" t="s">
        <v>2</v>
      </c>
      <c r="H74">
        <v>1517</v>
      </c>
      <c r="I74">
        <v>538</v>
      </c>
      <c r="J74">
        <v>-19.27</v>
      </c>
      <c r="K74">
        <v>1.0845229999999999</v>
      </c>
      <c r="L74">
        <v>12.8</v>
      </c>
      <c r="M74">
        <v>285.95</v>
      </c>
      <c r="N74">
        <v>1006.3446279999999</v>
      </c>
      <c r="O74">
        <f t="shared" si="21"/>
        <v>0.99318495025240938</v>
      </c>
      <c r="P74">
        <f t="shared" si="22"/>
        <v>23.626069841308567</v>
      </c>
      <c r="Q74">
        <f t="shared" si="23"/>
        <v>23626.069841308567</v>
      </c>
      <c r="R74">
        <f t="shared" si="18"/>
        <v>979</v>
      </c>
      <c r="S74" s="2">
        <f t="shared" si="19"/>
        <v>41437.276981560659</v>
      </c>
      <c r="T74" s="2">
        <f t="shared" si="24"/>
        <v>41437.276981560659</v>
      </c>
      <c r="U74">
        <f t="shared" si="25"/>
        <v>4.8738862436529806E-2</v>
      </c>
      <c r="V74" s="8">
        <f t="shared" si="26"/>
        <v>1.1682859294120145</v>
      </c>
      <c r="W74">
        <f t="shared" si="27"/>
        <v>49449017.007870965</v>
      </c>
      <c r="X74" s="4">
        <f t="shared" si="20"/>
        <v>26603.571150234577</v>
      </c>
      <c r="Y74">
        <f t="shared" si="28"/>
        <v>75014.158800940248</v>
      </c>
      <c r="Z74" s="6">
        <f t="shared" si="29"/>
        <v>116451.43578250091</v>
      </c>
    </row>
    <row r="75" spans="1:26" x14ac:dyDescent="0.2">
      <c r="A75" t="s">
        <v>48</v>
      </c>
      <c r="B75" s="1">
        <v>44536</v>
      </c>
      <c r="C75" t="s">
        <v>8</v>
      </c>
      <c r="D75">
        <v>75</v>
      </c>
      <c r="E75">
        <v>0.504426869</v>
      </c>
      <c r="F75">
        <v>12</v>
      </c>
      <c r="G75" t="s">
        <v>2</v>
      </c>
      <c r="H75">
        <v>354</v>
      </c>
      <c r="I75">
        <v>538</v>
      </c>
      <c r="J75">
        <v>-8.1</v>
      </c>
      <c r="K75">
        <v>1.0967439999999999</v>
      </c>
      <c r="L75">
        <v>12.6</v>
      </c>
      <c r="M75">
        <v>285.75</v>
      </c>
      <c r="N75">
        <v>1006.3446279999999</v>
      </c>
      <c r="O75">
        <f t="shared" si="21"/>
        <v>0.99318495025240938</v>
      </c>
      <c r="P75">
        <f t="shared" si="22"/>
        <v>23.609545225227919</v>
      </c>
      <c r="Q75">
        <f t="shared" si="23"/>
        <v>23609.545225227917</v>
      </c>
      <c r="R75">
        <f t="shared" si="18"/>
        <v>-184</v>
      </c>
      <c r="S75" s="2">
        <f t="shared" si="19"/>
        <v>-7793.4580376155345</v>
      </c>
      <c r="T75" s="2">
        <f t="shared" si="24"/>
        <v>-7793.4580376155345</v>
      </c>
      <c r="U75">
        <f t="shared" si="25"/>
        <v>4.9065450993464536E-2</v>
      </c>
      <c r="V75" s="8">
        <f t="shared" si="26"/>
        <v>1.1761143602924169</v>
      </c>
      <c r="W75">
        <f t="shared" si="27"/>
        <v>49815206.056391254</v>
      </c>
      <c r="X75" s="4">
        <f t="shared" si="20"/>
        <v>26800.580858338493</v>
      </c>
      <c r="Y75">
        <f t="shared" si="28"/>
        <v>17634.582943962505</v>
      </c>
      <c r="Z75" s="6">
        <f t="shared" si="29"/>
        <v>9841.1249063469695</v>
      </c>
    </row>
    <row r="76" spans="1:26" x14ac:dyDescent="0.2">
      <c r="A76" t="s">
        <v>48</v>
      </c>
      <c r="B76" s="1">
        <v>44536</v>
      </c>
      <c r="C76" t="s">
        <v>5</v>
      </c>
      <c r="D76">
        <v>150</v>
      </c>
      <c r="E76">
        <v>0.53180633099999997</v>
      </c>
      <c r="F76">
        <v>13</v>
      </c>
      <c r="G76" t="s">
        <v>2</v>
      </c>
      <c r="H76">
        <v>1354</v>
      </c>
      <c r="I76">
        <v>538</v>
      </c>
      <c r="J76">
        <v>-18.760000000000002</v>
      </c>
      <c r="K76">
        <v>1.085081</v>
      </c>
      <c r="L76">
        <v>12.6</v>
      </c>
      <c r="M76">
        <v>285.75</v>
      </c>
      <c r="N76">
        <v>1006.3446279999999</v>
      </c>
      <c r="O76">
        <f t="shared" si="21"/>
        <v>0.99318495025240938</v>
      </c>
      <c r="P76">
        <f t="shared" si="22"/>
        <v>23.609545225227919</v>
      </c>
      <c r="Q76">
        <f t="shared" si="23"/>
        <v>23609.545225227917</v>
      </c>
      <c r="R76">
        <f t="shared" si="18"/>
        <v>816</v>
      </c>
      <c r="S76" s="2">
        <f t="shared" si="19"/>
        <v>34562.292166816718</v>
      </c>
      <c r="T76" s="2">
        <f t="shared" si="24"/>
        <v>34562.292166816718</v>
      </c>
      <c r="U76">
        <f t="shared" si="25"/>
        <v>4.9058854776515774E-2</v>
      </c>
      <c r="V76" s="8">
        <f t="shared" si="26"/>
        <v>1.1759562468883831</v>
      </c>
      <c r="W76">
        <f t="shared" si="27"/>
        <v>49808509.044546016</v>
      </c>
      <c r="X76" s="4">
        <f t="shared" si="20"/>
        <v>26796.977865965757</v>
      </c>
      <c r="Y76">
        <f t="shared" si="28"/>
        <v>67440.721246315312</v>
      </c>
      <c r="Z76" s="6">
        <f t="shared" si="29"/>
        <v>102003.01341313202</v>
      </c>
    </row>
    <row r="77" spans="1:26" x14ac:dyDescent="0.2">
      <c r="A77" t="s">
        <v>48</v>
      </c>
      <c r="B77" s="1">
        <v>44536</v>
      </c>
      <c r="C77" t="s">
        <v>8</v>
      </c>
      <c r="D77">
        <v>100</v>
      </c>
      <c r="E77">
        <v>0.50647004900000003</v>
      </c>
      <c r="F77">
        <v>14</v>
      </c>
      <c r="G77" t="s">
        <v>2</v>
      </c>
      <c r="H77">
        <v>763</v>
      </c>
      <c r="I77">
        <v>538</v>
      </c>
      <c r="J77">
        <v>-20.84</v>
      </c>
      <c r="K77">
        <v>1.0828070000000001</v>
      </c>
      <c r="L77">
        <v>12.1</v>
      </c>
      <c r="M77">
        <v>285.25</v>
      </c>
      <c r="N77">
        <v>1006.3446279999999</v>
      </c>
      <c r="O77">
        <f t="shared" si="21"/>
        <v>0.99318495025240938</v>
      </c>
      <c r="P77">
        <f t="shared" si="22"/>
        <v>23.568233685026296</v>
      </c>
      <c r="Q77">
        <f t="shared" si="23"/>
        <v>23568.233685026295</v>
      </c>
      <c r="R77">
        <f t="shared" si="18"/>
        <v>225</v>
      </c>
      <c r="S77" s="2">
        <f t="shared" si="19"/>
        <v>9546.7485178132029</v>
      </c>
      <c r="T77" s="2">
        <f t="shared" si="24"/>
        <v>9546.7485178132029</v>
      </c>
      <c r="U77">
        <f t="shared" si="25"/>
        <v>4.987962009283764E-2</v>
      </c>
      <c r="V77" s="8">
        <f t="shared" si="26"/>
        <v>1.195630250803779</v>
      </c>
      <c r="W77">
        <f t="shared" si="27"/>
        <v>50730583.6653938</v>
      </c>
      <c r="X77" s="4">
        <f t="shared" si="20"/>
        <v>27293.054011981865</v>
      </c>
      <c r="Y77">
        <f t="shared" si="28"/>
        <v>38707.435336695475</v>
      </c>
      <c r="Z77" s="6">
        <f t="shared" si="29"/>
        <v>48254.183854508679</v>
      </c>
    </row>
    <row r="78" spans="1:26" x14ac:dyDescent="0.2">
      <c r="A78" t="s">
        <v>48</v>
      </c>
      <c r="B78" s="1">
        <v>44536</v>
      </c>
      <c r="C78" t="s">
        <v>5</v>
      </c>
      <c r="D78">
        <v>125</v>
      </c>
      <c r="E78">
        <v>0.51771845699999997</v>
      </c>
      <c r="F78">
        <v>15</v>
      </c>
      <c r="G78" t="s">
        <v>2</v>
      </c>
      <c r="H78">
        <v>568</v>
      </c>
      <c r="I78">
        <v>538</v>
      </c>
      <c r="J78">
        <v>-14.14</v>
      </c>
      <c r="K78">
        <v>1.0901380000000001</v>
      </c>
      <c r="L78">
        <v>12.1</v>
      </c>
      <c r="M78">
        <v>285.25</v>
      </c>
      <c r="N78">
        <v>1006.3446279999999</v>
      </c>
      <c r="O78">
        <f t="shared" si="21"/>
        <v>0.99318495025240938</v>
      </c>
      <c r="P78">
        <f t="shared" si="22"/>
        <v>23.568233685026296</v>
      </c>
      <c r="Q78">
        <f t="shared" si="23"/>
        <v>23568.233685026295</v>
      </c>
      <c r="R78">
        <f t="shared" si="18"/>
        <v>30</v>
      </c>
      <c r="S78" s="2">
        <f t="shared" si="19"/>
        <v>1272.8998023750939</v>
      </c>
      <c r="T78" s="2">
        <f t="shared" si="24"/>
        <v>1272.8998023750937</v>
      </c>
      <c r="U78">
        <f t="shared" si="25"/>
        <v>4.9876856674138256E-2</v>
      </c>
      <c r="V78" s="8">
        <f t="shared" si="26"/>
        <v>1.1955640107845795</v>
      </c>
      <c r="W78">
        <f t="shared" si="27"/>
        <v>50727773.101815522</v>
      </c>
      <c r="X78" s="4">
        <f t="shared" si="20"/>
        <v>27291.541928776751</v>
      </c>
      <c r="Y78">
        <f t="shared" si="28"/>
        <v>28813.375121831214</v>
      </c>
      <c r="Z78" s="6">
        <f t="shared" si="29"/>
        <v>30086.274924206307</v>
      </c>
    </row>
    <row r="79" spans="1:26" x14ac:dyDescent="0.2">
      <c r="A79" t="s">
        <v>48</v>
      </c>
      <c r="B79" s="1">
        <v>44536</v>
      </c>
      <c r="C79" t="s">
        <v>8</v>
      </c>
      <c r="D79">
        <v>125</v>
      </c>
      <c r="E79">
        <v>0.51643883300000004</v>
      </c>
      <c r="F79">
        <v>16</v>
      </c>
      <c r="G79" t="s">
        <v>2</v>
      </c>
      <c r="H79">
        <v>805</v>
      </c>
      <c r="I79">
        <v>538</v>
      </c>
      <c r="J79">
        <v>-15.58</v>
      </c>
      <c r="K79">
        <v>1.0885640000000001</v>
      </c>
      <c r="L79">
        <v>12.1</v>
      </c>
      <c r="M79">
        <v>285.25</v>
      </c>
      <c r="N79">
        <v>1006.3446279999999</v>
      </c>
      <c r="O79">
        <f t="shared" si="21"/>
        <v>0.99318495025240938</v>
      </c>
      <c r="P79">
        <f t="shared" si="22"/>
        <v>23.568233685026296</v>
      </c>
      <c r="Q79">
        <f t="shared" si="23"/>
        <v>23568.233685026295</v>
      </c>
      <c r="R79">
        <f t="shared" si="18"/>
        <v>267</v>
      </c>
      <c r="S79" s="2">
        <f t="shared" si="19"/>
        <v>11328.808241138333</v>
      </c>
      <c r="T79" s="2">
        <f t="shared" si="24"/>
        <v>11328.808241138335</v>
      </c>
      <c r="U79">
        <f t="shared" si="25"/>
        <v>4.9877171034186089E-2</v>
      </c>
      <c r="V79" s="8">
        <f t="shared" si="26"/>
        <v>1.1955715460942336</v>
      </c>
      <c r="W79">
        <f t="shared" si="27"/>
        <v>50728092.82495451</v>
      </c>
      <c r="X79" s="4">
        <f t="shared" si="20"/>
        <v>27291.713939825528</v>
      </c>
      <c r="Y79">
        <f t="shared" si="28"/>
        <v>40836.11472408838</v>
      </c>
      <c r="Z79" s="6">
        <f t="shared" si="29"/>
        <v>52164.922965226709</v>
      </c>
    </row>
    <row r="80" spans="1:26" x14ac:dyDescent="0.2">
      <c r="A80" t="s">
        <v>48</v>
      </c>
      <c r="B80" s="1">
        <v>44536</v>
      </c>
      <c r="C80" t="s">
        <v>5</v>
      </c>
      <c r="D80">
        <v>100</v>
      </c>
      <c r="E80">
        <v>0.50851418400000004</v>
      </c>
      <c r="F80">
        <v>17</v>
      </c>
      <c r="G80" t="s">
        <v>2</v>
      </c>
      <c r="H80">
        <v>1061</v>
      </c>
      <c r="I80">
        <v>538</v>
      </c>
      <c r="J80">
        <v>-17.149999999999999</v>
      </c>
      <c r="K80">
        <v>1.0868469999999999</v>
      </c>
      <c r="L80">
        <v>12</v>
      </c>
      <c r="M80">
        <v>285.14999999999998</v>
      </c>
      <c r="N80">
        <v>1006.3446279999999</v>
      </c>
      <c r="O80">
        <f t="shared" si="21"/>
        <v>0.99318495025240938</v>
      </c>
      <c r="P80">
        <f t="shared" si="22"/>
        <v>23.559971376985967</v>
      </c>
      <c r="Q80">
        <f t="shared" si="23"/>
        <v>23559.971376985966</v>
      </c>
      <c r="R80">
        <f t="shared" si="18"/>
        <v>523</v>
      </c>
      <c r="S80" s="2">
        <f t="shared" si="19"/>
        <v>22198.668734838993</v>
      </c>
      <c r="T80" s="2">
        <f t="shared" si="24"/>
        <v>22198.668734838997</v>
      </c>
      <c r="U80">
        <f t="shared" si="25"/>
        <v>5.0044423280153787E-2</v>
      </c>
      <c r="V80" s="8">
        <f t="shared" si="26"/>
        <v>1.1995806352657561</v>
      </c>
      <c r="W80">
        <f t="shared" si="27"/>
        <v>50916048.07455495</v>
      </c>
      <c r="X80" s="4">
        <f t="shared" si="20"/>
        <v>27392.833864110562</v>
      </c>
      <c r="Y80">
        <f t="shared" si="28"/>
        <v>54021.9270071028</v>
      </c>
      <c r="Z80" s="6">
        <f t="shared" si="29"/>
        <v>76220.595741941797</v>
      </c>
    </row>
    <row r="81" spans="1:26" x14ac:dyDescent="0.2">
      <c r="A81" t="s">
        <v>48</v>
      </c>
      <c r="B81" s="1">
        <v>44536</v>
      </c>
      <c r="C81" t="s">
        <v>8</v>
      </c>
      <c r="D81">
        <v>150</v>
      </c>
      <c r="E81">
        <v>0.52847373200000003</v>
      </c>
      <c r="F81">
        <v>18</v>
      </c>
      <c r="G81" t="s">
        <v>2</v>
      </c>
      <c r="H81">
        <v>970</v>
      </c>
      <c r="I81">
        <v>538</v>
      </c>
      <c r="J81">
        <v>-16.760000000000002</v>
      </c>
      <c r="K81">
        <v>1.08727</v>
      </c>
      <c r="L81">
        <v>12.1</v>
      </c>
      <c r="M81">
        <v>285.25</v>
      </c>
      <c r="N81">
        <v>1006.3446279999999</v>
      </c>
      <c r="O81">
        <f t="shared" si="21"/>
        <v>0.99318495025240938</v>
      </c>
      <c r="P81">
        <f t="shared" si="22"/>
        <v>23.568233685026296</v>
      </c>
      <c r="Q81">
        <f t="shared" si="23"/>
        <v>23568.233685026295</v>
      </c>
      <c r="R81">
        <f t="shared" si="18"/>
        <v>432</v>
      </c>
      <c r="S81" s="2">
        <f t="shared" si="19"/>
        <v>18329.757154201347</v>
      </c>
      <c r="T81" s="2">
        <f t="shared" si="24"/>
        <v>18329.75715420135</v>
      </c>
      <c r="U81">
        <f t="shared" si="25"/>
        <v>4.9874214547578566E-2</v>
      </c>
      <c r="V81" s="8">
        <f t="shared" si="26"/>
        <v>1.1955006781762847</v>
      </c>
      <c r="W81">
        <f t="shared" si="27"/>
        <v>50725085.899662778</v>
      </c>
      <c r="X81" s="4">
        <f t="shared" si="20"/>
        <v>27290.096214018573</v>
      </c>
      <c r="Y81">
        <f t="shared" si="28"/>
        <v>49203.333322672901</v>
      </c>
      <c r="Z81" s="6">
        <f t="shared" si="29"/>
        <v>67533.090476874248</v>
      </c>
    </row>
    <row r="82" spans="1:26" x14ac:dyDescent="0.2">
      <c r="A82" t="s">
        <v>48</v>
      </c>
      <c r="B82" s="1">
        <v>44536</v>
      </c>
      <c r="C82" t="s">
        <v>5</v>
      </c>
      <c r="D82">
        <v>75</v>
      </c>
      <c r="E82">
        <v>0.50493743499999999</v>
      </c>
      <c r="F82">
        <v>19</v>
      </c>
      <c r="G82" t="s">
        <v>2</v>
      </c>
      <c r="H82">
        <v>597</v>
      </c>
      <c r="I82">
        <v>538</v>
      </c>
      <c r="J82">
        <v>-20.239999999999998</v>
      </c>
      <c r="K82">
        <v>1.0834630000000001</v>
      </c>
      <c r="L82">
        <v>12.7</v>
      </c>
      <c r="M82">
        <v>285.85000000000002</v>
      </c>
      <c r="N82">
        <v>1006.3446279999999</v>
      </c>
      <c r="O82">
        <f t="shared" si="21"/>
        <v>0.99318495025240938</v>
      </c>
      <c r="P82">
        <f t="shared" si="22"/>
        <v>23.617807533268245</v>
      </c>
      <c r="Q82">
        <f t="shared" si="23"/>
        <v>23617.807533268246</v>
      </c>
      <c r="R82">
        <f t="shared" si="18"/>
        <v>59</v>
      </c>
      <c r="S82" s="2">
        <f t="shared" si="19"/>
        <v>2498.1150310794974</v>
      </c>
      <c r="T82" s="2">
        <f t="shared" si="24"/>
        <v>2498.1150310794978</v>
      </c>
      <c r="U82">
        <f t="shared" si="25"/>
        <v>4.8904737537855805E-2</v>
      </c>
      <c r="V82" s="8">
        <f t="shared" si="26"/>
        <v>1.1722620079914299</v>
      </c>
      <c r="W82">
        <f t="shared" si="27"/>
        <v>49634666.822488569</v>
      </c>
      <c r="X82" s="4">
        <f t="shared" si="20"/>
        <v>26703.450750498851</v>
      </c>
      <c r="Y82">
        <f t="shared" si="28"/>
        <v>29631.896093025676</v>
      </c>
      <c r="Z82" s="6">
        <f t="shared" si="29"/>
        <v>32130.011124105175</v>
      </c>
    </row>
    <row r="83" spans="1:26" x14ac:dyDescent="0.2">
      <c r="A83" t="s">
        <v>48</v>
      </c>
      <c r="B83" s="1">
        <v>44536</v>
      </c>
      <c r="C83" t="s">
        <v>8</v>
      </c>
      <c r="D83">
        <v>175</v>
      </c>
      <c r="E83">
        <v>0.53462761400000003</v>
      </c>
      <c r="F83">
        <v>20</v>
      </c>
      <c r="G83" t="s">
        <v>2</v>
      </c>
      <c r="H83">
        <v>1039</v>
      </c>
      <c r="I83">
        <v>538</v>
      </c>
      <c r="J83">
        <v>-17.059999999999999</v>
      </c>
      <c r="K83">
        <v>1.086946</v>
      </c>
      <c r="L83">
        <v>12.7</v>
      </c>
      <c r="M83">
        <v>285.85000000000002</v>
      </c>
      <c r="N83">
        <v>1006.3446279999999</v>
      </c>
      <c r="O83">
        <f t="shared" si="21"/>
        <v>0.99318495025240938</v>
      </c>
      <c r="P83">
        <f t="shared" si="22"/>
        <v>23.617807533268245</v>
      </c>
      <c r="Q83">
        <f t="shared" si="23"/>
        <v>23617.807533268246</v>
      </c>
      <c r="R83">
        <f t="shared" si="18"/>
        <v>501</v>
      </c>
      <c r="S83" s="2">
        <f t="shared" si="19"/>
        <v>21212.80729781065</v>
      </c>
      <c r="T83" s="2">
        <f t="shared" si="24"/>
        <v>21212.807297810654</v>
      </c>
      <c r="U83">
        <f t="shared" si="25"/>
        <v>4.8897612484178975E-2</v>
      </c>
      <c r="V83" s="8">
        <f t="shared" si="26"/>
        <v>1.1720912182039622</v>
      </c>
      <c r="W83">
        <f t="shared" si="27"/>
        <v>49627435.423586398</v>
      </c>
      <c r="X83" s="4">
        <f t="shared" si="20"/>
        <v>26699.56025788948</v>
      </c>
      <c r="Y83">
        <f t="shared" si="28"/>
        <v>51562.90540510627</v>
      </c>
      <c r="Z83" s="6">
        <f t="shared" si="29"/>
        <v>72775.712702916921</v>
      </c>
    </row>
    <row r="84" spans="1:26" x14ac:dyDescent="0.2">
      <c r="A84" t="s">
        <v>48</v>
      </c>
      <c r="B84" s="1">
        <v>44536</v>
      </c>
      <c r="C84" t="s">
        <v>5</v>
      </c>
      <c r="D84">
        <v>50</v>
      </c>
      <c r="E84">
        <v>0.49906690300000001</v>
      </c>
      <c r="F84">
        <v>21</v>
      </c>
      <c r="G84" t="s">
        <v>2</v>
      </c>
      <c r="H84">
        <v>424</v>
      </c>
      <c r="I84">
        <v>538</v>
      </c>
      <c r="J84">
        <v>-11.16</v>
      </c>
      <c r="K84">
        <v>1.093397</v>
      </c>
      <c r="L84">
        <v>12.5</v>
      </c>
      <c r="M84">
        <v>285.64999999999998</v>
      </c>
      <c r="N84">
        <v>1006.3446279999999</v>
      </c>
      <c r="O84">
        <f t="shared" si="21"/>
        <v>0.99318495025240938</v>
      </c>
      <c r="P84">
        <f t="shared" si="22"/>
        <v>23.601282917187593</v>
      </c>
      <c r="Q84">
        <f t="shared" si="23"/>
        <v>23601.282917187593</v>
      </c>
      <c r="R84">
        <f t="shared" si="18"/>
        <v>-114</v>
      </c>
      <c r="S84" s="2">
        <f t="shared" si="19"/>
        <v>-4830.245898072757</v>
      </c>
      <c r="T84" s="2">
        <f t="shared" si="24"/>
        <v>-4830.245898072757</v>
      </c>
      <c r="U84">
        <f t="shared" si="25"/>
        <v>4.9228113463258963E-2</v>
      </c>
      <c r="V84" s="8">
        <f t="shared" si="26"/>
        <v>1.1800134310791368</v>
      </c>
      <c r="W84">
        <f t="shared" si="27"/>
        <v>49997851.185445264</v>
      </c>
      <c r="X84" s="4">
        <f t="shared" si="20"/>
        <v>26898.84393776955</v>
      </c>
      <c r="Y84">
        <f t="shared" si="28"/>
        <v>21199.088902628791</v>
      </c>
      <c r="Z84" s="6">
        <f t="shared" si="29"/>
        <v>16368.843004556034</v>
      </c>
    </row>
    <row r="85" spans="1:26" x14ac:dyDescent="0.2">
      <c r="A85" t="s">
        <v>48</v>
      </c>
      <c r="B85" s="1">
        <v>44536</v>
      </c>
      <c r="C85" t="s">
        <v>8</v>
      </c>
      <c r="D85">
        <v>200</v>
      </c>
      <c r="E85">
        <v>0.53976055899999997</v>
      </c>
      <c r="F85">
        <v>22</v>
      </c>
      <c r="G85" t="s">
        <v>2</v>
      </c>
      <c r="H85">
        <v>1266</v>
      </c>
      <c r="I85">
        <v>538</v>
      </c>
      <c r="J85">
        <v>-18.11</v>
      </c>
      <c r="K85">
        <v>1.0857939999999999</v>
      </c>
      <c r="L85">
        <v>13.1</v>
      </c>
      <c r="M85">
        <v>286.25</v>
      </c>
      <c r="N85">
        <v>1006.3446279999999</v>
      </c>
      <c r="O85">
        <f t="shared" si="21"/>
        <v>0.99318495025240938</v>
      </c>
      <c r="P85">
        <f t="shared" si="22"/>
        <v>23.650856765429541</v>
      </c>
      <c r="Q85">
        <f t="shared" si="23"/>
        <v>23650.85676542954</v>
      </c>
      <c r="R85">
        <f t="shared" si="18"/>
        <v>728</v>
      </c>
      <c r="S85" s="2">
        <f t="shared" si="19"/>
        <v>30781.125911012139</v>
      </c>
      <c r="T85" s="2">
        <f t="shared" si="24"/>
        <v>30781.125911012132</v>
      </c>
      <c r="U85">
        <f t="shared" si="25"/>
        <v>4.8261810178416853E-2</v>
      </c>
      <c r="V85" s="8">
        <f t="shared" si="26"/>
        <v>1.1568508360822638</v>
      </c>
      <c r="W85">
        <f t="shared" si="27"/>
        <v>48913696.766082183</v>
      </c>
      <c r="X85" s="4">
        <f t="shared" si="20"/>
        <v>26315.568860152212</v>
      </c>
      <c r="Y85">
        <f t="shared" si="28"/>
        <v>61924.740105860044</v>
      </c>
      <c r="Z85" s="6">
        <f t="shared" si="29"/>
        <v>92705.866016872184</v>
      </c>
    </row>
    <row r="86" spans="1:26" x14ac:dyDescent="0.2">
      <c r="A86" t="s">
        <v>48</v>
      </c>
      <c r="B86" s="1">
        <v>44536</v>
      </c>
      <c r="C86" t="s">
        <v>5</v>
      </c>
      <c r="D86">
        <v>25</v>
      </c>
      <c r="E86">
        <v>0.51416272200000002</v>
      </c>
      <c r="F86">
        <v>23</v>
      </c>
      <c r="G86" t="s">
        <v>2</v>
      </c>
      <c r="H86">
        <v>407</v>
      </c>
      <c r="I86">
        <v>538</v>
      </c>
      <c r="J86">
        <v>-8.0299999999999994</v>
      </c>
      <c r="K86">
        <v>1.096822</v>
      </c>
      <c r="L86">
        <v>12.5</v>
      </c>
      <c r="M86">
        <v>285.64999999999998</v>
      </c>
      <c r="N86">
        <v>1006.3446279999999</v>
      </c>
      <c r="O86">
        <f t="shared" si="21"/>
        <v>0.99318495025240938</v>
      </c>
      <c r="P86">
        <f t="shared" si="22"/>
        <v>23.601282917187593</v>
      </c>
      <c r="Q86">
        <f t="shared" si="23"/>
        <v>23601.282917187593</v>
      </c>
      <c r="R86">
        <f t="shared" si="18"/>
        <v>-131</v>
      </c>
      <c r="S86" s="2">
        <f t="shared" si="19"/>
        <v>-5550.545724978344</v>
      </c>
      <c r="T86" s="2">
        <f t="shared" si="24"/>
        <v>-5550.545724978344</v>
      </c>
      <c r="U86">
        <f t="shared" si="25"/>
        <v>4.9224462196885137E-2</v>
      </c>
      <c r="V86" s="8">
        <f t="shared" si="26"/>
        <v>1.1799259090707062</v>
      </c>
      <c r="W86">
        <f t="shared" si="27"/>
        <v>49994142.827355683</v>
      </c>
      <c r="X86" s="4">
        <f t="shared" si="20"/>
        <v>26896.84884111736</v>
      </c>
      <c r="Y86">
        <f t="shared" si="28"/>
        <v>20347.616130733764</v>
      </c>
      <c r="Z86" s="6">
        <f t="shared" si="29"/>
        <v>14797.070405755421</v>
      </c>
    </row>
    <row r="87" spans="1:26" x14ac:dyDescent="0.2">
      <c r="A87" t="s">
        <v>48</v>
      </c>
      <c r="B87" s="1">
        <v>44536</v>
      </c>
      <c r="C87" t="s">
        <v>8</v>
      </c>
      <c r="D87">
        <v>225</v>
      </c>
      <c r="E87">
        <v>0.55029483700000004</v>
      </c>
      <c r="F87">
        <v>24</v>
      </c>
      <c r="G87" t="s">
        <v>2</v>
      </c>
      <c r="H87">
        <v>1558</v>
      </c>
      <c r="I87">
        <v>538</v>
      </c>
      <c r="J87">
        <v>-18.940000000000001</v>
      </c>
      <c r="K87">
        <v>1.0848819999999999</v>
      </c>
      <c r="L87">
        <v>12.5</v>
      </c>
      <c r="M87">
        <v>285.64999999999998</v>
      </c>
      <c r="N87">
        <v>1006.3446279999999</v>
      </c>
      <c r="O87">
        <f t="shared" si="21"/>
        <v>0.99318495025240938</v>
      </c>
      <c r="P87">
        <f t="shared" si="22"/>
        <v>23.601282917187593</v>
      </c>
      <c r="Q87">
        <f t="shared" si="23"/>
        <v>23601.282917187593</v>
      </c>
      <c r="R87">
        <f t="shared" si="18"/>
        <v>1020</v>
      </c>
      <c r="S87" s="2">
        <f t="shared" si="19"/>
        <v>43217.989614335194</v>
      </c>
      <c r="T87" s="2">
        <f t="shared" si="24"/>
        <v>43217.989614335194</v>
      </c>
      <c r="U87">
        <f t="shared" si="25"/>
        <v>4.9215723924781095E-2</v>
      </c>
      <c r="V87" s="8">
        <f t="shared" si="26"/>
        <v>1.179716449927916</v>
      </c>
      <c r="W87">
        <f t="shared" si="27"/>
        <v>49985267.922397114</v>
      </c>
      <c r="X87" s="4">
        <f t="shared" si="20"/>
        <v>26892.07414224965</v>
      </c>
      <c r="Y87">
        <f t="shared" si="28"/>
        <v>77877.047423094715</v>
      </c>
      <c r="Z87" s="6">
        <f t="shared" si="29"/>
        <v>121095.03703742991</v>
      </c>
    </row>
    <row r="88" spans="1:26" x14ac:dyDescent="0.2">
      <c r="A88" t="s">
        <v>48</v>
      </c>
      <c r="B88" s="1">
        <v>44536</v>
      </c>
      <c r="C88" t="s">
        <v>5</v>
      </c>
      <c r="D88">
        <v>10</v>
      </c>
      <c r="E88">
        <v>0.49753640199999999</v>
      </c>
      <c r="F88">
        <v>25</v>
      </c>
      <c r="G88" t="s">
        <v>2</v>
      </c>
      <c r="H88">
        <v>557</v>
      </c>
      <c r="I88">
        <v>538</v>
      </c>
      <c r="J88">
        <v>-13.2</v>
      </c>
      <c r="K88">
        <v>1.09117</v>
      </c>
      <c r="L88">
        <v>12.2</v>
      </c>
      <c r="M88">
        <v>285.35000000000002</v>
      </c>
      <c r="N88">
        <v>1006.3446279999999</v>
      </c>
      <c r="O88">
        <f t="shared" si="21"/>
        <v>0.99318495025240938</v>
      </c>
      <c r="P88">
        <f t="shared" si="22"/>
        <v>23.576495993066622</v>
      </c>
      <c r="Q88">
        <f t="shared" si="23"/>
        <v>23576.495993066623</v>
      </c>
      <c r="R88">
        <f t="shared" si="18"/>
        <v>19</v>
      </c>
      <c r="S88" s="2">
        <f t="shared" si="19"/>
        <v>805.88735516878853</v>
      </c>
      <c r="T88" s="2">
        <f t="shared" si="24"/>
        <v>805.88735516878853</v>
      </c>
      <c r="U88">
        <f t="shared" si="25"/>
        <v>4.9717296840336607E-2</v>
      </c>
      <c r="V88" s="8">
        <f t="shared" si="26"/>
        <v>1.1917393111627417</v>
      </c>
      <c r="W88">
        <f t="shared" si="27"/>
        <v>50547770.606506094</v>
      </c>
      <c r="X88" s="4">
        <f t="shared" si="20"/>
        <v>27194.700586300278</v>
      </c>
      <c r="Y88">
        <f t="shared" si="28"/>
        <v>28155.108227823894</v>
      </c>
      <c r="Z88" s="6">
        <f t="shared" si="29"/>
        <v>28960.995582992684</v>
      </c>
    </row>
    <row r="89" spans="1:26" x14ac:dyDescent="0.2">
      <c r="A89" t="s">
        <v>48</v>
      </c>
      <c r="B89" s="1">
        <v>44536</v>
      </c>
      <c r="C89" t="s">
        <v>8</v>
      </c>
      <c r="D89">
        <v>250</v>
      </c>
      <c r="E89">
        <v>0.54926621899999994</v>
      </c>
      <c r="F89">
        <v>26</v>
      </c>
      <c r="G89" t="s">
        <v>2</v>
      </c>
      <c r="H89">
        <v>1539</v>
      </c>
      <c r="I89">
        <v>538</v>
      </c>
      <c r="J89">
        <v>-19.420000000000002</v>
      </c>
      <c r="K89">
        <v>1.084362</v>
      </c>
      <c r="L89">
        <v>12.4</v>
      </c>
      <c r="M89">
        <v>285.55</v>
      </c>
      <c r="N89">
        <v>1006.3446279999999</v>
      </c>
      <c r="O89">
        <f t="shared" si="21"/>
        <v>0.99318495025240938</v>
      </c>
      <c r="P89">
        <f t="shared" si="22"/>
        <v>23.593020609147271</v>
      </c>
      <c r="Q89">
        <f t="shared" si="23"/>
        <v>23593.020609147272</v>
      </c>
      <c r="R89">
        <f t="shared" si="18"/>
        <v>1001</v>
      </c>
      <c r="S89" s="2">
        <f t="shared" si="19"/>
        <v>42427.801703860729</v>
      </c>
      <c r="T89" s="2">
        <f t="shared" si="24"/>
        <v>42427.801703860736</v>
      </c>
      <c r="U89">
        <f t="shared" si="25"/>
        <v>4.9378075882128773E-2</v>
      </c>
      <c r="V89" s="8">
        <f t="shared" si="26"/>
        <v>1.1836080776331952</v>
      </c>
      <c r="W89">
        <f t="shared" si="27"/>
        <v>50167721.091817185</v>
      </c>
      <c r="X89" s="4">
        <f t="shared" si="20"/>
        <v>26990.233947397643</v>
      </c>
      <c r="Y89">
        <f t="shared" si="28"/>
        <v>77208.122760306636</v>
      </c>
      <c r="Z89" s="6">
        <f t="shared" si="29"/>
        <v>119635.92446416736</v>
      </c>
    </row>
    <row r="90" spans="1:26" x14ac:dyDescent="0.2">
      <c r="A90" t="s">
        <v>48</v>
      </c>
      <c r="B90" s="1">
        <v>44536</v>
      </c>
      <c r="C90" t="s">
        <v>5</v>
      </c>
      <c r="D90">
        <v>5</v>
      </c>
      <c r="E90">
        <v>0.503405361</v>
      </c>
      <c r="F90">
        <v>27</v>
      </c>
      <c r="G90" t="s">
        <v>2</v>
      </c>
      <c r="H90">
        <v>548</v>
      </c>
      <c r="I90">
        <v>538</v>
      </c>
      <c r="J90">
        <v>-11.62</v>
      </c>
      <c r="K90">
        <v>1.092892</v>
      </c>
      <c r="L90">
        <v>12.4</v>
      </c>
      <c r="M90">
        <v>285.55</v>
      </c>
      <c r="N90">
        <v>1006.3446279999999</v>
      </c>
      <c r="O90">
        <f t="shared" si="21"/>
        <v>0.99318495025240938</v>
      </c>
      <c r="P90">
        <f t="shared" si="22"/>
        <v>23.593020609147271</v>
      </c>
      <c r="Q90">
        <f t="shared" si="23"/>
        <v>23593.020609147272</v>
      </c>
      <c r="R90">
        <f t="shared" si="18"/>
        <v>10</v>
      </c>
      <c r="S90" s="2">
        <f t="shared" si="19"/>
        <v>423.85416287573167</v>
      </c>
      <c r="T90" s="2">
        <f t="shared" si="24"/>
        <v>423.85416287573162</v>
      </c>
      <c r="U90">
        <f t="shared" si="25"/>
        <v>4.9389210628409556E-2</v>
      </c>
      <c r="V90" s="8">
        <f t="shared" si="26"/>
        <v>1.1838749810190579</v>
      </c>
      <c r="W90">
        <f t="shared" si="27"/>
        <v>50179033.902935535</v>
      </c>
      <c r="X90" s="4">
        <f t="shared" si="20"/>
        <v>26996.320239779317</v>
      </c>
      <c r="Y90">
        <f t="shared" si="28"/>
        <v>27498.110578808675</v>
      </c>
      <c r="Z90" s="6">
        <f t="shared" si="29"/>
        <v>27921.964741684405</v>
      </c>
    </row>
    <row r="91" spans="1:26" x14ac:dyDescent="0.2">
      <c r="A91" t="s">
        <v>48</v>
      </c>
      <c r="B91" s="1">
        <v>44536</v>
      </c>
      <c r="C91" t="s">
        <v>8</v>
      </c>
      <c r="D91">
        <v>300</v>
      </c>
      <c r="E91">
        <v>0.55441014</v>
      </c>
      <c r="F91">
        <v>28</v>
      </c>
      <c r="G91" t="s">
        <v>2</v>
      </c>
      <c r="H91">
        <v>1546</v>
      </c>
      <c r="I91">
        <v>538</v>
      </c>
      <c r="J91">
        <v>-19.55</v>
      </c>
      <c r="K91">
        <v>1.084219</v>
      </c>
      <c r="L91">
        <v>12.4</v>
      </c>
      <c r="M91">
        <v>285.55</v>
      </c>
      <c r="N91">
        <v>1006.3446279999999</v>
      </c>
      <c r="O91">
        <f t="shared" si="21"/>
        <v>0.99318495025240938</v>
      </c>
      <c r="P91">
        <f t="shared" si="22"/>
        <v>23.593020609147271</v>
      </c>
      <c r="Q91">
        <f t="shared" si="23"/>
        <v>23593.020609147272</v>
      </c>
      <c r="R91">
        <f t="shared" si="18"/>
        <v>1008</v>
      </c>
      <c r="S91" s="2">
        <f t="shared" si="19"/>
        <v>42724.499617873742</v>
      </c>
      <c r="T91" s="2">
        <f t="shared" si="24"/>
        <v>42724.499617873757</v>
      </c>
      <c r="U91">
        <f t="shared" si="25"/>
        <v>4.9376827124983175E-2</v>
      </c>
      <c r="V91" s="8">
        <f t="shared" si="26"/>
        <v>1.1835781445299276</v>
      </c>
      <c r="W91">
        <f t="shared" si="27"/>
        <v>50166452.364774413</v>
      </c>
      <c r="X91" s="4">
        <f t="shared" si="20"/>
        <v>26989.551372248636</v>
      </c>
      <c r="Y91">
        <f t="shared" si="28"/>
        <v>77557.335355941235</v>
      </c>
      <c r="Z91" s="6">
        <f t="shared" si="29"/>
        <v>120281.83497381498</v>
      </c>
    </row>
    <row r="92" spans="1:26" x14ac:dyDescent="0.2">
      <c r="A92" t="s">
        <v>48</v>
      </c>
      <c r="B92" s="1">
        <v>44536</v>
      </c>
      <c r="C92" t="s">
        <v>5</v>
      </c>
      <c r="D92">
        <v>0</v>
      </c>
      <c r="E92">
        <v>0.499832322</v>
      </c>
      <c r="F92">
        <v>29</v>
      </c>
      <c r="G92" t="s">
        <v>2</v>
      </c>
      <c r="H92">
        <v>541</v>
      </c>
      <c r="I92">
        <v>538</v>
      </c>
      <c r="J92">
        <v>-11.81</v>
      </c>
      <c r="K92">
        <v>1.092686</v>
      </c>
      <c r="L92">
        <v>12.7</v>
      </c>
      <c r="M92">
        <v>285.85000000000002</v>
      </c>
      <c r="N92">
        <v>1006.3446279999999</v>
      </c>
      <c r="O92">
        <f t="shared" si="21"/>
        <v>0.99318495025240938</v>
      </c>
      <c r="P92">
        <f t="shared" si="22"/>
        <v>23.617807533268245</v>
      </c>
      <c r="Q92">
        <f t="shared" si="23"/>
        <v>23617.807533268246</v>
      </c>
      <c r="R92">
        <f t="shared" si="18"/>
        <v>3</v>
      </c>
      <c r="S92" s="2">
        <f t="shared" si="19"/>
        <v>127.02279819048293</v>
      </c>
      <c r="T92" s="2">
        <f t="shared" si="24"/>
        <v>127.02279819048296</v>
      </c>
      <c r="U92">
        <f t="shared" si="25"/>
        <v>4.8905962768253139E-2</v>
      </c>
      <c r="V92" s="8">
        <f t="shared" si="26"/>
        <v>1.1722913771511092</v>
      </c>
      <c r="W92">
        <f t="shared" si="27"/>
        <v>49635910.340102889</v>
      </c>
      <c r="X92" s="4">
        <f t="shared" si="20"/>
        <v>26704.119762975351</v>
      </c>
      <c r="Y92">
        <f t="shared" si="28"/>
        <v>26853.027493995662</v>
      </c>
      <c r="Z92" s="6">
        <f t="shared" si="29"/>
        <v>26980.050292186144</v>
      </c>
    </row>
    <row r="93" spans="1:26" x14ac:dyDescent="0.2">
      <c r="A93" t="s">
        <v>48</v>
      </c>
      <c r="B93" s="1">
        <v>44536</v>
      </c>
      <c r="C93" t="s">
        <v>8</v>
      </c>
      <c r="D93">
        <v>400</v>
      </c>
      <c r="E93">
        <v>0.28502085999999999</v>
      </c>
      <c r="F93">
        <v>30</v>
      </c>
      <c r="G93" t="s">
        <v>2</v>
      </c>
      <c r="H93">
        <v>2843</v>
      </c>
      <c r="I93">
        <v>538</v>
      </c>
      <c r="J93">
        <v>-20.079999999999998</v>
      </c>
      <c r="K93">
        <v>1.083639</v>
      </c>
      <c r="L93">
        <v>12.5</v>
      </c>
      <c r="M93">
        <v>285.64999999999998</v>
      </c>
      <c r="N93">
        <v>1006.3446279999999</v>
      </c>
      <c r="O93">
        <f t="shared" si="21"/>
        <v>0.99318495025240938</v>
      </c>
      <c r="P93">
        <f t="shared" si="22"/>
        <v>23.601282917187593</v>
      </c>
      <c r="Q93">
        <f t="shared" si="23"/>
        <v>23601.282917187593</v>
      </c>
      <c r="R93">
        <f t="shared" si="18"/>
        <v>2305</v>
      </c>
      <c r="S93" s="2">
        <f t="shared" si="19"/>
        <v>97664.182412786889</v>
      </c>
      <c r="T93" s="2">
        <f t="shared" si="24"/>
        <v>97664.182412786889</v>
      </c>
      <c r="U93">
        <f t="shared" si="25"/>
        <v>4.9279914511000666E-2</v>
      </c>
      <c r="V93" s="8">
        <f t="shared" si="26"/>
        <v>1.181255118557671</v>
      </c>
      <c r="W93">
        <f t="shared" si="27"/>
        <v>50050462.201672263</v>
      </c>
      <c r="X93" s="4">
        <f t="shared" si="20"/>
        <v>26927.14866449968</v>
      </c>
      <c r="Y93">
        <f t="shared" si="28"/>
        <v>142293.46403935424</v>
      </c>
      <c r="Z93" s="6">
        <f t="shared" si="29"/>
        <v>239957.64645214111</v>
      </c>
    </row>
    <row r="94" spans="1:26" x14ac:dyDescent="0.2">
      <c r="A94" t="s">
        <v>48</v>
      </c>
      <c r="B94" s="1">
        <v>44901</v>
      </c>
      <c r="C94" t="s">
        <v>7</v>
      </c>
      <c r="D94" t="s">
        <v>7</v>
      </c>
      <c r="E94">
        <v>0</v>
      </c>
      <c r="F94" t="s">
        <v>9</v>
      </c>
      <c r="G94" t="s">
        <v>2</v>
      </c>
      <c r="H94">
        <v>538</v>
      </c>
      <c r="J94">
        <v>-11.45</v>
      </c>
      <c r="K94">
        <v>1.0900000000000001</v>
      </c>
      <c r="L94">
        <v>0</v>
      </c>
      <c r="M94">
        <v>0</v>
      </c>
      <c r="O94">
        <f t="shared" si="21"/>
        <v>0</v>
      </c>
      <c r="P94" t="e">
        <f t="shared" si="22"/>
        <v>#DIV/0!</v>
      </c>
      <c r="Q94" t="e">
        <f t="shared" si="23"/>
        <v>#DIV/0!</v>
      </c>
      <c r="S94" s="2"/>
      <c r="T94" s="2" t="e">
        <f t="shared" si="24"/>
        <v>#DIV/0!</v>
      </c>
      <c r="U94" t="e">
        <f t="shared" si="25"/>
        <v>#DIV/0!</v>
      </c>
      <c r="V94" s="8" t="e">
        <f t="shared" si="26"/>
        <v>#DIV/0!</v>
      </c>
      <c r="W94" t="e">
        <f t="shared" si="27"/>
        <v>#DIV/0!</v>
      </c>
      <c r="X94" s="4"/>
      <c r="Y94" t="e">
        <f t="shared" si="28"/>
        <v>#DIV/0!</v>
      </c>
      <c r="Z94" s="6" t="e">
        <f t="shared" si="29"/>
        <v>#DIV/0!</v>
      </c>
    </row>
    <row r="95" spans="1:26" x14ac:dyDescent="0.2">
      <c r="A95" t="s">
        <v>49</v>
      </c>
      <c r="B95" s="1">
        <v>44199</v>
      </c>
      <c r="C95" t="s">
        <v>5</v>
      </c>
      <c r="D95">
        <v>400</v>
      </c>
      <c r="E95">
        <v>0.47869183500000001</v>
      </c>
      <c r="F95">
        <v>1</v>
      </c>
      <c r="G95" t="s">
        <v>2</v>
      </c>
      <c r="H95">
        <v>1339</v>
      </c>
      <c r="I95">
        <v>505</v>
      </c>
      <c r="J95">
        <v>-18.78</v>
      </c>
      <c r="K95">
        <v>1.085064</v>
      </c>
      <c r="L95">
        <v>14.5</v>
      </c>
      <c r="M95">
        <v>287.64999999999998</v>
      </c>
      <c r="N95">
        <v>1009.681967</v>
      </c>
      <c r="O95">
        <f t="shared" si="21"/>
        <v>0.99647864783519269</v>
      </c>
      <c r="P95">
        <f t="shared" si="22"/>
        <v>23.687972693925648</v>
      </c>
      <c r="Q95">
        <f t="shared" si="23"/>
        <v>23687.972693925647</v>
      </c>
      <c r="R95">
        <f t="shared" ref="R95:R124" si="30">H95-I95</f>
        <v>834</v>
      </c>
      <c r="S95" s="2">
        <f t="shared" ref="S95:S124" si="31">((R95/1000000)*(1/P95))/0.000000001</f>
        <v>35207.740686642384</v>
      </c>
      <c r="T95" s="2">
        <f t="shared" si="24"/>
        <v>35207.740686642392</v>
      </c>
      <c r="U95">
        <f t="shared" si="25"/>
        <v>4.6147586959254555E-2</v>
      </c>
      <c r="V95" s="8">
        <f t="shared" si="26"/>
        <v>1.1061722376270771</v>
      </c>
      <c r="W95">
        <f t="shared" si="27"/>
        <v>46697632.250763908</v>
      </c>
      <c r="X95" s="4">
        <f t="shared" ref="X95:X124" si="32">I95*W95/1000000</f>
        <v>23582.304286635772</v>
      </c>
      <c r="Y95">
        <f t="shared" si="28"/>
        <v>62528.129583772876</v>
      </c>
      <c r="Z95" s="6">
        <f t="shared" si="29"/>
        <v>97735.870270415267</v>
      </c>
    </row>
    <row r="96" spans="1:26" x14ac:dyDescent="0.2">
      <c r="A96" t="s">
        <v>49</v>
      </c>
      <c r="B96" s="1">
        <v>44199</v>
      </c>
      <c r="C96" t="s">
        <v>8</v>
      </c>
      <c r="D96">
        <v>0</v>
      </c>
      <c r="E96">
        <v>0.40368066600000002</v>
      </c>
      <c r="F96">
        <v>2</v>
      </c>
      <c r="G96" t="s">
        <v>2</v>
      </c>
      <c r="H96">
        <v>419</v>
      </c>
      <c r="I96">
        <v>505</v>
      </c>
      <c r="J96">
        <v>-12.24</v>
      </c>
      <c r="K96">
        <v>1.0922190000000001</v>
      </c>
      <c r="L96">
        <v>12</v>
      </c>
      <c r="M96">
        <v>285.14999999999998</v>
      </c>
      <c r="N96">
        <v>1009.681967</v>
      </c>
      <c r="O96">
        <f t="shared" si="21"/>
        <v>0.99647864783519269</v>
      </c>
      <c r="P96">
        <f t="shared" si="22"/>
        <v>23.482097735695806</v>
      </c>
      <c r="Q96">
        <f t="shared" si="23"/>
        <v>23482.097735695806</v>
      </c>
      <c r="R96">
        <f t="shared" si="30"/>
        <v>-86</v>
      </c>
      <c r="S96" s="2">
        <f t="shared" si="31"/>
        <v>-3662.3644517614348</v>
      </c>
      <c r="T96" s="2">
        <f t="shared" si="24"/>
        <v>-3662.3644517614343</v>
      </c>
      <c r="U96">
        <f t="shared" si="25"/>
        <v>5.0070285966652014E-2</v>
      </c>
      <c r="V96" s="8">
        <f t="shared" si="26"/>
        <v>1.2002005720312483</v>
      </c>
      <c r="W96">
        <f t="shared" si="27"/>
        <v>51111301.278964914</v>
      </c>
      <c r="X96" s="4">
        <f t="shared" si="32"/>
        <v>25811.207145877281</v>
      </c>
      <c r="Y96">
        <f t="shared" si="28"/>
        <v>21415.635235886301</v>
      </c>
      <c r="Z96" s="6">
        <f t="shared" si="29"/>
        <v>17753.270784124867</v>
      </c>
    </row>
    <row r="97" spans="1:26" x14ac:dyDescent="0.2">
      <c r="A97" t="s">
        <v>49</v>
      </c>
      <c r="B97" s="1">
        <v>44199</v>
      </c>
      <c r="C97" t="s">
        <v>5</v>
      </c>
      <c r="D97">
        <v>300</v>
      </c>
      <c r="E97">
        <v>0.46548552900000001</v>
      </c>
      <c r="F97">
        <v>3</v>
      </c>
      <c r="G97" t="s">
        <v>2</v>
      </c>
      <c r="H97">
        <v>1148</v>
      </c>
      <c r="I97">
        <v>505</v>
      </c>
      <c r="J97">
        <v>-18.66</v>
      </c>
      <c r="K97">
        <v>1.085189</v>
      </c>
      <c r="L97">
        <v>12.1</v>
      </c>
      <c r="M97">
        <v>285.25</v>
      </c>
      <c r="N97">
        <v>1009.681967</v>
      </c>
      <c r="O97">
        <f t="shared" ref="O97:O124" si="33">N97/1013.249977</f>
        <v>0.99647864783519269</v>
      </c>
      <c r="P97">
        <f t="shared" si="22"/>
        <v>23.490332734025003</v>
      </c>
      <c r="Q97">
        <f t="shared" si="23"/>
        <v>23490.332734025003</v>
      </c>
      <c r="R97">
        <f t="shared" si="30"/>
        <v>643</v>
      </c>
      <c r="S97" s="2">
        <f t="shared" si="31"/>
        <v>27372.962625967186</v>
      </c>
      <c r="T97" s="2">
        <f t="shared" si="24"/>
        <v>27372.962625967179</v>
      </c>
      <c r="U97">
        <f t="shared" si="25"/>
        <v>4.9889690136431783E-2</v>
      </c>
      <c r="V97" s="8">
        <f t="shared" si="26"/>
        <v>1.1958716329298991</v>
      </c>
      <c r="W97">
        <f t="shared" si="27"/>
        <v>50909097.22184211</v>
      </c>
      <c r="X97" s="4">
        <f t="shared" si="32"/>
        <v>25709.094097030265</v>
      </c>
      <c r="Y97">
        <f t="shared" si="28"/>
        <v>58443.643610674742</v>
      </c>
      <c r="Z97" s="6">
        <f t="shared" si="29"/>
        <v>85816.606236641936</v>
      </c>
    </row>
    <row r="98" spans="1:26" x14ac:dyDescent="0.2">
      <c r="A98" t="s">
        <v>49</v>
      </c>
      <c r="B98" s="1">
        <v>44199</v>
      </c>
      <c r="C98" t="s">
        <v>8</v>
      </c>
      <c r="D98">
        <v>5</v>
      </c>
      <c r="E98">
        <v>0.41271725399999998</v>
      </c>
      <c r="F98">
        <v>4</v>
      </c>
      <c r="G98" t="s">
        <v>2</v>
      </c>
      <c r="H98">
        <v>781</v>
      </c>
      <c r="I98">
        <v>505</v>
      </c>
      <c r="J98">
        <v>-18.329999999999998</v>
      </c>
      <c r="K98">
        <v>1.0855570000000001</v>
      </c>
      <c r="L98">
        <v>12.1</v>
      </c>
      <c r="M98">
        <v>285.25</v>
      </c>
      <c r="N98">
        <v>1009.681967</v>
      </c>
      <c r="O98">
        <f t="shared" si="33"/>
        <v>0.99647864783519269</v>
      </c>
      <c r="P98">
        <f t="shared" ref="P98:P124" si="34">(1*0.08206*M98)/O98</f>
        <v>23.490332734025003</v>
      </c>
      <c r="Q98">
        <f t="shared" ref="Q98:Q124" si="35">P98*1000</f>
        <v>23490.332734025003</v>
      </c>
      <c r="R98">
        <f t="shared" si="30"/>
        <v>276</v>
      </c>
      <c r="S98" s="2">
        <f t="shared" si="31"/>
        <v>11749.514284240968</v>
      </c>
      <c r="T98" s="2">
        <f t="shared" si="24"/>
        <v>11749.51428424097</v>
      </c>
      <c r="U98">
        <f t="shared" si="25"/>
        <v>4.9902658484789988E-2</v>
      </c>
      <c r="V98" s="8">
        <f t="shared" si="26"/>
        <v>1.1961824883368002</v>
      </c>
      <c r="W98">
        <f t="shared" si="27"/>
        <v>50922330.555333845</v>
      </c>
      <c r="X98" s="4">
        <f t="shared" si="32"/>
        <v>25715.776930443593</v>
      </c>
      <c r="Y98">
        <f t="shared" si="28"/>
        <v>39770.340163715737</v>
      </c>
      <c r="Z98" s="6">
        <f t="shared" si="29"/>
        <v>51519.854447956706</v>
      </c>
    </row>
    <row r="99" spans="1:26" x14ac:dyDescent="0.2">
      <c r="A99" t="s">
        <v>49</v>
      </c>
      <c r="B99" s="1">
        <v>44199</v>
      </c>
      <c r="C99" t="s">
        <v>5</v>
      </c>
      <c r="D99">
        <v>250</v>
      </c>
      <c r="E99">
        <v>0.45711973299999997</v>
      </c>
      <c r="F99">
        <v>5</v>
      </c>
      <c r="G99" t="s">
        <v>2</v>
      </c>
      <c r="H99">
        <v>1595</v>
      </c>
      <c r="I99">
        <v>505</v>
      </c>
      <c r="J99">
        <v>-20.41</v>
      </c>
      <c r="K99">
        <v>1.083275</v>
      </c>
      <c r="L99">
        <v>12.4</v>
      </c>
      <c r="M99">
        <v>285.55</v>
      </c>
      <c r="N99">
        <v>1009.681967</v>
      </c>
      <c r="O99">
        <f t="shared" si="33"/>
        <v>0.99647864783519269</v>
      </c>
      <c r="P99">
        <f t="shared" si="34"/>
        <v>23.515037729012583</v>
      </c>
      <c r="Q99">
        <f t="shared" si="35"/>
        <v>23515.037729012583</v>
      </c>
      <c r="R99">
        <f t="shared" si="30"/>
        <v>1090</v>
      </c>
      <c r="S99" s="2">
        <f t="shared" si="31"/>
        <v>46353.317079953929</v>
      </c>
      <c r="T99" s="2">
        <f t="shared" si="24"/>
        <v>46353.317079953922</v>
      </c>
      <c r="U99">
        <f t="shared" si="25"/>
        <v>4.9400451052221982E-2</v>
      </c>
      <c r="V99" s="8">
        <f t="shared" si="26"/>
        <v>1.1841444175287383</v>
      </c>
      <c r="W99">
        <f t="shared" si="27"/>
        <v>50356900.600153178</v>
      </c>
      <c r="X99" s="4">
        <f t="shared" si="32"/>
        <v>25430.234803077354</v>
      </c>
      <c r="Y99">
        <f t="shared" si="28"/>
        <v>80319.256457244323</v>
      </c>
      <c r="Z99" s="6">
        <f t="shared" si="29"/>
        <v>126672.57353719824</v>
      </c>
    </row>
    <row r="100" spans="1:26" x14ac:dyDescent="0.2">
      <c r="A100" t="s">
        <v>49</v>
      </c>
      <c r="B100" s="1">
        <v>44199</v>
      </c>
      <c r="C100" t="s">
        <v>8</v>
      </c>
      <c r="D100">
        <v>10</v>
      </c>
      <c r="E100">
        <v>0.412214566</v>
      </c>
      <c r="F100">
        <v>6</v>
      </c>
      <c r="G100" t="s">
        <v>2</v>
      </c>
      <c r="H100">
        <v>302</v>
      </c>
      <c r="I100">
        <v>505</v>
      </c>
      <c r="J100">
        <v>-6.77</v>
      </c>
      <c r="K100">
        <v>1.0982019999999999</v>
      </c>
      <c r="L100">
        <v>11.5</v>
      </c>
      <c r="M100">
        <v>284.64999999999998</v>
      </c>
      <c r="N100">
        <v>1009.681967</v>
      </c>
      <c r="O100">
        <f t="shared" si="33"/>
        <v>0.99647864783519269</v>
      </c>
      <c r="P100">
        <f t="shared" si="34"/>
        <v>23.440922744049836</v>
      </c>
      <c r="Q100">
        <f t="shared" si="35"/>
        <v>23440.922744049836</v>
      </c>
      <c r="R100">
        <f t="shared" si="30"/>
        <v>-203</v>
      </c>
      <c r="S100" s="2">
        <f t="shared" si="31"/>
        <v>-8660.0686422009057</v>
      </c>
      <c r="T100" s="2">
        <f t="shared" si="24"/>
        <v>-8660.0686422009057</v>
      </c>
      <c r="U100">
        <f t="shared" si="25"/>
        <v>5.0907307329202095E-2</v>
      </c>
      <c r="V100" s="8">
        <f t="shared" si="26"/>
        <v>1.2202642385100868</v>
      </c>
      <c r="W100">
        <f t="shared" si="27"/>
        <v>52057005.256750584</v>
      </c>
      <c r="X100" s="4">
        <f t="shared" si="32"/>
        <v>26288.787654659045</v>
      </c>
      <c r="Y100">
        <f t="shared" si="28"/>
        <v>15721.215587538678</v>
      </c>
      <c r="Z100" s="6">
        <f t="shared" si="29"/>
        <v>7061.1469453377722</v>
      </c>
    </row>
    <row r="101" spans="1:26" x14ac:dyDescent="0.2">
      <c r="A101" t="s">
        <v>49</v>
      </c>
      <c r="B101" s="1">
        <v>44199</v>
      </c>
      <c r="C101" t="s">
        <v>5</v>
      </c>
      <c r="D101">
        <v>225</v>
      </c>
      <c r="E101">
        <v>0.462695366</v>
      </c>
      <c r="F101">
        <v>7</v>
      </c>
      <c r="G101" t="s">
        <v>2</v>
      </c>
      <c r="H101">
        <v>624</v>
      </c>
      <c r="I101">
        <v>505</v>
      </c>
      <c r="J101">
        <v>-15.96</v>
      </c>
      <c r="K101">
        <v>1.088149</v>
      </c>
      <c r="L101">
        <v>13.9</v>
      </c>
      <c r="M101">
        <v>287.05</v>
      </c>
      <c r="N101">
        <v>1009.681967</v>
      </c>
      <c r="O101">
        <f t="shared" si="33"/>
        <v>0.99647864783519269</v>
      </c>
      <c r="P101">
        <f t="shared" si="34"/>
        <v>23.638562703950488</v>
      </c>
      <c r="Q101">
        <f t="shared" si="35"/>
        <v>23638.562703950487</v>
      </c>
      <c r="R101">
        <f t="shared" si="30"/>
        <v>119</v>
      </c>
      <c r="S101" s="2">
        <f t="shared" si="31"/>
        <v>5034.1470202887022</v>
      </c>
      <c r="T101" s="2">
        <f t="shared" si="24"/>
        <v>5034.1470202887022</v>
      </c>
      <c r="U101">
        <f t="shared" si="25"/>
        <v>4.704619488004104E-2</v>
      </c>
      <c r="V101" s="8">
        <f t="shared" si="26"/>
        <v>1.1277121533622909</v>
      </c>
      <c r="W101">
        <f t="shared" si="27"/>
        <v>47706460.30749692</v>
      </c>
      <c r="X101" s="4">
        <f t="shared" si="32"/>
        <v>24091.762455285945</v>
      </c>
      <c r="Y101">
        <f t="shared" si="28"/>
        <v>29768.831231878077</v>
      </c>
      <c r="Z101" s="6">
        <f t="shared" si="29"/>
        <v>34802.97825216678</v>
      </c>
    </row>
    <row r="102" spans="1:26" x14ac:dyDescent="0.2">
      <c r="A102" t="s">
        <v>49</v>
      </c>
      <c r="B102" s="1">
        <v>44199</v>
      </c>
      <c r="C102" t="s">
        <v>8</v>
      </c>
      <c r="D102">
        <v>25</v>
      </c>
      <c r="E102">
        <v>0.40393142500000001</v>
      </c>
      <c r="F102">
        <v>8</v>
      </c>
      <c r="G102" t="s">
        <v>2</v>
      </c>
      <c r="H102">
        <v>726</v>
      </c>
      <c r="I102">
        <v>505</v>
      </c>
      <c r="J102">
        <v>-14.9</v>
      </c>
      <c r="K102">
        <v>1.08931</v>
      </c>
      <c r="L102">
        <v>12.7</v>
      </c>
      <c r="M102">
        <v>285.85000000000002</v>
      </c>
      <c r="N102">
        <v>1009.681967</v>
      </c>
      <c r="O102">
        <f t="shared" si="33"/>
        <v>0.99647864783519269</v>
      </c>
      <c r="P102">
        <f t="shared" si="34"/>
        <v>23.539742724000167</v>
      </c>
      <c r="Q102">
        <f t="shared" si="35"/>
        <v>23539.742724000167</v>
      </c>
      <c r="R102">
        <f t="shared" si="30"/>
        <v>221</v>
      </c>
      <c r="S102" s="2">
        <f t="shared" si="31"/>
        <v>9388.3778846349633</v>
      </c>
      <c r="T102" s="2">
        <f t="shared" si="24"/>
        <v>9388.3778846349651</v>
      </c>
      <c r="U102">
        <f t="shared" si="25"/>
        <v>4.8928984750396011E-2</v>
      </c>
      <c r="V102" s="8">
        <f t="shared" si="26"/>
        <v>1.1728432213358133</v>
      </c>
      <c r="W102">
        <f t="shared" si="27"/>
        <v>49823960.91100987</v>
      </c>
      <c r="X102" s="4">
        <f t="shared" si="32"/>
        <v>25161.100260059986</v>
      </c>
      <c r="Y102">
        <f t="shared" si="28"/>
        <v>36172.195621393163</v>
      </c>
      <c r="Z102" s="6">
        <f t="shared" si="29"/>
        <v>45560.573506028129</v>
      </c>
    </row>
    <row r="103" spans="1:26" x14ac:dyDescent="0.2">
      <c r="A103" t="s">
        <v>49</v>
      </c>
      <c r="B103" s="1">
        <v>44199</v>
      </c>
      <c r="C103" t="s">
        <v>5</v>
      </c>
      <c r="D103">
        <v>200</v>
      </c>
      <c r="E103">
        <v>0.45382776800000002</v>
      </c>
      <c r="F103">
        <v>9</v>
      </c>
      <c r="G103" t="s">
        <v>2</v>
      </c>
      <c r="H103">
        <v>971</v>
      </c>
      <c r="I103">
        <v>505</v>
      </c>
      <c r="J103">
        <v>-18.11</v>
      </c>
      <c r="K103">
        <v>1.0857950000000001</v>
      </c>
      <c r="L103">
        <v>12.9</v>
      </c>
      <c r="M103">
        <v>286.05</v>
      </c>
      <c r="N103">
        <v>1009.681967</v>
      </c>
      <c r="O103">
        <f t="shared" si="33"/>
        <v>0.99647864783519269</v>
      </c>
      <c r="P103">
        <f t="shared" si="34"/>
        <v>23.55621272065855</v>
      </c>
      <c r="Q103">
        <f t="shared" si="35"/>
        <v>23556.21272065855</v>
      </c>
      <c r="R103">
        <f t="shared" si="30"/>
        <v>466</v>
      </c>
      <c r="S103" s="2">
        <f t="shared" si="31"/>
        <v>19782.46696640343</v>
      </c>
      <c r="T103" s="2">
        <f t="shared" si="24"/>
        <v>19782.46696640343</v>
      </c>
      <c r="U103">
        <f t="shared" si="25"/>
        <v>4.8598036782709728E-2</v>
      </c>
      <c r="V103" s="8">
        <f t="shared" si="26"/>
        <v>1.1649102940025402</v>
      </c>
      <c r="W103">
        <f t="shared" si="27"/>
        <v>49452359.248773724</v>
      </c>
      <c r="X103" s="4">
        <f t="shared" si="32"/>
        <v>24973.44142063073</v>
      </c>
      <c r="Y103">
        <f t="shared" si="28"/>
        <v>48018.240830559291</v>
      </c>
      <c r="Z103" s="6">
        <f>Y103+S103</f>
        <v>67800.707796962728</v>
      </c>
    </row>
    <row r="104" spans="1:26" x14ac:dyDescent="0.2">
      <c r="A104" t="s">
        <v>49</v>
      </c>
      <c r="B104" s="1">
        <v>44199</v>
      </c>
      <c r="C104" t="s">
        <v>8</v>
      </c>
      <c r="D104">
        <v>50</v>
      </c>
      <c r="E104">
        <v>0.40618913899999998</v>
      </c>
      <c r="F104">
        <v>10</v>
      </c>
      <c r="G104" t="s">
        <v>2</v>
      </c>
      <c r="H104">
        <v>270</v>
      </c>
      <c r="I104">
        <v>505</v>
      </c>
      <c r="J104">
        <v>-5.37</v>
      </c>
      <c r="K104">
        <v>1.099729</v>
      </c>
      <c r="L104">
        <v>12.9</v>
      </c>
      <c r="M104">
        <v>286.05</v>
      </c>
      <c r="N104">
        <v>1009.681967</v>
      </c>
      <c r="O104">
        <f t="shared" si="33"/>
        <v>0.99647864783519269</v>
      </c>
      <c r="P104">
        <f t="shared" si="34"/>
        <v>23.55621272065855</v>
      </c>
      <c r="Q104">
        <f t="shared" si="35"/>
        <v>23556.21272065855</v>
      </c>
      <c r="R104">
        <f t="shared" si="30"/>
        <v>-235</v>
      </c>
      <c r="S104" s="2">
        <f t="shared" si="31"/>
        <v>-9976.136774903016</v>
      </c>
      <c r="T104" s="2">
        <f t="shared" si="24"/>
        <v>-9976.136774903016</v>
      </c>
      <c r="U104">
        <f t="shared" si="25"/>
        <v>4.8609385499334919E-2</v>
      </c>
      <c r="V104" s="8">
        <f t="shared" si="26"/>
        <v>1.1651823263251526</v>
      </c>
      <c r="W104">
        <f t="shared" si="27"/>
        <v>49463907.468593203</v>
      </c>
      <c r="X104" s="4">
        <f t="shared" si="32"/>
        <v>24979.273271639569</v>
      </c>
      <c r="Y104">
        <f t="shared" si="28"/>
        <v>13355.255016520165</v>
      </c>
      <c r="Z104" s="6">
        <f t="shared" si="29"/>
        <v>3379.1182416171487</v>
      </c>
    </row>
    <row r="105" spans="1:26" x14ac:dyDescent="0.2">
      <c r="A105" t="s">
        <v>49</v>
      </c>
      <c r="B105" s="1">
        <v>44199</v>
      </c>
      <c r="C105" t="s">
        <v>5</v>
      </c>
      <c r="D105">
        <v>175</v>
      </c>
      <c r="E105">
        <v>0.44244677100000002</v>
      </c>
      <c r="F105">
        <v>11</v>
      </c>
      <c r="G105" t="s">
        <v>2</v>
      </c>
      <c r="H105">
        <v>636</v>
      </c>
      <c r="I105">
        <v>505</v>
      </c>
      <c r="J105">
        <v>-17.27</v>
      </c>
      <c r="K105">
        <v>1.086711</v>
      </c>
      <c r="L105">
        <v>12.3</v>
      </c>
      <c r="M105">
        <v>285.45</v>
      </c>
      <c r="N105">
        <v>1009.681967</v>
      </c>
      <c r="O105">
        <f t="shared" si="33"/>
        <v>0.99647864783519269</v>
      </c>
      <c r="P105">
        <f t="shared" si="34"/>
        <v>23.50680273068339</v>
      </c>
      <c r="Q105">
        <f t="shared" si="35"/>
        <v>23506.80273068339</v>
      </c>
      <c r="R105">
        <f t="shared" si="30"/>
        <v>131</v>
      </c>
      <c r="S105" s="2">
        <f t="shared" si="31"/>
        <v>5572.8548667746263</v>
      </c>
      <c r="T105" s="2">
        <f t="shared" si="24"/>
        <v>5572.8548667746254</v>
      </c>
      <c r="U105">
        <f t="shared" si="25"/>
        <v>4.9567003419347958E-2</v>
      </c>
      <c r="V105" s="8">
        <f t="shared" si="26"/>
        <v>1.1881367303833301</v>
      </c>
      <c r="W105">
        <f t="shared" si="27"/>
        <v>50544378.322980404</v>
      </c>
      <c r="X105" s="4">
        <f t="shared" si="32"/>
        <v>25524.911053105101</v>
      </c>
      <c r="Y105">
        <f t="shared" si="28"/>
        <v>32146.224613415536</v>
      </c>
      <c r="Z105" s="6">
        <f t="shared" si="29"/>
        <v>37719.079480190165</v>
      </c>
    </row>
    <row r="106" spans="1:26" x14ac:dyDescent="0.2">
      <c r="A106" t="s">
        <v>49</v>
      </c>
      <c r="B106" s="1">
        <v>44199</v>
      </c>
      <c r="C106" t="s">
        <v>8</v>
      </c>
      <c r="D106">
        <v>75</v>
      </c>
      <c r="E106">
        <v>0.42151764899999999</v>
      </c>
      <c r="F106">
        <v>12</v>
      </c>
      <c r="G106" t="s">
        <v>2</v>
      </c>
      <c r="H106">
        <v>239</v>
      </c>
      <c r="I106">
        <v>505</v>
      </c>
      <c r="J106">
        <v>-4.54</v>
      </c>
      <c r="K106">
        <v>1.1006320000000001</v>
      </c>
      <c r="L106">
        <v>12.3</v>
      </c>
      <c r="M106">
        <v>285.45</v>
      </c>
      <c r="N106">
        <v>1009.681967</v>
      </c>
      <c r="O106">
        <f t="shared" si="33"/>
        <v>0.99647864783519269</v>
      </c>
      <c r="P106">
        <f t="shared" si="34"/>
        <v>23.50680273068339</v>
      </c>
      <c r="Q106">
        <f t="shared" si="35"/>
        <v>23506.80273068339</v>
      </c>
      <c r="R106">
        <f t="shared" si="30"/>
        <v>-266</v>
      </c>
      <c r="S106" s="2">
        <f t="shared" si="31"/>
        <v>-11315.873240931684</v>
      </c>
      <c r="T106" s="2">
        <f t="shared" si="24"/>
        <v>-11315.873240931684</v>
      </c>
      <c r="U106">
        <f t="shared" si="25"/>
        <v>4.9572107120966588E-2</v>
      </c>
      <c r="V106" s="8">
        <f t="shared" si="26"/>
        <v>1.1882590677234091</v>
      </c>
      <c r="W106">
        <f t="shared" si="27"/>
        <v>50549582.660698324</v>
      </c>
      <c r="X106" s="4">
        <f t="shared" si="32"/>
        <v>25527.539243652653</v>
      </c>
      <c r="Y106">
        <f t="shared" si="28"/>
        <v>12081.3502559069</v>
      </c>
      <c r="Z106" s="6">
        <f>Y106+S106</f>
        <v>765.47701497521666</v>
      </c>
    </row>
    <row r="107" spans="1:26" x14ac:dyDescent="0.2">
      <c r="A107" t="s">
        <v>49</v>
      </c>
      <c r="B107" s="1">
        <v>44199</v>
      </c>
      <c r="C107" t="s">
        <v>5</v>
      </c>
      <c r="D107">
        <v>150</v>
      </c>
      <c r="E107">
        <v>0.42781308099999998</v>
      </c>
      <c r="F107">
        <v>13</v>
      </c>
      <c r="G107" t="s">
        <v>2</v>
      </c>
      <c r="H107">
        <v>1054</v>
      </c>
      <c r="I107">
        <v>505</v>
      </c>
      <c r="J107">
        <v>-18.5</v>
      </c>
      <c r="K107">
        <v>1.0853660000000001</v>
      </c>
      <c r="L107">
        <v>12.4</v>
      </c>
      <c r="M107">
        <v>285.55</v>
      </c>
      <c r="N107">
        <v>1009.681967</v>
      </c>
      <c r="O107">
        <f t="shared" si="33"/>
        <v>0.99647864783519269</v>
      </c>
      <c r="P107">
        <f t="shared" si="34"/>
        <v>23.515037729012583</v>
      </c>
      <c r="Q107">
        <f t="shared" si="35"/>
        <v>23515.037729012583</v>
      </c>
      <c r="R107">
        <f t="shared" si="30"/>
        <v>549</v>
      </c>
      <c r="S107" s="2">
        <f t="shared" si="31"/>
        <v>23346.762455866705</v>
      </c>
      <c r="T107" s="2">
        <f t="shared" si="24"/>
        <v>23346.762455866701</v>
      </c>
      <c r="U107">
        <f t="shared" si="25"/>
        <v>4.9407569469376224E-2</v>
      </c>
      <c r="V107" s="8">
        <f t="shared" si="26"/>
        <v>1.1843150482366629</v>
      </c>
      <c r="W107">
        <f t="shared" si="27"/>
        <v>50364156.838050425</v>
      </c>
      <c r="X107" s="4">
        <f t="shared" si="32"/>
        <v>25433.899203215464</v>
      </c>
      <c r="Y107">
        <f t="shared" si="28"/>
        <v>53083.821307305145</v>
      </c>
      <c r="Z107" s="6">
        <f t="shared" si="29"/>
        <v>76430.583763171846</v>
      </c>
    </row>
    <row r="108" spans="1:26" x14ac:dyDescent="0.2">
      <c r="A108" t="s">
        <v>49</v>
      </c>
      <c r="B108" s="1">
        <v>44199</v>
      </c>
      <c r="C108" t="s">
        <v>8</v>
      </c>
      <c r="D108">
        <v>100</v>
      </c>
      <c r="E108">
        <v>0.42000789999999999</v>
      </c>
      <c r="F108">
        <v>14</v>
      </c>
      <c r="G108" t="s">
        <v>2</v>
      </c>
      <c r="H108">
        <v>213</v>
      </c>
      <c r="I108">
        <v>505</v>
      </c>
      <c r="J108">
        <v>-4.54</v>
      </c>
      <c r="K108">
        <v>1.1006389999999999</v>
      </c>
      <c r="L108">
        <v>11.5</v>
      </c>
      <c r="M108">
        <v>284.64999999999998</v>
      </c>
      <c r="N108">
        <v>1009.681967</v>
      </c>
      <c r="O108">
        <f t="shared" si="33"/>
        <v>0.99647864783519269</v>
      </c>
      <c r="P108">
        <f t="shared" si="34"/>
        <v>23.440922744049836</v>
      </c>
      <c r="Q108">
        <f t="shared" si="35"/>
        <v>23440.922744049836</v>
      </c>
      <c r="R108">
        <f t="shared" si="30"/>
        <v>-292</v>
      </c>
      <c r="S108" s="2">
        <f t="shared" si="31"/>
        <v>-12456.847505037755</v>
      </c>
      <c r="T108" s="2">
        <f t="shared" si="24"/>
        <v>-12456.847505037756</v>
      </c>
      <c r="U108">
        <f t="shared" si="25"/>
        <v>5.0905346271886795E-2</v>
      </c>
      <c r="V108" s="8">
        <f t="shared" si="26"/>
        <v>1.2202172313467332</v>
      </c>
      <c r="W108">
        <f t="shared" si="27"/>
        <v>52054999.910635725</v>
      </c>
      <c r="X108" s="4">
        <f t="shared" si="32"/>
        <v>26287.774954871042</v>
      </c>
      <c r="Y108">
        <f>W108*H108/1000000</f>
        <v>11087.714980965411</v>
      </c>
      <c r="Z108" s="6">
        <f>Y108+S108</f>
        <v>-1369.1325240723436</v>
      </c>
    </row>
    <row r="109" spans="1:26" x14ac:dyDescent="0.2">
      <c r="A109" t="s">
        <v>49</v>
      </c>
      <c r="B109" s="1">
        <v>44199</v>
      </c>
      <c r="C109" t="s">
        <v>5</v>
      </c>
      <c r="D109">
        <v>125</v>
      </c>
      <c r="E109">
        <v>0.41849866200000002</v>
      </c>
      <c r="F109">
        <v>15</v>
      </c>
      <c r="G109" t="s">
        <v>2</v>
      </c>
      <c r="H109">
        <v>1130</v>
      </c>
      <c r="I109">
        <v>505</v>
      </c>
      <c r="J109">
        <v>-20.52</v>
      </c>
      <c r="K109">
        <v>1.083156</v>
      </c>
      <c r="L109">
        <v>11.4</v>
      </c>
      <c r="M109">
        <v>284.55</v>
      </c>
      <c r="N109">
        <v>1009.681967</v>
      </c>
      <c r="O109">
        <f t="shared" si="33"/>
        <v>0.99647864783519269</v>
      </c>
      <c r="P109">
        <f t="shared" si="34"/>
        <v>23.432687745720646</v>
      </c>
      <c r="Q109">
        <f t="shared" si="35"/>
        <v>23432.687745720646</v>
      </c>
      <c r="R109">
        <f t="shared" si="30"/>
        <v>625</v>
      </c>
      <c r="S109" s="2">
        <f t="shared" si="31"/>
        <v>26672.143067076864</v>
      </c>
      <c r="T109" s="2">
        <f t="shared" si="24"/>
        <v>26672.143067076868</v>
      </c>
      <c r="U109">
        <f t="shared" si="25"/>
        <v>5.107600574180618E-2</v>
      </c>
      <c r="V109" s="8">
        <f t="shared" si="26"/>
        <v>1.2243079927527338</v>
      </c>
      <c r="W109">
        <f t="shared" si="27"/>
        <v>52247868.705386601</v>
      </c>
      <c r="X109" s="4">
        <f t="shared" si="32"/>
        <v>26385.173696220234</v>
      </c>
      <c r="Y109">
        <f t="shared" si="28"/>
        <v>59040.091637086858</v>
      </c>
      <c r="Z109" s="6">
        <f t="shared" si="29"/>
        <v>85712.234704163726</v>
      </c>
    </row>
    <row r="110" spans="1:26" x14ac:dyDescent="0.2">
      <c r="A110" t="s">
        <v>49</v>
      </c>
      <c r="B110" s="1">
        <v>44199</v>
      </c>
      <c r="C110" t="s">
        <v>8</v>
      </c>
      <c r="D110">
        <v>125</v>
      </c>
      <c r="E110">
        <v>0.42529391100000002</v>
      </c>
      <c r="F110">
        <v>16</v>
      </c>
      <c r="G110" t="s">
        <v>2</v>
      </c>
      <c r="H110">
        <v>368</v>
      </c>
      <c r="I110">
        <v>505</v>
      </c>
      <c r="J110">
        <v>-16.32</v>
      </c>
      <c r="K110">
        <v>1.0877540000000001</v>
      </c>
      <c r="L110">
        <v>12.7</v>
      </c>
      <c r="M110">
        <v>285.85000000000002</v>
      </c>
      <c r="N110">
        <v>1009.681967</v>
      </c>
      <c r="O110">
        <f t="shared" si="33"/>
        <v>0.99647864783519269</v>
      </c>
      <c r="P110">
        <f t="shared" si="34"/>
        <v>23.539742724000167</v>
      </c>
      <c r="Q110">
        <f t="shared" si="35"/>
        <v>23539.742724000167</v>
      </c>
      <c r="R110">
        <f t="shared" si="30"/>
        <v>-137</v>
      </c>
      <c r="S110" s="2">
        <f t="shared" si="31"/>
        <v>-5819.9446615157922</v>
      </c>
      <c r="T110" s="2">
        <f t="shared" si="24"/>
        <v>-5819.9446615157931</v>
      </c>
      <c r="U110">
        <f t="shared" si="25"/>
        <v>4.8923855531166405E-2</v>
      </c>
      <c r="V110" s="8">
        <f t="shared" si="26"/>
        <v>1.1727202723305381</v>
      </c>
      <c r="W110">
        <f t="shared" si="27"/>
        <v>49818737.871543519</v>
      </c>
      <c r="X110" s="4">
        <f t="shared" si="32"/>
        <v>25158.462625129479</v>
      </c>
      <c r="Y110">
        <f t="shared" si="28"/>
        <v>18333.295536728016</v>
      </c>
      <c r="Z110" s="6">
        <f t="shared" si="29"/>
        <v>12513.350875212223</v>
      </c>
    </row>
    <row r="111" spans="1:26" x14ac:dyDescent="0.2">
      <c r="A111" t="s">
        <v>49</v>
      </c>
      <c r="B111" s="1">
        <v>44199</v>
      </c>
      <c r="C111" t="s">
        <v>5</v>
      </c>
      <c r="D111">
        <v>100</v>
      </c>
      <c r="E111">
        <v>0.41397329599999999</v>
      </c>
      <c r="F111">
        <v>17</v>
      </c>
      <c r="G111" t="s">
        <v>2</v>
      </c>
      <c r="H111">
        <v>485</v>
      </c>
      <c r="I111">
        <v>505</v>
      </c>
      <c r="J111">
        <v>-13.78</v>
      </c>
      <c r="K111">
        <v>1.0905309999999999</v>
      </c>
      <c r="L111">
        <v>11.7</v>
      </c>
      <c r="M111">
        <v>284.85000000000002</v>
      </c>
      <c r="N111">
        <v>1009.681967</v>
      </c>
      <c r="O111">
        <f t="shared" si="33"/>
        <v>0.99647864783519269</v>
      </c>
      <c r="P111">
        <f t="shared" si="34"/>
        <v>23.457392740708229</v>
      </c>
      <c r="Q111">
        <f t="shared" si="35"/>
        <v>23457.39274070823</v>
      </c>
      <c r="R111">
        <f t="shared" si="30"/>
        <v>-20</v>
      </c>
      <c r="S111" s="2">
        <f t="shared" si="31"/>
        <v>-852.60967495725856</v>
      </c>
      <c r="T111" s="2">
        <f t="shared" si="24"/>
        <v>-852.60967495725856</v>
      </c>
      <c r="U111">
        <f t="shared" si="25"/>
        <v>5.056877116102302E-2</v>
      </c>
      <c r="V111" s="8">
        <f t="shared" si="26"/>
        <v>1.2121494196138576</v>
      </c>
      <c r="W111">
        <f t="shared" si="27"/>
        <v>51674516.132830031</v>
      </c>
      <c r="X111" s="4">
        <f t="shared" si="32"/>
        <v>26095.630647079168</v>
      </c>
      <c r="Y111">
        <f t="shared" si="28"/>
        <v>25062.140324422566</v>
      </c>
      <c r="Z111" s="6">
        <f t="shared" si="29"/>
        <v>24209.530649465309</v>
      </c>
    </row>
    <row r="112" spans="1:26" x14ac:dyDescent="0.2">
      <c r="A112" t="s">
        <v>49</v>
      </c>
      <c r="B112" s="1">
        <v>44199</v>
      </c>
      <c r="C112" t="s">
        <v>8</v>
      </c>
      <c r="D112">
        <v>150</v>
      </c>
      <c r="E112">
        <v>0.44573214100000003</v>
      </c>
      <c r="F112">
        <v>18</v>
      </c>
      <c r="G112" t="s">
        <v>2</v>
      </c>
      <c r="H112">
        <v>236</v>
      </c>
      <c r="I112">
        <v>505</v>
      </c>
      <c r="J112">
        <v>-12.55</v>
      </c>
      <c r="K112">
        <v>1.09188</v>
      </c>
      <c r="L112">
        <v>11.9</v>
      </c>
      <c r="M112">
        <v>285.05</v>
      </c>
      <c r="N112">
        <v>1009.681967</v>
      </c>
      <c r="O112">
        <f t="shared" si="33"/>
        <v>0.99647864783519269</v>
      </c>
      <c r="P112">
        <f t="shared" si="34"/>
        <v>23.473862737366616</v>
      </c>
      <c r="Q112">
        <f t="shared" si="35"/>
        <v>23473.862737366617</v>
      </c>
      <c r="R112">
        <f t="shared" si="30"/>
        <v>-269</v>
      </c>
      <c r="S112" s="2">
        <f t="shared" si="31"/>
        <v>-11459.55410107239</v>
      </c>
      <c r="T112" s="2">
        <f t="shared" si="24"/>
        <v>-11459.554101072392</v>
      </c>
      <c r="U112">
        <f t="shared" si="25"/>
        <v>5.0226078687070602E-2</v>
      </c>
      <c r="V112" s="8">
        <f t="shared" si="26"/>
        <v>1.2039349727552471</v>
      </c>
      <c r="W112">
        <f t="shared" si="27"/>
        <v>51288319.533315495</v>
      </c>
      <c r="X112" s="4">
        <f t="shared" si="32"/>
        <v>25900.601364324324</v>
      </c>
      <c r="Y112">
        <f t="shared" si="28"/>
        <v>12104.043409862457</v>
      </c>
      <c r="Z112" s="6">
        <f t="shared" si="29"/>
        <v>644.4893087900673</v>
      </c>
    </row>
    <row r="113" spans="1:26" x14ac:dyDescent="0.2">
      <c r="A113" t="s">
        <v>49</v>
      </c>
      <c r="B113" s="1">
        <v>44199</v>
      </c>
      <c r="C113" t="s">
        <v>5</v>
      </c>
      <c r="D113">
        <v>75</v>
      </c>
      <c r="E113">
        <v>0.409954235</v>
      </c>
      <c r="F113">
        <v>19</v>
      </c>
      <c r="G113" t="s">
        <v>2</v>
      </c>
      <c r="H113">
        <v>305</v>
      </c>
      <c r="I113">
        <v>505</v>
      </c>
      <c r="J113">
        <v>-8.44</v>
      </c>
      <c r="K113">
        <v>1.096366</v>
      </c>
      <c r="L113">
        <v>13.6</v>
      </c>
      <c r="M113">
        <v>286.75</v>
      </c>
      <c r="N113">
        <v>1009.681967</v>
      </c>
      <c r="O113">
        <f t="shared" si="33"/>
        <v>0.99647864783519269</v>
      </c>
      <c r="P113">
        <f t="shared" si="34"/>
        <v>23.613857708962907</v>
      </c>
      <c r="Q113">
        <f t="shared" si="35"/>
        <v>23613.857708962907</v>
      </c>
      <c r="R113">
        <f t="shared" si="30"/>
        <v>-200</v>
      </c>
      <c r="S113" s="2">
        <f t="shared" si="31"/>
        <v>-8469.6029960444666</v>
      </c>
      <c r="T113" s="2">
        <f t="shared" si="24"/>
        <v>-8469.6029960444685</v>
      </c>
      <c r="U113">
        <f t="shared" si="25"/>
        <v>4.7515595457456178E-2</v>
      </c>
      <c r="V113" s="8">
        <f t="shared" si="26"/>
        <v>1.1389638334885173</v>
      </c>
      <c r="W113">
        <f t="shared" si="27"/>
        <v>48232857.482503191</v>
      </c>
      <c r="X113" s="4">
        <f t="shared" si="32"/>
        <v>24357.593028664112</v>
      </c>
      <c r="Y113">
        <f t="shared" si="28"/>
        <v>14711.021532163473</v>
      </c>
      <c r="Z113" s="6">
        <f t="shared" si="29"/>
        <v>6241.4185361190066</v>
      </c>
    </row>
    <row r="114" spans="1:26" x14ac:dyDescent="0.2">
      <c r="A114" t="s">
        <v>49</v>
      </c>
      <c r="B114" s="1">
        <v>44199</v>
      </c>
      <c r="C114" t="s">
        <v>8</v>
      </c>
      <c r="D114">
        <v>175</v>
      </c>
      <c r="E114">
        <v>0.44775600500000001</v>
      </c>
      <c r="F114">
        <v>20</v>
      </c>
      <c r="G114" t="s">
        <v>2</v>
      </c>
      <c r="H114">
        <v>340</v>
      </c>
      <c r="I114">
        <v>505</v>
      </c>
      <c r="J114">
        <v>-9.7799999999999994</v>
      </c>
      <c r="K114">
        <v>1.0949089999999999</v>
      </c>
      <c r="L114">
        <v>12.9</v>
      </c>
      <c r="M114">
        <v>286.05</v>
      </c>
      <c r="N114">
        <v>1009.681967</v>
      </c>
      <c r="O114">
        <f t="shared" si="33"/>
        <v>0.99647864783519269</v>
      </c>
      <c r="P114">
        <f t="shared" si="34"/>
        <v>23.55621272065855</v>
      </c>
      <c r="Q114">
        <f t="shared" si="35"/>
        <v>23556.21272065855</v>
      </c>
      <c r="R114">
        <f t="shared" si="30"/>
        <v>-165</v>
      </c>
      <c r="S114" s="2">
        <f t="shared" si="31"/>
        <v>-7004.5215653574369</v>
      </c>
      <c r="T114" s="2">
        <f t="shared" si="24"/>
        <v>-7004.5215653574369</v>
      </c>
      <c r="U114">
        <f t="shared" si="25"/>
        <v>4.859948308164825E-2</v>
      </c>
      <c r="V114" s="8">
        <f t="shared" si="26"/>
        <v>1.1649449622449883</v>
      </c>
      <c r="W114">
        <f t="shared" si="27"/>
        <v>49453830.972724408</v>
      </c>
      <c r="X114" s="4">
        <f t="shared" si="32"/>
        <v>24974.184641225827</v>
      </c>
      <c r="Y114">
        <f t="shared" si="28"/>
        <v>16814.302530726298</v>
      </c>
      <c r="Z114" s="6">
        <f t="shared" si="29"/>
        <v>9809.7809653688601</v>
      </c>
    </row>
    <row r="115" spans="1:26" x14ac:dyDescent="0.2">
      <c r="A115" t="s">
        <v>49</v>
      </c>
      <c r="B115" s="1">
        <v>44199</v>
      </c>
      <c r="C115" t="s">
        <v>5</v>
      </c>
      <c r="D115">
        <v>50</v>
      </c>
      <c r="E115">
        <v>0.22387605599999999</v>
      </c>
      <c r="F115">
        <v>21</v>
      </c>
      <c r="G115" t="s">
        <v>2</v>
      </c>
      <c r="H115">
        <v>433</v>
      </c>
      <c r="I115">
        <v>505</v>
      </c>
      <c r="J115">
        <v>-13.8</v>
      </c>
      <c r="K115">
        <v>1.090509</v>
      </c>
      <c r="L115">
        <v>12.8</v>
      </c>
      <c r="M115">
        <v>285.95</v>
      </c>
      <c r="N115">
        <v>1009.681967</v>
      </c>
      <c r="O115">
        <f t="shared" si="33"/>
        <v>0.99647864783519269</v>
      </c>
      <c r="P115">
        <f t="shared" si="34"/>
        <v>23.547977722329357</v>
      </c>
      <c r="Q115">
        <f t="shared" si="35"/>
        <v>23547.977722329357</v>
      </c>
      <c r="R115">
        <f t="shared" si="30"/>
        <v>-72</v>
      </c>
      <c r="S115" s="2">
        <f t="shared" si="31"/>
        <v>-3057.5874008801206</v>
      </c>
      <c r="T115" s="2">
        <f t="shared" si="24"/>
        <v>-3057.5874008801206</v>
      </c>
      <c r="U115">
        <f t="shared" si="25"/>
        <v>4.8812156140221462E-2</v>
      </c>
      <c r="V115" s="8">
        <f t="shared" si="26"/>
        <v>1.1700428026432879</v>
      </c>
      <c r="W115">
        <f t="shared" si="27"/>
        <v>49687612.942396976</v>
      </c>
      <c r="X115" s="4">
        <f t="shared" si="32"/>
        <v>25092.244535910471</v>
      </c>
      <c r="Y115">
        <f t="shared" si="28"/>
        <v>21514.73640405789</v>
      </c>
      <c r="Z115" s="6">
        <f t="shared" si="29"/>
        <v>18457.149003177768</v>
      </c>
    </row>
    <row r="116" spans="1:26" x14ac:dyDescent="0.2">
      <c r="A116" t="s">
        <v>49</v>
      </c>
      <c r="B116" s="1">
        <v>44199</v>
      </c>
      <c r="C116" t="s">
        <v>8</v>
      </c>
      <c r="D116">
        <v>200</v>
      </c>
      <c r="E116">
        <v>0.45256188200000003</v>
      </c>
      <c r="F116">
        <v>22</v>
      </c>
      <c r="G116" t="s">
        <v>2</v>
      </c>
      <c r="H116">
        <v>715</v>
      </c>
      <c r="I116">
        <v>505</v>
      </c>
      <c r="J116">
        <v>-16.239999999999998</v>
      </c>
      <c r="K116">
        <v>1.087844</v>
      </c>
      <c r="L116">
        <v>14</v>
      </c>
      <c r="M116">
        <v>287.14999999999998</v>
      </c>
      <c r="N116">
        <v>1009.681967</v>
      </c>
      <c r="O116">
        <f t="shared" si="33"/>
        <v>0.99647864783519269</v>
      </c>
      <c r="P116">
        <f t="shared" si="34"/>
        <v>23.646797702279677</v>
      </c>
      <c r="Q116">
        <f t="shared" si="35"/>
        <v>23646.797702279677</v>
      </c>
      <c r="R116">
        <f t="shared" si="30"/>
        <v>210</v>
      </c>
      <c r="S116" s="2">
        <f t="shared" si="31"/>
        <v>8880.6950794760196</v>
      </c>
      <c r="T116" s="2">
        <f t="shared" si="24"/>
        <v>8880.6950794760196</v>
      </c>
      <c r="U116">
        <f t="shared" si="25"/>
        <v>4.6897561511380637E-2</v>
      </c>
      <c r="V116" s="8">
        <f t="shared" si="26"/>
        <v>1.1241493645616045</v>
      </c>
      <c r="W116">
        <f t="shared" si="27"/>
        <v>47539179.668849222</v>
      </c>
      <c r="X116" s="4">
        <f t="shared" si="32"/>
        <v>24007.285732768854</v>
      </c>
      <c r="Y116">
        <f t="shared" si="28"/>
        <v>33990.513463227195</v>
      </c>
      <c r="Z116" s="6">
        <f t="shared" si="29"/>
        <v>42871.208542703214</v>
      </c>
    </row>
    <row r="117" spans="1:26" x14ac:dyDescent="0.2">
      <c r="A117" t="s">
        <v>49</v>
      </c>
      <c r="B117" s="1">
        <v>44199</v>
      </c>
      <c r="C117" t="s">
        <v>5</v>
      </c>
      <c r="D117">
        <v>25</v>
      </c>
      <c r="E117">
        <v>0.38994810499999999</v>
      </c>
      <c r="F117">
        <v>23</v>
      </c>
      <c r="G117" t="s">
        <v>2</v>
      </c>
      <c r="H117">
        <v>311</v>
      </c>
      <c r="I117">
        <v>505</v>
      </c>
      <c r="J117">
        <v>-7.94</v>
      </c>
      <c r="K117">
        <v>1.096916</v>
      </c>
      <c r="L117">
        <v>13.3</v>
      </c>
      <c r="M117">
        <v>286.45</v>
      </c>
      <c r="N117">
        <v>1009.681967</v>
      </c>
      <c r="O117">
        <f t="shared" si="33"/>
        <v>0.99647864783519269</v>
      </c>
      <c r="P117">
        <f t="shared" si="34"/>
        <v>23.589152713975324</v>
      </c>
      <c r="Q117">
        <f t="shared" si="35"/>
        <v>23589.152713975323</v>
      </c>
      <c r="R117">
        <f t="shared" si="30"/>
        <v>-194</v>
      </c>
      <c r="S117" s="2">
        <f t="shared" si="31"/>
        <v>-8224.1190411669722</v>
      </c>
      <c r="T117" s="2">
        <f t="shared" si="24"/>
        <v>-8224.1190411669722</v>
      </c>
      <c r="U117">
        <f t="shared" si="25"/>
        <v>4.7984193202001701E-2</v>
      </c>
      <c r="V117" s="8">
        <f t="shared" si="26"/>
        <v>1.1501962694572407</v>
      </c>
      <c r="W117">
        <f t="shared" si="27"/>
        <v>48759541.44702325</v>
      </c>
      <c r="X117" s="4">
        <f t="shared" si="32"/>
        <v>24623.568430746742</v>
      </c>
      <c r="Y117">
        <f t="shared" si="28"/>
        <v>15164.217390024231</v>
      </c>
      <c r="Z117" s="6">
        <f t="shared" si="29"/>
        <v>6940.0983488572583</v>
      </c>
    </row>
    <row r="118" spans="1:26" x14ac:dyDescent="0.2">
      <c r="A118" t="s">
        <v>49</v>
      </c>
      <c r="B118" s="1">
        <v>44199</v>
      </c>
      <c r="C118" t="s">
        <v>8</v>
      </c>
      <c r="D118">
        <v>225</v>
      </c>
      <c r="E118">
        <v>0.45560000899999997</v>
      </c>
      <c r="F118">
        <v>24</v>
      </c>
      <c r="G118" t="s">
        <v>2</v>
      </c>
      <c r="H118">
        <v>600</v>
      </c>
      <c r="I118">
        <v>505</v>
      </c>
      <c r="J118">
        <v>-15.36</v>
      </c>
      <c r="K118">
        <v>1.0888</v>
      </c>
      <c r="L118">
        <v>13.8</v>
      </c>
      <c r="M118">
        <v>286.95</v>
      </c>
      <c r="N118">
        <v>1009.681967</v>
      </c>
      <c r="O118">
        <f t="shared" si="33"/>
        <v>0.99647864783519269</v>
      </c>
      <c r="P118">
        <f t="shared" si="34"/>
        <v>23.630327705621291</v>
      </c>
      <c r="Q118">
        <f t="shared" si="35"/>
        <v>23630.32770562129</v>
      </c>
      <c r="R118">
        <f t="shared" si="30"/>
        <v>95</v>
      </c>
      <c r="S118" s="2">
        <f t="shared" si="31"/>
        <v>4020.2574074925319</v>
      </c>
      <c r="T118" s="2">
        <f t="shared" si="24"/>
        <v>4020.2574074925319</v>
      </c>
      <c r="U118">
        <f t="shared" si="25"/>
        <v>4.7199492980673184E-2</v>
      </c>
      <c r="V118" s="8">
        <f t="shared" si="26"/>
        <v>1.131386757261948</v>
      </c>
      <c r="W118">
        <f t="shared" si="27"/>
        <v>47878589.385487385</v>
      </c>
      <c r="X118" s="4">
        <f t="shared" si="32"/>
        <v>24178.68763967113</v>
      </c>
      <c r="Y118">
        <f t="shared" si="28"/>
        <v>28727.153631292433</v>
      </c>
      <c r="Z118" s="6">
        <f t="shared" si="29"/>
        <v>32747.411038784965</v>
      </c>
    </row>
    <row r="119" spans="1:26" x14ac:dyDescent="0.2">
      <c r="A119" t="s">
        <v>49</v>
      </c>
      <c r="B119" s="1">
        <v>44199</v>
      </c>
      <c r="C119" t="s">
        <v>5</v>
      </c>
      <c r="D119">
        <v>10</v>
      </c>
      <c r="E119">
        <v>0.38665674100000003</v>
      </c>
      <c r="F119">
        <v>25</v>
      </c>
      <c r="G119" t="s">
        <v>2</v>
      </c>
      <c r="H119">
        <v>397</v>
      </c>
      <c r="I119">
        <v>505</v>
      </c>
      <c r="J119">
        <v>-10.59</v>
      </c>
      <c r="K119">
        <v>1.094022</v>
      </c>
      <c r="L119">
        <v>13.1</v>
      </c>
      <c r="M119">
        <v>286.25</v>
      </c>
      <c r="N119">
        <v>1009.681967</v>
      </c>
      <c r="O119">
        <f t="shared" si="33"/>
        <v>0.99647864783519269</v>
      </c>
      <c r="P119">
        <f t="shared" si="34"/>
        <v>23.572682717316937</v>
      </c>
      <c r="Q119">
        <f t="shared" si="35"/>
        <v>23572.682717316937</v>
      </c>
      <c r="R119">
        <f t="shared" si="30"/>
        <v>-108</v>
      </c>
      <c r="S119" s="2">
        <f t="shared" si="31"/>
        <v>-4581.574413703077</v>
      </c>
      <c r="T119" s="2">
        <f t="shared" si="24"/>
        <v>-4581.574413703077</v>
      </c>
      <c r="U119">
        <f t="shared" si="25"/>
        <v>4.829799514998416E-2</v>
      </c>
      <c r="V119" s="8">
        <f t="shared" si="26"/>
        <v>1.1577182012817147</v>
      </c>
      <c r="W119">
        <f t="shared" si="27"/>
        <v>49112704.530283824</v>
      </c>
      <c r="X119" s="4">
        <f t="shared" si="32"/>
        <v>24801.915787793332</v>
      </c>
      <c r="Y119">
        <f t="shared" si="28"/>
        <v>19497.743698522678</v>
      </c>
      <c r="Z119" s="6">
        <f t="shared" si="29"/>
        <v>14916.1692848196</v>
      </c>
    </row>
    <row r="120" spans="1:26" x14ac:dyDescent="0.2">
      <c r="A120" t="s">
        <v>49</v>
      </c>
      <c r="B120" s="1">
        <v>44199</v>
      </c>
      <c r="C120" t="s">
        <v>8</v>
      </c>
      <c r="D120">
        <v>250</v>
      </c>
      <c r="E120">
        <v>0.440425917</v>
      </c>
      <c r="F120">
        <v>26</v>
      </c>
      <c r="G120" t="s">
        <v>2</v>
      </c>
      <c r="H120">
        <v>1013</v>
      </c>
      <c r="I120">
        <v>505</v>
      </c>
      <c r="J120">
        <v>-17.899999999999999</v>
      </c>
      <c r="K120">
        <v>1.086025</v>
      </c>
      <c r="L120">
        <v>13.7</v>
      </c>
      <c r="M120">
        <v>286.85000000000002</v>
      </c>
      <c r="N120">
        <v>1009.681967</v>
      </c>
      <c r="O120">
        <f t="shared" si="33"/>
        <v>0.99647864783519269</v>
      </c>
      <c r="P120">
        <f t="shared" si="34"/>
        <v>23.622092707292101</v>
      </c>
      <c r="Q120">
        <f t="shared" si="35"/>
        <v>23622.0927072921</v>
      </c>
      <c r="R120">
        <f t="shared" si="30"/>
        <v>508</v>
      </c>
      <c r="S120" s="2">
        <f t="shared" si="31"/>
        <v>21505.29194406138</v>
      </c>
      <c r="T120" s="2">
        <f t="shared" si="24"/>
        <v>21505.291944061384</v>
      </c>
      <c r="U120">
        <f t="shared" si="25"/>
        <v>4.7355393133234808E-2</v>
      </c>
      <c r="V120" s="8">
        <f t="shared" si="26"/>
        <v>1.1351237331683535</v>
      </c>
      <c r="W120">
        <f t="shared" si="27"/>
        <v>48053478.886650153</v>
      </c>
      <c r="X120" s="4">
        <f t="shared" si="32"/>
        <v>24267.006837758327</v>
      </c>
      <c r="Y120">
        <f t="shared" si="28"/>
        <v>48678.174112176603</v>
      </c>
      <c r="Z120" s="6">
        <f t="shared" si="29"/>
        <v>70183.466056237987</v>
      </c>
    </row>
    <row r="121" spans="1:26" x14ac:dyDescent="0.2">
      <c r="A121" t="s">
        <v>49</v>
      </c>
      <c r="B121" s="1">
        <v>44199</v>
      </c>
      <c r="C121" t="s">
        <v>5</v>
      </c>
      <c r="D121">
        <v>5</v>
      </c>
      <c r="E121">
        <v>0.38715654300000002</v>
      </c>
      <c r="F121">
        <v>27</v>
      </c>
      <c r="G121" t="s">
        <v>2</v>
      </c>
      <c r="H121">
        <v>420</v>
      </c>
      <c r="I121">
        <v>505</v>
      </c>
      <c r="J121">
        <v>-9.9700000000000006</v>
      </c>
      <c r="K121">
        <v>1.094695</v>
      </c>
      <c r="L121">
        <v>11.8</v>
      </c>
      <c r="M121">
        <v>284.95</v>
      </c>
      <c r="N121">
        <v>1009.681967</v>
      </c>
      <c r="O121">
        <f t="shared" si="33"/>
        <v>0.99647864783519269</v>
      </c>
      <c r="P121">
        <f t="shared" si="34"/>
        <v>23.465627739037419</v>
      </c>
      <c r="Q121">
        <f t="shared" si="35"/>
        <v>23465.62773903742</v>
      </c>
      <c r="R121">
        <f t="shared" si="30"/>
        <v>-85</v>
      </c>
      <c r="S121" s="2">
        <f t="shared" si="31"/>
        <v>-3622.319459990154</v>
      </c>
      <c r="T121" s="2">
        <f t="shared" si="24"/>
        <v>-3622.319459990154</v>
      </c>
      <c r="U121">
        <f t="shared" si="25"/>
        <v>5.0407621748631552E-2</v>
      </c>
      <c r="V121" s="8">
        <f t="shared" si="26"/>
        <v>1.2082866172910676</v>
      </c>
      <c r="W121">
        <f t="shared" si="27"/>
        <v>51491766.200695403</v>
      </c>
      <c r="X121" s="4">
        <f t="shared" si="32"/>
        <v>26003.341931351177</v>
      </c>
      <c r="Y121">
        <f t="shared" si="28"/>
        <v>21626.541804292068</v>
      </c>
      <c r="Z121" s="6">
        <f t="shared" si="29"/>
        <v>18004.222344301914</v>
      </c>
    </row>
    <row r="122" spans="1:26" x14ac:dyDescent="0.2">
      <c r="A122" t="s">
        <v>49</v>
      </c>
      <c r="B122" s="1">
        <v>44199</v>
      </c>
      <c r="C122" t="s">
        <v>8</v>
      </c>
      <c r="D122">
        <v>300</v>
      </c>
      <c r="E122">
        <v>0.442699395</v>
      </c>
      <c r="F122">
        <v>28</v>
      </c>
      <c r="G122" t="s">
        <v>2</v>
      </c>
      <c r="H122">
        <v>1042</v>
      </c>
      <c r="I122">
        <v>505</v>
      </c>
      <c r="J122">
        <v>-18.100000000000001</v>
      </c>
      <c r="K122">
        <v>1.0858049999999999</v>
      </c>
      <c r="L122">
        <v>14.1</v>
      </c>
      <c r="M122">
        <v>287.25</v>
      </c>
      <c r="N122">
        <v>1009.681967</v>
      </c>
      <c r="O122">
        <f t="shared" si="33"/>
        <v>0.99647864783519269</v>
      </c>
      <c r="P122">
        <f t="shared" si="34"/>
        <v>23.655032700608874</v>
      </c>
      <c r="Q122">
        <f t="shared" si="35"/>
        <v>23655.032700608874</v>
      </c>
      <c r="R122">
        <f t="shared" si="30"/>
        <v>537</v>
      </c>
      <c r="S122" s="2">
        <f t="shared" si="31"/>
        <v>22701.300260142008</v>
      </c>
      <c r="T122" s="2">
        <f t="shared" si="24"/>
        <v>22701.300260142008</v>
      </c>
      <c r="U122">
        <f t="shared" si="25"/>
        <v>4.67495643254889E-2</v>
      </c>
      <c r="V122" s="8">
        <f t="shared" si="26"/>
        <v>1.120601825262856</v>
      </c>
      <c r="W122">
        <f t="shared" si="27"/>
        <v>47372660.162672788</v>
      </c>
      <c r="X122" s="4">
        <f t="shared" si="32"/>
        <v>23923.193382149759</v>
      </c>
      <c r="Y122">
        <f t="shared" si="28"/>
        <v>49362.311889505043</v>
      </c>
      <c r="Z122" s="6">
        <f t="shared" si="29"/>
        <v>72063.612149647059</v>
      </c>
    </row>
    <row r="123" spans="1:26" x14ac:dyDescent="0.2">
      <c r="A123" t="s">
        <v>49</v>
      </c>
      <c r="B123" s="1">
        <v>44199</v>
      </c>
      <c r="C123" t="s">
        <v>5</v>
      </c>
      <c r="D123">
        <v>0</v>
      </c>
      <c r="E123">
        <v>0.38191070599999999</v>
      </c>
      <c r="F123">
        <v>29</v>
      </c>
      <c r="G123" t="s">
        <v>2</v>
      </c>
      <c r="H123">
        <v>416</v>
      </c>
      <c r="I123">
        <v>505</v>
      </c>
      <c r="J123">
        <v>-10.7</v>
      </c>
      <c r="K123">
        <v>1.0939030000000001</v>
      </c>
      <c r="L123">
        <v>12.9</v>
      </c>
      <c r="M123">
        <v>286.05</v>
      </c>
      <c r="N123">
        <v>1009.681967</v>
      </c>
      <c r="O123">
        <f t="shared" si="33"/>
        <v>0.99647864783519269</v>
      </c>
      <c r="P123">
        <f t="shared" si="34"/>
        <v>23.55621272065855</v>
      </c>
      <c r="Q123">
        <f t="shared" si="35"/>
        <v>23556.21272065855</v>
      </c>
      <c r="R123">
        <f t="shared" si="30"/>
        <v>-89</v>
      </c>
      <c r="S123" s="2">
        <f t="shared" si="31"/>
        <v>-3778.1964807079507</v>
      </c>
      <c r="T123" s="2">
        <f t="shared" si="24"/>
        <v>-3778.1964807079512</v>
      </c>
      <c r="U123">
        <f t="shared" si="25"/>
        <v>4.8615170250634401E-2</v>
      </c>
      <c r="V123" s="8">
        <f t="shared" si="26"/>
        <v>1.1653209886412279</v>
      </c>
      <c r="W123">
        <f t="shared" si="27"/>
        <v>49469793.912128061</v>
      </c>
      <c r="X123" s="4">
        <f t="shared" si="32"/>
        <v>24982.245925624673</v>
      </c>
      <c r="Y123">
        <f t="shared" si="28"/>
        <v>20579.434267445275</v>
      </c>
      <c r="Z123" s="6">
        <f t="shared" si="29"/>
        <v>16801.237786737325</v>
      </c>
    </row>
    <row r="124" spans="1:26" x14ac:dyDescent="0.2">
      <c r="A124" t="s">
        <v>49</v>
      </c>
      <c r="B124" s="1">
        <v>44199</v>
      </c>
      <c r="C124" t="s">
        <v>8</v>
      </c>
      <c r="D124">
        <v>400</v>
      </c>
      <c r="E124">
        <v>0.46168116399999998</v>
      </c>
      <c r="F124">
        <v>30</v>
      </c>
      <c r="G124" t="s">
        <v>2</v>
      </c>
      <c r="H124">
        <v>1967</v>
      </c>
      <c r="I124">
        <v>505</v>
      </c>
      <c r="J124">
        <v>-19.579999999999998</v>
      </c>
      <c r="K124">
        <v>1.0841879999999999</v>
      </c>
      <c r="L124">
        <v>15.3</v>
      </c>
      <c r="M124">
        <v>288.45</v>
      </c>
      <c r="N124">
        <v>1009.681967</v>
      </c>
      <c r="O124">
        <f t="shared" si="33"/>
        <v>0.99647864783519269</v>
      </c>
      <c r="P124">
        <f t="shared" si="34"/>
        <v>23.753852680559199</v>
      </c>
      <c r="Q124">
        <f t="shared" si="35"/>
        <v>23753.852680559197</v>
      </c>
      <c r="R124">
        <f t="shared" si="30"/>
        <v>1462</v>
      </c>
      <c r="S124" s="2">
        <f t="shared" si="31"/>
        <v>61547.910549960623</v>
      </c>
      <c r="T124" s="2">
        <f t="shared" si="24"/>
        <v>61547.910549960623</v>
      </c>
      <c r="U124">
        <f t="shared" si="25"/>
        <v>4.4996825340496094E-2</v>
      </c>
      <c r="V124" s="8">
        <f t="shared" si="26"/>
        <v>1.0785881180950778</v>
      </c>
      <c r="W124">
        <f t="shared" si="27"/>
        <v>45406870.733766221</v>
      </c>
      <c r="X124" s="4">
        <f t="shared" si="32"/>
        <v>22930.469720551941</v>
      </c>
      <c r="Y124">
        <f t="shared" si="28"/>
        <v>89315.314733318155</v>
      </c>
      <c r="Z124" s="6">
        <f t="shared" si="29"/>
        <v>150863.22528327879</v>
      </c>
    </row>
    <row r="125" spans="1:26" x14ac:dyDescent="0.2">
      <c r="A125" t="s">
        <v>49</v>
      </c>
      <c r="B125" s="1">
        <v>44199</v>
      </c>
      <c r="C125" t="s">
        <v>7</v>
      </c>
      <c r="D125" t="s">
        <v>7</v>
      </c>
      <c r="E125">
        <v>0</v>
      </c>
      <c r="F125" t="s">
        <v>9</v>
      </c>
      <c r="G125" t="s">
        <v>2</v>
      </c>
      <c r="H125">
        <v>505</v>
      </c>
      <c r="J125">
        <v>-11.35</v>
      </c>
      <c r="K125">
        <v>1.0931839999999999</v>
      </c>
      <c r="L125">
        <v>0</v>
      </c>
      <c r="M125">
        <v>0</v>
      </c>
      <c r="S125" s="2"/>
      <c r="T125" s="2"/>
      <c r="U125" t="e">
        <f t="shared" si="25"/>
        <v>#DIV/0!</v>
      </c>
      <c r="V125" s="8" t="e">
        <f t="shared" si="26"/>
        <v>#DIV/0!</v>
      </c>
      <c r="X125" s="4"/>
      <c r="Z12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5"/>
  <sheetViews>
    <sheetView workbookViewId="0">
      <selection activeCell="F10" sqref="F10"/>
    </sheetView>
  </sheetViews>
  <sheetFormatPr baseColWidth="10" defaultColWidth="8.83203125" defaultRowHeight="15" x14ac:dyDescent="0.2"/>
  <sheetData>
    <row r="1" spans="1:1" x14ac:dyDescent="0.2">
      <c r="A1" t="s">
        <v>31</v>
      </c>
    </row>
    <row r="2" spans="1:1" x14ac:dyDescent="0.2">
      <c r="A2" t="s">
        <v>32</v>
      </c>
    </row>
    <row r="3" spans="1:1" x14ac:dyDescent="0.2">
      <c r="A3" t="s">
        <v>33</v>
      </c>
    </row>
    <row r="4" spans="1:1" x14ac:dyDescent="0.2">
      <c r="A4" t="s">
        <v>21</v>
      </c>
    </row>
    <row r="5" spans="1:1" x14ac:dyDescent="0.2">
      <c r="A5" t="s">
        <v>17</v>
      </c>
    </row>
    <row r="6" spans="1:1" x14ac:dyDescent="0.2">
      <c r="A6" t="s">
        <v>18</v>
      </c>
    </row>
    <row r="7" spans="1:1" x14ac:dyDescent="0.2">
      <c r="A7" t="s">
        <v>26</v>
      </c>
    </row>
    <row r="8" spans="1:1" x14ac:dyDescent="0.2">
      <c r="A8" t="s">
        <v>57</v>
      </c>
    </row>
    <row r="10" spans="1:1" x14ac:dyDescent="0.2">
      <c r="A10" t="s">
        <v>27</v>
      </c>
    </row>
    <row r="11" spans="1:1" x14ac:dyDescent="0.2">
      <c r="A11" t="s">
        <v>34</v>
      </c>
    </row>
    <row r="12" spans="1:1" ht="18" x14ac:dyDescent="0.25">
      <c r="A12" t="s">
        <v>16</v>
      </c>
    </row>
    <row r="13" spans="1:1" x14ac:dyDescent="0.2">
      <c r="A13" t="s">
        <v>15</v>
      </c>
    </row>
    <row r="14" spans="1:1" x14ac:dyDescent="0.2">
      <c r="A14" t="s">
        <v>28</v>
      </c>
    </row>
    <row r="15" spans="1:1" x14ac:dyDescent="0.2">
      <c r="A15" t="s">
        <v>29</v>
      </c>
    </row>
    <row r="16" spans="1:1" x14ac:dyDescent="0.2">
      <c r="A16" t="s">
        <v>30</v>
      </c>
    </row>
    <row r="17" spans="1:1" x14ac:dyDescent="0.2">
      <c r="A17" t="s">
        <v>52</v>
      </c>
    </row>
    <row r="19" spans="1:1" x14ac:dyDescent="0.2">
      <c r="A19" t="s">
        <v>59</v>
      </c>
    </row>
    <row r="20" spans="1:1" x14ac:dyDescent="0.2">
      <c r="A20" t="s">
        <v>41</v>
      </c>
    </row>
    <row r="21" spans="1:1" x14ac:dyDescent="0.2">
      <c r="A21" t="s">
        <v>42</v>
      </c>
    </row>
    <row r="22" spans="1:1" x14ac:dyDescent="0.2">
      <c r="A22" t="s">
        <v>43</v>
      </c>
    </row>
    <row r="23" spans="1:1" x14ac:dyDescent="0.2">
      <c r="A23" t="s">
        <v>58</v>
      </c>
    </row>
    <row r="24" spans="1:1" x14ac:dyDescent="0.2">
      <c r="A24" t="s">
        <v>44</v>
      </c>
    </row>
    <row r="25" spans="1:1" x14ac:dyDescent="0.2">
      <c r="A25" t="s">
        <v>45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Pyro_GHG_AF_cleaned SLJ</vt:lpstr>
      <vt:lpstr>CH4</vt:lpstr>
      <vt:lpstr>CO2</vt:lpstr>
      <vt:lpstr>Description of 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Microsoft Office User</cp:lastModifiedBy>
  <dcterms:created xsi:type="dcterms:W3CDTF">2023-01-06T20:13:08Z</dcterms:created>
  <dcterms:modified xsi:type="dcterms:W3CDTF">2023-01-31T01:01:49Z</dcterms:modified>
</cp:coreProperties>
</file>