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excel-challenge\"/>
    </mc:Choice>
  </mc:AlternateContent>
  <xr:revisionPtr revIDLastSave="0" documentId="13_ncr:1_{9F1D5E96-82E8-4293-9DAA-B4CC5AEA22E6}" xr6:coauthVersionLast="47" xr6:coauthVersionMax="47" xr10:uidLastSave="{00000000-0000-0000-0000-000000000000}"/>
  <bookViews>
    <workbookView xWindow="28680" yWindow="-120" windowWidth="29040" windowHeight="15720" activeTab="6" xr2:uid="{00000000-000D-0000-FFFF-FFFF00000000}"/>
  </bookViews>
  <sheets>
    <sheet name="statistical_analysis" sheetId="9" r:id="rId1"/>
    <sheet name="outcome_based_goals" sheetId="8" r:id="rId2"/>
    <sheet name="Sheet2" sheetId="10" r:id="rId3"/>
    <sheet name="lanuch_date_outcomes" sheetId="7" r:id="rId4"/>
    <sheet name="sub_category_stats" sheetId="3" r:id="rId5"/>
    <sheet name="category_stats" sheetId="2" r:id="rId6"/>
    <sheet name="Sheet1" sheetId="1" r:id="rId7"/>
  </sheets>
  <definedNames>
    <definedName name="_xlnm._FilterDatabase" localSheetId="6" hidden="1">Sheet1!$F$1:$F$4115</definedName>
    <definedName name="_xlcn.WorksheetConnection_Sheet1AT1" hidden="1">Sheet1!$A:$T</definedName>
  </definedNames>
  <calcPr calcId="18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F3" i="9"/>
  <c r="F7" i="9"/>
  <c r="F6" i="9"/>
  <c r="F5" i="9"/>
  <c r="F4" i="9"/>
  <c r="C4" i="9"/>
  <c r="F2" i="9"/>
  <c r="C2" i="9"/>
  <c r="C7" i="9"/>
  <c r="C5" i="9"/>
  <c r="C3" i="9"/>
  <c r="D13" i="8"/>
  <c r="B13" i="8"/>
  <c r="C13" i="8"/>
  <c r="E13" i="8"/>
  <c r="H13" i="8"/>
  <c r="D12" i="8"/>
  <c r="B12" i="8"/>
  <c r="C12" i="8"/>
  <c r="E12" i="8"/>
  <c r="H12" i="8"/>
  <c r="D11" i="8"/>
  <c r="B11" i="8"/>
  <c r="C11" i="8"/>
  <c r="E11" i="8"/>
  <c r="H11" i="8"/>
  <c r="D10" i="8"/>
  <c r="B10" i="8"/>
  <c r="C10" i="8"/>
  <c r="E10" i="8"/>
  <c r="H10" i="8"/>
  <c r="D9" i="8"/>
  <c r="B9" i="8"/>
  <c r="C9" i="8"/>
  <c r="E9" i="8"/>
  <c r="H9" i="8"/>
  <c r="D8" i="8"/>
  <c r="B8" i="8"/>
  <c r="C8" i="8"/>
  <c r="E8" i="8"/>
  <c r="H8" i="8"/>
  <c r="D7" i="8"/>
  <c r="B7" i="8"/>
  <c r="C7" i="8"/>
  <c r="E7" i="8"/>
  <c r="H7" i="8"/>
  <c r="D6" i="8"/>
  <c r="B6" i="8"/>
  <c r="C6" i="8"/>
  <c r="E6" i="8"/>
  <c r="H6" i="8"/>
  <c r="D5" i="8"/>
  <c r="B5" i="8"/>
  <c r="C5" i="8"/>
  <c r="E5" i="8"/>
  <c r="H5" i="8"/>
  <c r="D4" i="8"/>
  <c r="B4" i="8"/>
  <c r="C4" i="8"/>
  <c r="E4" i="8"/>
  <c r="H4" i="8"/>
  <c r="D3" i="8"/>
  <c r="B3" i="8"/>
  <c r="C3" i="8"/>
  <c r="E3" i="8"/>
  <c r="H3" i="8"/>
  <c r="D2" i="8"/>
  <c r="B2" i="8"/>
  <c r="C2" i="8"/>
  <c r="E2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6" i="8"/>
  <c r="F7" i="8"/>
  <c r="F5" i="8"/>
  <c r="F4" i="8"/>
  <c r="F3" i="8"/>
  <c r="F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7350F-8D3C-439A-9EE7-6DB766C97B4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BEA976-5A44-4B86-A188-67B94CFF9DE4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&amp;[food],[Range].[Parent Category].&amp;[games],[Range].[Parent Category].&amp;[music],[Range].[Parent Category].&amp;[theater],[Range].[Parent Category].&amp;[journalism],[Range].[Parent Category].&amp;[publishing],[Range].[Parent Category].&amp;[technology],[Range].[Parent Category].&amp;[photography],[Range].[Parent Category].&amp;[film &amp; vide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<sst xmlns="http://schemas.openxmlformats.org/spreadsheetml/2006/main" count="28541" uniqueCount="8405">
  <si>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</si>
  <si>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</si>
  <si>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</si>
  <si>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</si>
  <si>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</si>
  <si>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</si>
  <si>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</si>
  <si>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</si>
  <si>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</si>
  <si>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</si>
  <si>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</si>
  <si>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</si>
  <si>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</si>
  <si>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</si>
  <si>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</si>
  <si>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</si>
  <si>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</si>
  <si>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</si>
  <si>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</si>
  <si>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</si>
  <si>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</si>
  <si>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</si>
  <si>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</si>
  <si>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</si>
  <si>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</si>
  <si>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</si>
  <si>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</si>
  <si>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</si>
  <si>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</si>
  <si>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</si>
  <si>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</si>
  <si>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</si>
  <si>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</si>
  <si>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</si>
  <si>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</si>
  <si>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</si>
  <si>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</si>
  <si>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</si>
  <si>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</si>
  <si>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</si>
  <si>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</si>
  <si>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</si>
  <si>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</si>
  <si>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</si>
  <si>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</si>
  <si>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</si>
  <si>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</si>
  <si>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</si>
  <si>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</si>
  <si>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</si>
  <si>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</si>
  <si>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</si>
  <si>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</si>
  <si>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</si>
  <si>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</si>
  <si>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</si>
  <si>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</si>
  <si>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</si>
  <si>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</si>
  <si>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</si>
  <si>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</si>
  <si>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</si>
  <si>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</si>
  <si>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</si>
  <si>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</si>
  <si>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</si>
  <si>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</si>
  <si>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</si>
  <si>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</si>
  <si>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</si>
  <si>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</si>
  <si>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</si>
  <si>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</si>
  <si>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</si>
  <si>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</si>
  <si>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</si>
  <si>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</si>
  <si>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</si>
  <si>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</si>
  <si>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</si>
  <si>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</si>
  <si>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</si>
  <si>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</si>
  <si>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</si>
  <si>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</si>
  <si>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</si>
  <si>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</si>
  <si>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</si>
  <si>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</si>
  <si>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</si>
  <si>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</si>
  <si>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</si>
  <si>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</si>
  <si>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</si>
  <si>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</si>
  <si>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</si>
  <si>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</si>
  <si>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</si>
  <si>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</si>
  <si>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</si>
  <si>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</si>
  <si>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</si>
  <si>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</si>
  <si>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</si>
  <si>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</si>
  <si>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</si>
  <si>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</si>
  <si>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</si>
  <si>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</si>
  <si>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</si>
  <si>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</si>
  <si>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</si>
  <si>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</si>
  <si>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</si>
  <si>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</si>
  <si>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</si>
  <si>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</si>
  <si>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</si>
  <si>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</si>
  <si>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</si>
  <si>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</si>
  <si>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</si>
  <si>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</si>
  <si>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</si>
  <si>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</si>
  <si>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</si>
  <si>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</si>
  <si>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</si>
  <si>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</si>
  <si>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</si>
  <si>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</si>
  <si>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</si>
  <si>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</si>
  <si>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</si>
  <si>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</si>
  <si>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</si>
  <si>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</si>
  <si>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</si>
  <si>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</si>
  <si>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</si>
  <si>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</si>
  <si>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</si>
  <si>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</si>
  <si>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</si>
  <si>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</si>
  <si>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</si>
  <si>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</si>
  <si>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</si>
  <si>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</si>
  <si>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</si>
  <si>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</si>
  <si>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</si>
  <si>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</si>
  <si>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</si>
  <si>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</si>
  <si>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</si>
  <si>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</si>
  <si>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</si>
  <si>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</si>
  <si>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</si>
  <si>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</si>
  <si>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</si>
  <si>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</si>
  <si>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</si>
  <si>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</si>
  <si>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</si>
  <si>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</si>
  <si>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</si>
  <si>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</si>
  <si>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</si>
  <si>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</si>
  <si>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</si>
  <si>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</si>
  <si>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</si>
  <si>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</si>
  <si>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</si>
  <si>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</si>
  <si>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</si>
  <si>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</si>
  <si>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</si>
  <si>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</si>
  <si>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</si>
  <si>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</si>
  <si>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</si>
  <si>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</si>
  <si>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</si>
  <si>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</si>
  <si>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</si>
  <si>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</si>
  <si>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</si>
  <si>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</si>
  <si>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</si>
  <si>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</si>
  <si>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</si>
  <si>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</si>
  <si>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</si>
  <si>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</si>
  <si>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</si>
  <si>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</si>
  <si>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</si>
  <si>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</si>
  <si>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</si>
  <si>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</si>
  <si>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</si>
  <si>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</si>
  <si>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</si>
  <si>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</si>
  <si>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</si>
  <si>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</si>
  <si>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</si>
  <si>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</si>
  <si>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</si>
  <si>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</si>
  <si>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</si>
  <si>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</si>
  <si>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</si>
  <si>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</si>
  <si>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</si>
  <si>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</si>
  <si>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</si>
  <si>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</si>
  <si>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</si>
  <si>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</si>
  <si>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</si>
  <si>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</si>
  <si>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</si>
  <si>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</si>
  <si>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</si>
  <si>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</si>
  <si>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</si>
  <si>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</si>
  <si>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</si>
  <si>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</si>
  <si>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</si>
  <si>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</si>
  <si>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</si>
  <si>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</si>
  <si>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</si>
  <si>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</si>
  <si>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</si>
  <si>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</si>
  <si>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</si>
  <si>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</si>
  <si>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</si>
  <si>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</si>
  <si>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</si>
  <si>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</si>
  <si>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</si>
  <si>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</si>
  <si>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</si>
  <si>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</si>
  <si>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</si>
  <si>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</si>
  <si>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</si>
  <si>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</si>
  <si>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</si>
  <si>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</si>
  <si>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</si>
  <si>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</si>
  <si>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</si>
  <si>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</si>
  <si>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</si>
  <si>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</si>
  <si>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</si>
  <si>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</si>
  <si>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</si>
  <si>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</si>
  <si>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</si>
  <si>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</si>
  <si>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</si>
  <si>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</si>
  <si>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</si>
  <si>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</si>
  <si>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</si>
  <si>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</si>
  <si>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</si>
  <si>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</si>
  <si>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</si>
  <si>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</si>
  <si>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</si>
  <si>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</si>
  <si>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</si>
  <si>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</si>
  <si>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</si>
  <si>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</si>
  <si>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</si>
  <si>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</si>
  <si>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</si>
  <si>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</si>
  <si>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</si>
  <si>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</si>
  <si>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</si>
  <si>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</si>
  <si>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</si>
  <si>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</si>
  <si>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</si>
  <si>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</si>
  <si>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</si>
  <si>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</si>
  <si>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</si>
  <si>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</si>
  <si>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</si>
  <si>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</si>
  <si>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</si>
  <si>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</si>
  <si>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</si>
  <si>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</si>
  <si>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</si>
  <si>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</si>
  <si>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</si>
  <si>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</si>
  <si>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</si>
  <si>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</si>
  <si>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</si>
  <si>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</si>
  <si>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</si>
  <si>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</si>
  <si>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</si>
  <si>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</si>
  <si>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</si>
  <si>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</si>
  <si>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</si>
  <si>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</si>
  <si>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</si>
  <si>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</si>
  <si>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</si>
  <si>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</si>
  <si>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</si>
  <si>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</si>
  <si>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</si>
  <si>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</si>
  <si>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</si>
  <si>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</si>
  <si>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</si>
  <si>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</si>
  <si>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</si>
  <si>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</si>
  <si>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</si>
  <si>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</si>
  <si>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</si>
  <si>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</si>
  <si>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</si>
  <si>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</si>
  <si>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</si>
  <si>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</si>
  <si>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</si>
  <si>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</si>
  <si>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</si>
  <si>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</si>
  <si>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</si>
  <si>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</si>
  <si>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</si>
  <si>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</si>
  <si>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</si>
  <si>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</si>
  <si>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</si>
  <si>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</si>
  <si>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</si>
  <si>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</si>
  <si>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</si>
  <si>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</si>
  <si>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</si>
  <si>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</si>
  <si>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</si>
  <si>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</si>
  <si>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</si>
  <si>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</si>
  <si>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</si>
  <si>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</si>
  <si>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</si>
  <si>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</si>
  <si>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</si>
  <si>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</si>
  <si>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</si>
  <si>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</si>
  <si>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</si>
  <si>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</si>
  <si>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</si>
  <si>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</si>
  <si>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</si>
  <si>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</si>
  <si>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</si>
  <si>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</si>
  <si>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</si>
  <si>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</si>
  <si>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</si>
  <si>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</si>
  <si>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</si>
  <si>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</si>
  <si>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</si>
  <si>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</si>
  <si>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</si>
  <si>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</si>
  <si>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</si>
  <si>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</si>
  <si>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</si>
  <si>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</si>
  <si>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</si>
  <si>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</si>
  <si>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</si>
  <si>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</si>
  <si>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</si>
  <si>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</si>
  <si>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</si>
  <si>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</si>
  <si>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</si>
  <si>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</si>
  <si>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</si>
  <si>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</si>
  <si>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</si>
  <si>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</si>
  <si>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</si>
  <si>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</si>
  <si>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</si>
  <si>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</si>
  <si>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</si>
  <si>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</si>
  <si>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</si>
  <si>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</si>
  <si>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</si>
  <si>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</si>
  <si>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</si>
  <si>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</si>
  <si>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</si>
  <si>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</si>
  <si>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</si>
  <si>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</si>
  <si>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</si>
  <si>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</si>
  <si>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</si>
  <si>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</si>
  <si>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</si>
  <si>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</si>
  <si>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</si>
  <si>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</si>
  <si>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</si>
  <si>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</si>
  <si>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</si>
  <si>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</si>
  <si>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</si>
  <si>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</si>
  <si>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</si>
  <si>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</si>
  <si>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</si>
  <si>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</si>
  <si>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</si>
  <si>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</si>
  <si>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</si>
  <si>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</si>
  <si>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</si>
  <si>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</si>
  <si>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</si>
  <si>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</si>
  <si>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</si>
  <si>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</si>
  <si>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</si>
  <si>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</si>
  <si>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</si>
  <si>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</si>
  <si>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</si>
  <si>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</si>
  <si>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</si>
  <si>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</si>
  <si>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</si>
  <si>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</si>
  <si>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</si>
  <si>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</si>
  <si>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</si>
  <si>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</si>
  <si>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</si>
  <si>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</si>
  <si>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</si>
  <si>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</si>
  <si>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</si>
  <si>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</si>
  <si>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</si>
  <si>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</si>
  <si>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</si>
  <si>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</si>
  <si>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</si>
  <si>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</si>
  <si>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</si>
  <si>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</si>
  <si>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</si>
  <si>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</si>
  <si>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</si>
  <si>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</si>
  <si>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</si>
  <si>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</si>
  <si>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</si>
  <si>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</si>
  <si>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</si>
  <si>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</si>
  <si>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</si>
  <si>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</si>
  <si>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</si>
  <si>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</si>
  <si>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</si>
  <si>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</si>
  <si>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</si>
  <si>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</si>
  <si>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</si>
  <si>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</si>
  <si>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</si>
  <si>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</si>
  <si>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</si>
  <si>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</si>
  <si>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</si>
  <si>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</si>
  <si>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</si>
  <si>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</si>
  <si>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</si>
  <si>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</si>
  <si>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</si>
  <si>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</si>
  <si>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</si>
  <si>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</si>
  <si>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</si>
  <si>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</si>
  <si>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</si>
  <si>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</si>
  <si>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</si>
  <si>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</si>
  <si>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</si>
  <si>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</si>
  <si>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</si>
  <si>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</si>
  <si>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</si>
  <si>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</si>
  <si>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</si>
  <si>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</si>
  <si>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</si>
  <si>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</si>
  <si>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</si>
  <si>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</si>
  <si>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</si>
  <si>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</si>
  <si>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</si>
  <si>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</si>
  <si>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</si>
  <si>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</si>
  <si>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</si>
  <si>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</si>
  <si>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</si>
  <si>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</si>
  <si>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</si>
  <si>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</si>
  <si>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</si>
  <si>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</si>
  <si>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</si>
  <si>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</si>
  <si>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</si>
  <si>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</si>
  <si>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</si>
  <si>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</si>
  <si>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</si>
  <si>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</si>
  <si>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</si>
  <si>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</si>
  <si>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</si>
  <si>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</si>
  <si>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</si>
  <si>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</si>
  <si>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</si>
  <si>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</si>
  <si>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</si>
  <si>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</si>
  <si>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</si>
  <si>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</si>
  <si>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</si>
  <si>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</si>
  <si>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</si>
  <si>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</si>
  <si>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</si>
  <si>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</si>
  <si>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</si>
  <si>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</si>
  <si>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</si>
  <si>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</si>
  <si>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</si>
  <si>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</si>
  <si>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</si>
  <si>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</si>
  <si>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</si>
  <si>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</si>
  <si>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</si>
  <si>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</si>
  <si>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</si>
  <si>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</si>
  <si>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</si>
  <si>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</si>
  <si>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</si>
  <si>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</si>
  <si>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</si>
  <si>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</si>
  <si>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</si>
  <si>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</si>
  <si>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</si>
  <si>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</si>
  <si>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</si>
  <si>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</si>
  <si>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</si>
  <si>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</si>
  <si>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</si>
  <si>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</si>
  <si>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</si>
  <si>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</si>
  <si>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</si>
  <si>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</si>
  <si>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</si>
  <si>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</si>
  <si>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</si>
  <si>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</si>
  <si>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</si>
  <si>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</si>
  <si>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</si>
  <si>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</si>
  <si>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</si>
  <si>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</si>
  <si>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</si>
  <si>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</si>
  <si>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</si>
  <si>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</si>
  <si>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</si>
  <si>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</si>
  <si>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</si>
  <si>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</si>
  <si>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</si>
  <si>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</si>
  <si>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</si>
  <si>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</si>
  <si>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</si>
  <si>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</si>
  <si>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</si>
  <si>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</si>
  <si>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</si>
  <si>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</si>
  <si>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</si>
  <si>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</si>
  <si>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</si>
  <si>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</si>
  <si>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</si>
  <si>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</si>
  <si>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</si>
  <si>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</si>
  <si>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</si>
  <si>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</si>
  <si>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</si>
  <si>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</si>
  <si>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</si>
  <si>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</si>
  <si>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</si>
  <si>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</si>
  <si>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</si>
  <si>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</si>
  <si>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</si>
  <si>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</si>
  <si>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</si>
  <si>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</si>
  <si>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</si>
  <si>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</si>
  <si>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</si>
  <si>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</si>
  <si>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</si>
  <si>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</si>
  <si>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</si>
  <si>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</si>
  <si>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</si>
  <si>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</si>
  <si>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</si>
  <si>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</si>
  <si>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</si>
  <si>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</si>
  <si>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</si>
  <si>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</si>
  <si>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</si>
  <si>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</si>
  <si>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</si>
  <si>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</si>
  <si>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</si>
  <si>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</si>
  <si>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</si>
  <si>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</si>
  <si>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</si>
  <si>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</si>
  <si>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</si>
  <si>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</si>
  <si>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</si>
  <si>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</si>
  <si>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</si>
  <si>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</si>
  <si>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</si>
  <si>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</si>
  <si>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</si>
  <si>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</si>
  <si>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</si>
  <si>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</si>
  <si>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</si>
  <si>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</si>
  <si>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</si>
  <si>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</si>
  <si>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</si>
  <si>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</si>
  <si>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</si>
  <si>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</si>
  <si>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</si>
  <si>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</si>
  <si>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</si>
  <si>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</si>
  <si>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</si>
  <si>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</si>
  <si>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</si>
  <si>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</si>
  <si>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</si>
  <si>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</si>
  <si>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</si>
  <si>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</si>
  <si>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</si>
  <si>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</si>
  <si>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</si>
  <si>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</si>
  <si>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</si>
  <si>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</si>
  <si>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</si>
  <si>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</si>
  <si>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</si>
  <si>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</si>
  <si>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</si>
  <si>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</si>
  <si>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</si>
  <si>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</si>
  <si>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</si>
  <si>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</si>
  <si>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</si>
  <si>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</si>
  <si>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</si>
  <si>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</si>
  <si>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</si>
  <si>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</si>
  <si>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</si>
  <si>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</si>
  <si>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</si>
  <si>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</si>
  <si>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</si>
  <si>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</si>
  <si>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</si>
  <si>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</si>
  <si>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</si>
  <si>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</si>
  <si>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</si>
  <si>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</si>
  <si>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</si>
  <si>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</si>
  <si>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</si>
  <si>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</si>
  <si>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</si>
  <si>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</si>
  <si>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</si>
  <si>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</si>
  <si>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</si>
  <si>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</si>
  <si>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</si>
  <si>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</si>
  <si>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</si>
  <si>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</si>
  <si>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</si>
  <si>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</si>
  <si>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</si>
  <si>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</si>
  <si>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</si>
  <si>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</si>
  <si>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</si>
  <si>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</si>
  <si>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</si>
  <si>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</si>
  <si>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</si>
  <si>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</si>
  <si>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</si>
  <si>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</si>
  <si>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</si>
  <si>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</si>
  <si>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</si>
  <si>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</si>
  <si>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</si>
  <si>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</si>
  <si>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</si>
  <si>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</si>
  <si>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</si>
  <si>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</si>
  <si>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</si>
  <si>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</si>
  <si>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</si>
  <si>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</si>
  <si>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</si>
  <si>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</si>
  <si>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</si>
  <si>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</si>
  <si>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</si>
  <si>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</si>
  <si>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</si>
  <si>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</si>
  <si>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</si>
  <si>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</si>
  <si>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</si>
  <si>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</si>
  <si>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</si>
  <si>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</si>
  <si>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</si>
  <si>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</si>
  <si>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</si>
  <si>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</si>
  <si>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</si>
  <si>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</si>
  <si>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</si>
  <si>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</si>
  <si>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</si>
  <si>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</si>
  <si>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</si>
  <si>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</si>
  <si>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</si>
  <si>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</si>
  <si>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</si>
  <si>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</si>
  <si>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</si>
  <si>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</si>
  <si>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</si>
  <si>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</si>
  <si>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</si>
  <si>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</si>
  <si>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</si>
  <si>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</si>
  <si>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</si>
  <si>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</si>
  <si>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</si>
  <si>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</si>
  <si>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</si>
  <si>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</si>
  <si>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</si>
  <si>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</si>
  <si>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</si>
  <si>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</si>
  <si>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</si>
  <si>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</si>
  <si>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</si>
  <si>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</si>
  <si>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</si>
  <si>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</si>
  <si>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</si>
  <si>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</si>
  <si>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</si>
  <si>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</si>
  <si>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</si>
  <si>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</si>
  <si>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</si>
  <si>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</si>
  <si>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</si>
  <si>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</si>
  <si>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</si>
  <si>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</si>
  <si>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</si>
  <si>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</si>
  <si>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</si>
  <si>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</si>
  <si>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</si>
  <si>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</si>
  <si>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</si>
  <si>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</si>
  <si>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</si>
  <si>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</si>
  <si>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</si>
  <si>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</si>
  <si>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</si>
  <si>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</si>
  <si>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</si>
  <si>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</si>
  <si>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</si>
  <si>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</si>
  <si>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</si>
  <si>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</si>
  <si>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</si>
  <si>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</si>
  <si>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</si>
  <si>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</si>
  <si>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</si>
  <si>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</si>
  <si>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</si>
  <si>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</si>
  <si>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</si>
  <si>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</si>
  <si>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</si>
  <si>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</si>
  <si>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</si>
  <si>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</si>
  <si>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</si>
  <si>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</si>
  <si>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</si>
  <si>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</si>
  <si>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</si>
  <si>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</si>
  <si>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</si>
  <si>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</si>
  <si>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</si>
  <si>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</si>
  <si>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</si>
  <si>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</si>
  <si>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</si>
  <si>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</si>
  <si>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</si>
  <si>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</si>
  <si>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</si>
  <si>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</si>
  <si>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</si>
  <si>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</si>
  <si>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</si>
  <si>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</si>
  <si>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</si>
  <si>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</si>
  <si>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</si>
  <si>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</si>
  <si>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</si>
  <si>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</si>
  <si>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</si>
  <si>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</si>
  <si>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</si>
  <si>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</si>
  <si>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</si>
  <si>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</si>
  <si>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</si>
  <si>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</si>
  <si>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</si>
  <si>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</si>
  <si>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</si>
  <si>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</si>
  <si>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</si>
  <si>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</si>
  <si>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</si>
  <si>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</si>
  <si>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</si>
  <si>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</si>
  <si>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</si>
  <si>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</si>
  <si>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</si>
  <si>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</si>
  <si>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</si>
  <si>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</si>
  <si>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</si>
  <si>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</si>
  <si>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</si>
  <si>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</si>
  <si>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</si>
  <si>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</si>
  <si>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</si>
  <si>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</si>
  <si>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</si>
  <si>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</si>
  <si>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</si>
  <si>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</si>
  <si>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</si>
  <si>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</si>
  <si>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</si>
  <si>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</si>
  <si>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</si>
  <si>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</si>
  <si>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</si>
  <si>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</si>
  <si>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</si>
  <si>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</si>
  <si>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</si>
  <si>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</si>
  <si>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</si>
  <si>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</si>
  <si>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</si>
  <si>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</si>
  <si>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</si>
  <si>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</si>
  <si>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</si>
  <si>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</si>
  <si>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</si>
  <si>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</si>
  <si>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</si>
  <si>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</si>
  <si>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</si>
  <si>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</si>
  <si>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</si>
  <si>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</si>
  <si>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</si>
  <si>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</si>
  <si>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</si>
  <si>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</si>
  <si>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</si>
  <si>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</si>
  <si>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</si>
  <si>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</si>
  <si>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</si>
  <si>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</si>
  <si>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</si>
  <si>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</si>
  <si>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</si>
  <si>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</si>
  <si>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</si>
  <si>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</si>
  <si>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</si>
  <si>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</si>
  <si>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</si>
  <si>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</si>
  <si>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</si>
  <si>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</si>
  <si>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</si>
  <si>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</si>
  <si>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</si>
  <si>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</si>
  <si>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</si>
  <si>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</si>
  <si>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</si>
  <si>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</si>
  <si>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</si>
  <si>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</si>
  <si>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</si>
  <si>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</si>
  <si>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</si>
  <si>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</si>
  <si>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</si>
  <si>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</si>
  <si>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</si>
  <si>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</si>
  <si>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</si>
  <si>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</si>
  <si>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</si>
  <si>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</si>
  <si>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</si>
  <si>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</si>
  <si>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</si>
  <si>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</si>
  <si>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</si>
  <si>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</si>
  <si>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</si>
  <si>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</si>
  <si>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</si>
  <si>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</si>
  <si>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</si>
  <si>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</si>
  <si>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</si>
  <si>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</si>
  <si>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</si>
  <si>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</si>
  <si>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</si>
  <si>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</si>
  <si>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</si>
  <si>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</si>
  <si>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</si>
  <si>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</si>
  <si>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</si>
  <si>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</si>
  <si>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</si>
  <si>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</si>
  <si>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</si>
  <si>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</si>
  <si>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</si>
  <si>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</si>
  <si>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</si>
  <si>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</si>
  <si>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</si>
  <si>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</si>
  <si>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</si>
  <si>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</si>
  <si>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</si>
  <si>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</si>
  <si>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</si>
  <si>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</si>
  <si>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</si>
  <si>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</si>
  <si>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</si>
  <si>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</si>
  <si>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</si>
  <si>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</si>
  <si>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</si>
  <si>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</si>
  <si>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</si>
  <si>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</si>
  <si>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</si>
  <si>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</si>
  <si>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</si>
  <si>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</si>
  <si>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</si>
  <si>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</si>
  <si>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</si>
  <si>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</si>
  <si>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</si>
  <si>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</si>
  <si>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</si>
  <si>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</si>
  <si>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</si>
  <si>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</si>
  <si>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</si>
  <si>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</si>
  <si>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</si>
  <si>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</si>
  <si>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</si>
  <si>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</si>
  <si>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</si>
  <si>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</si>
  <si>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</si>
  <si>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</si>
  <si>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</si>
  <si>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</si>
  <si>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</si>
  <si>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</si>
  <si>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</si>
  <si>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</si>
  <si>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</si>
  <si>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</si>
  <si>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</si>
  <si>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</si>
  <si>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</si>
  <si>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</si>
  <si>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</si>
  <si>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</si>
  <si>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</si>
  <si>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</si>
  <si>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</si>
  <si>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</si>
  <si>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</si>
  <si>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</si>
  <si>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</si>
  <si>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</si>
  <si>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</si>
  <si>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</si>
  <si>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</si>
  <si>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</si>
  <si>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</si>
  <si>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</si>
  <si>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</si>
  <si>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</si>
  <si>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</si>
  <si>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</si>
  <si>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</si>
  <si>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</si>
  <si>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</si>
  <si>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</si>
  <si>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</si>
  <si>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</si>
  <si>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</si>
  <si>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</si>
  <si>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</si>
  <si>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</si>
  <si>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</si>
  <si>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</si>
  <si>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</si>
  <si>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</si>
  <si>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</si>
  <si>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</si>
  <si>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</si>
  <si>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</si>
  <si>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</si>
  <si>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</si>
  <si>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</si>
  <si>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</si>
  <si>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</si>
  <si>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</si>
  <si>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</si>
  <si>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</si>
  <si>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</si>
  <si>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</si>
  <si>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</si>
  <si>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</si>
  <si>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</si>
  <si>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</si>
  <si>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</si>
  <si>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</si>
  <si>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</si>
  <si>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</si>
  <si>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</si>
  <si>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</si>
  <si>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</si>
  <si>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</si>
  <si>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</si>
  <si>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</si>
  <si>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</si>
  <si>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</si>
  <si>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</si>
  <si>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</si>
  <si>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</si>
  <si>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</si>
  <si>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</si>
  <si>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</si>
  <si>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</si>
  <si>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</si>
  <si>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</si>
  <si>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</si>
  <si>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</si>
  <si>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</si>
  <si>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</si>
  <si>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</si>
  <si>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</si>
  <si>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</si>
  <si>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</si>
  <si>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</si>
  <si>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</si>
  <si>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</si>
  <si>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</si>
  <si>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</si>
  <si>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</si>
  <si>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</si>
  <si>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</si>
  <si>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</si>
  <si>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</si>
  <si>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</si>
  <si>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</si>
  <si>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</si>
  <si>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</si>
  <si>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</si>
  <si>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</si>
  <si>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</si>
  <si>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</si>
  <si>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</si>
  <si>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</si>
  <si>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</si>
  <si>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</si>
  <si>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</si>
  <si>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</si>
  <si>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</si>
  <si>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</si>
  <si>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</si>
  <si>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</si>
  <si>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</si>
  <si>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</si>
  <si>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</si>
  <si>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</si>
  <si>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</si>
  <si>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</si>
  <si>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</si>
  <si>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</si>
  <si>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</si>
  <si>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</si>
  <si>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</si>
  <si>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</si>
  <si>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</si>
  <si>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</si>
  <si>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</si>
  <si>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</si>
  <si>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</si>
  <si>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</si>
  <si>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</si>
  <si>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</si>
  <si>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</si>
  <si>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</si>
  <si>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</si>
  <si>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</si>
  <si>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</si>
  <si>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</si>
  <si>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</si>
  <si>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</si>
  <si>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</si>
  <si>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</si>
  <si>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</si>
  <si>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</si>
  <si>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</si>
  <si>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</si>
  <si>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</si>
  <si>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</si>
  <si>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</si>
  <si>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</si>
  <si>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</si>
  <si>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</si>
  <si>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</si>
  <si>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</si>
  <si>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</si>
  <si>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</si>
  <si>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</si>
  <si>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</si>
  <si>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</si>
  <si>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</si>
  <si>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</si>
  <si>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</si>
  <si>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</si>
  <si>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</si>
  <si>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</si>
  <si>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</si>
  <si>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</si>
  <si>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</si>
  <si>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</si>
  <si>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</si>
  <si>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</si>
  <si>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</si>
  <si>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</si>
  <si>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</si>
  <si>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</si>
  <si>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</si>
  <si>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</si>
  <si>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</si>
  <si>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</si>
  <si>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</si>
  <si>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</si>
  <si>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</si>
  <si>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</si>
  <si>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</si>
  <si>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</si>
  <si>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</si>
  <si>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</si>
  <si>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</si>
  <si>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</si>
  <si>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</si>
  <si>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</si>
  <si>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</si>
  <si>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</si>
  <si>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</si>
  <si>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</si>
  <si>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</si>
  <si>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</si>
  <si>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</si>
  <si>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</si>
  <si>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</si>
  <si>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</si>
  <si>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</si>
  <si>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</si>
  <si>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</si>
  <si>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</si>
  <si>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</si>
  <si>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</si>
  <si>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</si>
  <si>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</si>
  <si>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</si>
  <si>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</si>
  <si>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</si>
  <si>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</si>
  <si>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</si>
  <si>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</si>
  <si>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</si>
  <si>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</si>
  <si>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</si>
  <si>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</si>
  <si>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</si>
  <si>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</si>
  <si>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</si>
  <si>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</si>
  <si>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</si>
  <si>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</si>
  <si>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</si>
  <si>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</si>
  <si>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</si>
  <si>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</si>
  <si>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</si>
  <si>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</si>
  <si>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</si>
  <si>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</si>
  <si>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</si>
  <si>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</si>
  <si>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</si>
  <si>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</si>
  <si>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</si>
  <si>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</si>
  <si>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</si>
  <si>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</si>
  <si>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</si>
  <si>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</si>
  <si>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</si>
  <si>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</si>
  <si>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</si>
  <si>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</si>
  <si>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</si>
  <si>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</si>
  <si>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</si>
  <si>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</si>
  <si>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</si>
  <si>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</si>
  <si>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</si>
  <si>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</si>
  <si>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</si>
  <si>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</si>
  <si>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</si>
  <si>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</si>
  <si>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</si>
  <si>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</si>
  <si>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</si>
  <si>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</si>
  <si>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</si>
  <si>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</si>
  <si>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</si>
  <si>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</si>
  <si>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</si>
  <si>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</si>
  <si>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</si>
  <si>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</si>
  <si>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</si>
  <si>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</si>
  <si>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</si>
  <si>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</si>
  <si>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</si>
  <si>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</si>
  <si>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</si>
  <si>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</si>
  <si>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</si>
  <si>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</si>
  <si>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</si>
  <si>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</si>
  <si>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</si>
  <si>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</si>
  <si>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</si>
  <si>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</si>
  <si>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</si>
  <si>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</si>
  <si>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</si>
  <si>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</si>
  <si>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</si>
  <si>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</si>
  <si>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</si>
  <si>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</si>
  <si>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</si>
  <si>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</si>
  <si>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</si>
  <si>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</si>
  <si>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</si>
  <si>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</si>
  <si>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</si>
  <si>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</si>
  <si>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</si>
  <si>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</si>
  <si>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</si>
  <si>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</si>
  <si>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</si>
  <si>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</si>
  <si>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</si>
  <si>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</si>
  <si>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</si>
  <si>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</si>
  <si>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</si>
  <si>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</si>
  <si>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</si>
  <si>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</si>
  <si>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</si>
  <si>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</si>
  <si>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</si>
  <si>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</si>
  <si>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</si>
  <si>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</si>
  <si>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</si>
  <si>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</si>
  <si>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</si>
  <si>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</si>
  <si>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</si>
  <si>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</si>
  <si>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</si>
  <si>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</si>
  <si>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</si>
  <si>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</si>
  <si>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</si>
  <si>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</si>
  <si>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</si>
  <si>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</si>
  <si>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</si>
  <si>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</si>
  <si>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</si>
  <si>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</si>
  <si>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</si>
  <si>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</si>
  <si>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</si>
  <si>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</si>
  <si>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</si>
  <si>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</si>
  <si>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</si>
  <si>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</si>
  <si>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</si>
  <si>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</si>
  <si>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</si>
  <si>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</si>
  <si>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</si>
  <si>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</si>
  <si>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</si>
  <si>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</si>
  <si>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</si>
  <si>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</si>
  <si>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</si>
  <si>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</si>
  <si>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</si>
  <si>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</si>
  <si>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</si>
  <si>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</si>
  <si>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</si>
  <si>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</si>
  <si>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</si>
  <si>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</si>
  <si>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</si>
  <si>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</si>
  <si>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</si>
  <si>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</si>
  <si>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</si>
  <si>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</si>
  <si>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</si>
  <si>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</si>
  <si>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</si>
  <si>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</si>
  <si>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</si>
  <si>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</si>
  <si>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</si>
  <si>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</si>
  <si>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</si>
  <si>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</si>
  <si>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</si>
  <si>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</si>
  <si>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</si>
  <si>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</si>
  <si>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</si>
  <si>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</si>
  <si>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</si>
  <si>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</si>
  <si>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</si>
  <si>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</si>
  <si>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</si>
  <si>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</si>
  <si>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</si>
  <si>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</si>
  <si>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</si>
  <si>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</si>
  <si>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</si>
  <si>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</si>
  <si>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</si>
  <si>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</si>
  <si>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</si>
  <si>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</si>
  <si>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</si>
  <si>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</si>
  <si>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</si>
  <si>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</si>
  <si>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</si>
  <si>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</si>
  <si>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</si>
  <si>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</si>
  <si>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</si>
  <si>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</si>
  <si>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</si>
  <si>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</si>
  <si>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</si>
  <si>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</si>
  <si>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</si>
  <si>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</si>
  <si>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</si>
  <si>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</si>
  <si>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</si>
  <si>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</si>
  <si>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</si>
  <si>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</si>
  <si>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</si>
  <si>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</si>
  <si>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</si>
  <si>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</si>
  <si>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</si>
  <si>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</si>
  <si>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</si>
  <si>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</si>
  <si>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</si>
  <si>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</si>
  <si>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</si>
  <si>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</si>
  <si>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</si>
  <si>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</si>
  <si>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</si>
  <si>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</si>
  <si>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</si>
  <si>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</si>
  <si>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</si>
  <si>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</si>
  <si>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</si>
  <si>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</si>
  <si>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</si>
  <si>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</si>
  <si>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</si>
  <si>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</si>
  <si>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</si>
  <si>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</si>
  <si>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</si>
  <si>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</si>
  <si>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</si>
  <si>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</si>
  <si>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</si>
  <si>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</si>
  <si>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</si>
  <si>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</si>
  <si>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</si>
  <si>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</si>
  <si>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</si>
  <si>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</si>
  <si>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</si>
  <si>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</si>
  <si>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</si>
  <si>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</si>
  <si>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</si>
  <si>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</si>
  <si>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</si>
  <si>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</si>
  <si>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</si>
  <si>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</si>
  <si>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</si>
  <si>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</si>
  <si>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</si>
  <si>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</si>
  <si>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</si>
  <si>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</si>
  <si>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</si>
  <si>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</si>
  <si>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</si>
  <si>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</si>
  <si>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</si>
  <si>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</si>
  <si>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</si>
  <si>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</si>
  <si>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</si>
  <si>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</si>
  <si>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</si>
  <si>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</si>
  <si>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</si>
  <si>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</si>
  <si>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</si>
  <si>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</si>
  <si>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</si>
  <si>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</si>
  <si>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</si>
  <si>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</si>
  <si>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</si>
  <si>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</si>
  <si>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</si>
  <si>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</si>
  <si>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</si>
  <si>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</si>
  <si>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</si>
  <si>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</si>
  <si>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</si>
  <si>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</si>
  <si>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</si>
  <si>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</si>
  <si>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</si>
  <si>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</si>
  <si>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</si>
  <si>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</si>
  <si>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</si>
  <si>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</si>
  <si>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</si>
  <si>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</si>
  <si>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</si>
  <si>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</si>
  <si>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</si>
  <si>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</si>
  <si>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</si>
  <si>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</si>
  <si>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</si>
  <si>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</si>
  <si>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</si>
  <si>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</si>
  <si>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</si>
  <si>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</si>
  <si>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</si>
  <si>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</si>
  <si>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</si>
  <si>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</si>
  <si>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</si>
  <si>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</si>
  <si>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</si>
  <si>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</si>
  <si>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</si>
  <si>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</si>
  <si>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</si>
  <si>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</si>
  <si>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</si>
  <si>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</si>
  <si>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</si>
  <si>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</si>
  <si>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</si>
  <si>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</si>
  <si>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</si>
  <si>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</si>
  <si>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</si>
  <si>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</si>
  <si>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</si>
  <si>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</si>
  <si>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</si>
  <si>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</si>
  <si>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</si>
  <si>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</si>
  <si>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</si>
  <si>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</si>
  <si>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</si>
  <si>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</si>
  <si>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</si>
  <si>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</si>
  <si>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</si>
  <si>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</si>
  <si>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</si>
  <si>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</si>
  <si>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</si>
  <si>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</si>
  <si>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</si>
  <si>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</si>
  <si>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</si>
  <si>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</si>
  <si>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</si>
  <si>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</si>
  <si>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</si>
  <si>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</si>
  <si>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</si>
  <si>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</si>
  <si>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</si>
  <si>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</si>
  <si>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</si>
  <si>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</si>
  <si>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</si>
  <si>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</si>
  <si>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</si>
  <si>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</si>
  <si>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</si>
  <si>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</si>
  <si>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</si>
  <si>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</si>
  <si>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</si>
  <si>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</si>
  <si>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</si>
  <si>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</si>
  <si>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</si>
  <si>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</si>
  <si>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</si>
  <si>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</si>
  <si>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</si>
  <si>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</si>
  <si>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</si>
  <si>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</si>
  <si>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</si>
  <si>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</si>
  <si>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</si>
  <si>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</si>
  <si>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</si>
  <si>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</si>
  <si>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</si>
  <si>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</si>
  <si>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</si>
  <si>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</si>
  <si>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</si>
  <si>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</si>
  <si>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</si>
  <si>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</si>
  <si>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</si>
  <si>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</si>
  <si>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</si>
  <si>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</si>
  <si>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</si>
  <si>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</si>
  <si>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</si>
  <si>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</si>
  <si>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</si>
  <si>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</si>
  <si>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</si>
  <si>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</si>
  <si>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</si>
  <si>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</si>
  <si>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</si>
  <si>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</si>
  <si>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</si>
  <si>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</si>
  <si>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</si>
  <si>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</si>
  <si>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</si>
  <si>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</si>
  <si>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</si>
  <si>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</si>
  <si>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</si>
  <si>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</si>
  <si>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</si>
  <si>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</si>
  <si>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</si>
  <si>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</si>
  <si>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</si>
  <si>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</si>
  <si>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</si>
  <si>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</si>
  <si>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</si>
  <si>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</si>
  <si>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</si>
  <si>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</si>
  <si>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</si>
  <si>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</si>
  <si>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</si>
  <si>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</si>
  <si>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</si>
  <si>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</si>
  <si>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</si>
  <si>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</si>
  <si>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</si>
  <si>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</si>
  <si>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</si>
  <si>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</si>
  <si>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</si>
  <si>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</si>
  <si>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</si>
  <si>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</si>
  <si>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</si>
  <si>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</si>
  <si>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</si>
  <si>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</si>
  <si>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</si>
  <si>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</si>
  <si>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</si>
  <si>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</si>
  <si>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</si>
  <si>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</si>
  <si>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</si>
  <si>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</si>
  <si>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</si>
  <si>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</si>
  <si>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</si>
  <si>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</si>
  <si>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</si>
  <si>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</si>
  <si>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</si>
  <si>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</si>
  <si>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</si>
  <si>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</si>
  <si>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</si>
  <si>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</si>
  <si>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</si>
  <si>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</si>
  <si>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</si>
  <si>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</si>
  <si>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</si>
  <si>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</si>
  <si>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</si>
  <si>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</si>
  <si>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</si>
  <si>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</si>
  <si>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</si>
  <si>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</si>
  <si>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</si>
  <si>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</si>
  <si>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</si>
  <si>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</si>
  <si>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</si>
  <si>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</si>
  <si>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</si>
  <si>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</si>
  <si>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</si>
  <si>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</si>
  <si>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</si>
  <si>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</si>
  <si>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</si>
  <si>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</si>
  <si>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</si>
  <si>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</si>
  <si>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</si>
  <si>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</si>
  <si>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</si>
  <si>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</si>
  <si>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</si>
  <si>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</si>
  <si>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</si>
  <si>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</si>
  <si>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</si>
  <si>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</si>
  <si>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</si>
  <si>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</si>
  <si>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</si>
  <si>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</si>
  <si>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</si>
  <si>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</si>
  <si>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</si>
  <si>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</si>
  <si>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</si>
  <si>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</si>
  <si>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</si>
  <si>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</si>
  <si>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</si>
  <si>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</si>
  <si>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</si>
  <si>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</si>
  <si>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</si>
  <si>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</si>
  <si>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</si>
  <si>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</si>
  <si>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</si>
  <si>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</si>
  <si>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</si>
  <si>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</si>
  <si>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</si>
  <si>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</si>
  <si>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</si>
  <si>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</si>
  <si>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</si>
  <si>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</si>
  <si>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</si>
  <si>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</si>
  <si>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</si>
  <si>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</si>
  <si>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</si>
  <si>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</si>
  <si>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</si>
  <si>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</si>
  <si>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</si>
  <si>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</si>
  <si>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</si>
  <si>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</si>
  <si>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</si>
  <si>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</si>
  <si>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</si>
  <si>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</si>
  <si>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</si>
  <si>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</si>
  <si>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</si>
  <si>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</si>
  <si>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</si>
  <si>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</si>
  <si>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</si>
  <si>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</si>
  <si>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</si>
  <si>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</si>
  <si>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</si>
  <si>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</si>
  <si>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</si>
  <si>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</si>
  <si>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</si>
  <si>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</si>
  <si>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</si>
  <si>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</si>
  <si>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</si>
  <si>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</si>
  <si>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</si>
  <si>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</si>
  <si>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</si>
  <si>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</si>
  <si>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</si>
  <si>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</si>
  <si>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</si>
  <si>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</si>
  <si>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</si>
  <si>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</si>
  <si>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</si>
  <si>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</si>
  <si>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</si>
  <si>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</si>
  <si>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</si>
  <si>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</si>
  <si>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</si>
  <si>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</si>
  <si>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</si>
  <si>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</si>
  <si>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</si>
  <si>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</si>
  <si>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</si>
  <si>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</si>
  <si>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</si>
  <si>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</si>
  <si>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</si>
  <si>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</si>
  <si>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</si>
  <si>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</si>
  <si>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</si>
  <si>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</si>
  <si>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</si>
  <si>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</si>
  <si>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</si>
  <si>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</si>
  <si>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</si>
  <si>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</si>
  <si>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</si>
  <si>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</si>
  <si>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</si>
  <si>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</si>
  <si>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</si>
  <si>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</si>
  <si>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</si>
  <si>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</si>
  <si>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</si>
  <si>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</si>
  <si>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</si>
  <si>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</si>
  <si>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</si>
  <si>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</si>
  <si>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</si>
  <si>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</si>
  <si>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</si>
  <si>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</si>
  <si>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</si>
  <si>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</si>
  <si>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</si>
  <si>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</si>
  <si>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</si>
  <si>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</si>
  <si>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</si>
  <si>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</si>
  <si>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</si>
  <si>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</si>
  <si>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</si>
  <si>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</si>
  <si>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</si>
  <si>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</si>
  <si>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</si>
  <si>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</si>
  <si>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</si>
  <si>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</si>
  <si>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</si>
  <si>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</si>
  <si>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</si>
  <si>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</si>
  <si>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</si>
  <si>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</si>
  <si>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</si>
  <si>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</si>
  <si>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</si>
  <si>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</si>
  <si>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</si>
  <si>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</si>
  <si>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</si>
  <si>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</si>
  <si>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</si>
  <si>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</si>
  <si>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</si>
  <si>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</si>
  <si>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</si>
  <si>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</si>
  <si>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</si>
  <si>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</si>
  <si>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</si>
  <si>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</si>
  <si>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</si>
  <si>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</si>
  <si>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</si>
  <si>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</si>
  <si>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</si>
  <si>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</si>
  <si>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</si>
  <si>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</si>
  <si>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</si>
  <si>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</si>
  <si>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</si>
  <si>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</si>
  <si>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</si>
  <si>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</si>
  <si>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</si>
  <si>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</si>
  <si>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</si>
  <si>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</si>
  <si>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</si>
  <si>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</si>
  <si>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</si>
  <si>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</si>
  <si>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</si>
  <si>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</si>
  <si>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</si>
  <si>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</si>
  <si>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</si>
  <si>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</si>
  <si>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</si>
  <si>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</si>
  <si>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</si>
  <si>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</si>
  <si>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</si>
  <si>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</si>
  <si>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</si>
  <si>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</si>
  <si>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</si>
  <si>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</si>
  <si>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</si>
  <si>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</si>
  <si>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</si>
  <si>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</si>
  <si>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</si>
  <si>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</si>
  <si>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</si>
  <si>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</si>
  <si>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</si>
  <si>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</si>
  <si>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</si>
  <si>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</si>
  <si>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</si>
  <si>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</si>
  <si>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</si>
  <si>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</si>
  <si>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</si>
  <si>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</si>
  <si>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</si>
  <si>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</si>
  <si>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</si>
  <si>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</si>
  <si>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</si>
  <si>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</si>
  <si>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</si>
  <si>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</si>
  <si>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</si>
  <si>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</si>
  <si>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</si>
  <si>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</si>
  <si>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</si>
  <si>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</si>
  <si>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</si>
  <si>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</si>
  <si>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</si>
  <si>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</si>
  <si>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</si>
  <si>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</si>
  <si>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</si>
  <si>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</si>
  <si>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</si>
  <si>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</si>
  <si>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</si>
  <si>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</si>
  <si>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</si>
  <si>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</si>
  <si>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</si>
  <si>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</si>
  <si>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</si>
  <si>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</si>
  <si>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</si>
  <si>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</si>
  <si>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</si>
  <si>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</si>
  <si>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</si>
  <si>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</si>
  <si>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</si>
  <si>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</si>
  <si>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</si>
  <si>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</si>
  <si>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</si>
  <si>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</si>
  <si>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</si>
  <si>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</si>
  <si>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</si>
  <si>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</si>
  <si>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</si>
  <si>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</si>
  <si>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</si>
  <si>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</si>
  <si>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</si>
  <si>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</si>
  <si>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</si>
  <si>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</si>
  <si>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</si>
  <si>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</si>
  <si>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</si>
  <si>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</si>
  <si>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</si>
  <si>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</si>
  <si>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</si>
  <si>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</si>
  <si>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</si>
  <si>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</si>
  <si>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</si>
  <si>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</si>
  <si>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</si>
  <si>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</si>
  <si>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</si>
  <si>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</si>
  <si>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</si>
  <si>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</si>
  <si>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</si>
  <si>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</si>
  <si>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</si>
  <si>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</si>
  <si>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</si>
  <si>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</si>
  <si>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</si>
  <si>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</si>
  <si>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</si>
  <si>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</si>
  <si>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</si>
  <si>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</si>
  <si>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</si>
  <si>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</si>
  <si>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</si>
  <si>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</si>
  <si>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</si>
  <si>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</si>
  <si>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</si>
  <si>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</si>
  <si>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</si>
  <si>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</si>
  <si>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</si>
  <si>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</si>
  <si>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</si>
  <si>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</si>
  <si>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</si>
  <si>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</si>
  <si>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</si>
  <si>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</si>
  <si>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</si>
  <si>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</si>
  <si>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</si>
  <si>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</si>
  <si>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</si>
  <si>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</si>
  <si>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</si>
  <si>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</si>
  <si>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</si>
  <si>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</si>
  <si>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</si>
  <si>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</si>
  <si>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</si>
  <si>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</si>
  <si>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</si>
  <si>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</si>
  <si>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</si>
  <si>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</si>
  <si>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</si>
  <si>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</si>
  <si>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</si>
  <si>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</si>
  <si>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</si>
  <si>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</si>
  <si>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</si>
  <si>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</si>
  <si>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</si>
  <si>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</si>
  <si>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</si>
  <si>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</si>
  <si>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</si>
  <si>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</si>
  <si>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</si>
  <si>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</si>
  <si>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</si>
  <si>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</si>
  <si>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</si>
  <si>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</si>
  <si>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</si>
  <si>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</si>
  <si>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</si>
  <si>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</si>
  <si>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</si>
  <si>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</si>
  <si>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</si>
  <si>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</si>
  <si>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</si>
  <si>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</si>
  <si>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</si>
  <si>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</si>
  <si>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</si>
  <si>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</si>
  <si>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</si>
  <si>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</si>
  <si>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</si>
  <si>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</si>
  <si>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</si>
  <si>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</si>
  <si>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</si>
  <si>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</si>
  <si>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</si>
  <si>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</si>
  <si>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</si>
  <si>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</si>
  <si>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</si>
  <si>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</si>
  <si>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</si>
  <si>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</si>
  <si>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</si>
  <si>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</si>
  <si>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</si>
  <si>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</si>
  <si>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</si>
  <si>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</si>
  <si>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</si>
  <si>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</si>
  <si>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</si>
  <si>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</si>
  <si>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</si>
  <si>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</si>
  <si>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</si>
  <si>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</si>
  <si>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</si>
  <si>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</si>
  <si>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</si>
  <si>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</si>
  <si>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</si>
  <si>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</si>
  <si>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</si>
  <si>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</si>
  <si>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</si>
  <si>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</si>
  <si>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</si>
  <si>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</si>
  <si>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</si>
  <si>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</si>
  <si>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</si>
  <si>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</si>
  <si>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</si>
  <si>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</si>
  <si>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</si>
  <si>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</si>
  <si>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</si>
  <si>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</si>
  <si>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</si>
  <si>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</si>
  <si>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</si>
  <si>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</si>
  <si>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</si>
  <si>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</si>
  <si>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</si>
  <si>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</si>
  <si>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</si>
  <si>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</si>
  <si>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</si>
  <si>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</si>
  <si>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</si>
  <si>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</si>
  <si>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</si>
  <si>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</si>
  <si>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</si>
  <si>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</si>
  <si>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</si>
  <si>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</si>
  <si>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</si>
  <si>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</si>
  <si>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</si>
  <si>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</si>
  <si>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</si>
  <si>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</si>
  <si>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</si>
  <si>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</si>
  <si>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</si>
  <si>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</si>
  <si>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</si>
  <si>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</si>
  <si>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</si>
  <si>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</si>
  <si>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</si>
  <si>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</si>
  <si>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</si>
  <si>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</si>
  <si>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</si>
  <si>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</si>
  <si>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</si>
  <si>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</si>
  <si>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</si>
  <si>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</si>
  <si>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</si>
  <si>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</si>
  <si>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</si>
  <si>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</si>
  <si>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</si>
  <si>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</si>
  <si>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</si>
  <si>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</si>
  <si>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</si>
  <si>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</si>
  <si>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</si>
  <si>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</si>
  <si>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</si>
  <si>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</si>
  <si>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</si>
  <si>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</si>
  <si>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</si>
  <si>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</si>
  <si>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</si>
  <si>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</si>
  <si>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</si>
  <si>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</si>
  <si>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</si>
  <si>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</si>
  <si>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</si>
  <si>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</si>
  <si>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</si>
  <si>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</si>
  <si>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</si>
  <si>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</si>
  <si>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</si>
  <si>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</si>
  <si>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</si>
  <si>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</si>
  <si>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</si>
  <si>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</si>
  <si>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</si>
  <si>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</si>
  <si>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</si>
  <si>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</si>
  <si>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</si>
  <si>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</si>
  <si>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</si>
  <si>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</si>
  <si>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</si>
  <si>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</si>
  <si>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</si>
  <si>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</si>
  <si>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</si>
  <si>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</si>
  <si>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</si>
  <si>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</si>
  <si>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</si>
  <si>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</si>
  <si>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</si>
  <si>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</si>
  <si>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</si>
  <si>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</si>
  <si>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</si>
  <si>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</si>
  <si>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</si>
  <si>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</si>
  <si>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</si>
  <si>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</si>
  <si>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</si>
  <si>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</si>
  <si>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</si>
  <si>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</si>
  <si>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</si>
  <si>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</si>
  <si>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</si>
  <si>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</si>
  <si>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</si>
  <si>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</si>
  <si>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</si>
  <si>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</si>
  <si>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</si>
  <si>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</si>
  <si>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</si>
  <si>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</si>
  <si>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</si>
  <si>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</si>
  <si>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</si>
  <si>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</si>
  <si>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</si>
  <si>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</si>
  <si>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</si>
  <si>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</si>
  <si>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</si>
  <si>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</si>
  <si>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</si>
  <si>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</si>
  <si>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</si>
  <si>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</si>
  <si>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</si>
  <si>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</si>
  <si>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</si>
  <si>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</si>
  <si>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</si>
  <si>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</si>
  <si>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</si>
  <si>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</si>
  <si>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</si>
  <si>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</si>
  <si>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</si>
  <si>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</si>
  <si>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</si>
  <si>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</si>
  <si>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</si>
  <si>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</si>
  <si>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</si>
  <si>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</si>
  <si>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</si>
  <si>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</si>
  <si>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</si>
  <si>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</si>
  <si>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</si>
  <si>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</si>
  <si>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</si>
  <si>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</si>
  <si>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</si>
  <si>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</si>
  <si>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</si>
  <si>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</si>
  <si>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</si>
  <si>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</si>
  <si>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</si>
  <si>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</si>
  <si>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</si>
  <si>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</si>
  <si>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</si>
  <si>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</si>
  <si>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</si>
  <si>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</si>
  <si>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</si>
  <si>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</si>
  <si>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</si>
  <si>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</si>
  <si>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</si>
  <si>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</si>
  <si>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</si>
  <si>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</si>
  <si>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</si>
  <si>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</si>
  <si>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</si>
  <si>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</si>
  <si>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</si>
  <si>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</si>
  <si>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</si>
  <si>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</si>
  <si>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</si>
  <si>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</si>
  <si>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</si>
  <si>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</si>
  <si>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</si>
  <si>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</si>
  <si>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</si>
  <si>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</si>
  <si>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</si>
  <si>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</si>
  <si>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</si>
  <si>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</si>
  <si>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</si>
  <si>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</si>
  <si>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</si>
  <si>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</si>
  <si>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</si>
  <si>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</si>
  <si>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</si>
  <si>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</si>
  <si>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</si>
  <si>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</si>
  <si>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</si>
  <si>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</si>
  <si>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</si>
  <si>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</si>
  <si>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</si>
  <si>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</si>
  <si>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</si>
  <si>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</si>
  <si>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</si>
  <si>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</si>
  <si>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</si>
  <si>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</si>
  <si>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</si>
  <si>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</si>
  <si>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</si>
  <si>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</si>
  <si>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</si>
  <si>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</si>
  <si>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</si>
  <si>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</si>
  <si>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</si>
  <si>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</si>
  <si>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</si>
  <si>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</si>
  <si>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</si>
  <si>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</si>
  <si>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</si>
  <si>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</si>
  <si>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</si>
  <si>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</si>
  <si>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</si>
  <si>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</si>
  <si>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</si>
  <si>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</si>
  <si>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</si>
  <si>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</si>
  <si>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</si>
  <si>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</si>
  <si>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</si>
  <si>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</si>
  <si>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</si>
  <si>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</si>
  <si>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</si>
  <si>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</si>
  <si>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</si>
  <si>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</si>
  <si>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</si>
  <si>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</si>
  <si>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</si>
  <si>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</si>
  <si>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</si>
  <si>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</si>
  <si>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</si>
  <si>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</si>
  <si>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</si>
  <si>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</si>
  <si>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</si>
  <si>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</si>
  <si>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</si>
  <si>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</si>
  <si>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</si>
  <si>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</si>
  <si>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</si>
  <si>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</si>
  <si>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</si>
  <si>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</si>
  <si>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</si>
  <si>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</si>
  <si>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</si>
  <si>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</si>
  <si>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</si>
  <si>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</si>
  <si>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</si>
  <si>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</si>
  <si>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</si>
  <si>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</si>
  <si>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</si>
  <si>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</si>
  <si>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</si>
  <si>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</si>
  <si>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</si>
  <si>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</si>
  <si>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</si>
  <si>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</si>
  <si>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</si>
  <si>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</si>
  <si>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</si>
  <si>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</si>
  <si>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</si>
  <si>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</si>
  <si>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</si>
  <si>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</si>
  <si>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</si>
  <si>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</si>
  <si>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</si>
  <si>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</si>
  <si>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</si>
  <si>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</si>
  <si>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</si>
  <si>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</si>
  <si>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</si>
  <si>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</si>
  <si>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</si>
  <si>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</si>
  <si>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</si>
  <si>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</si>
  <si>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</si>
  <si>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</si>
  <si>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</si>
  <si>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</si>
  <si>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</si>
  <si>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</si>
  <si>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</si>
  <si>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</si>
  <si>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</si>
  <si>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</si>
  <si>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</si>
  <si>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</si>
  <si>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</si>
  <si>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</si>
  <si>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</si>
  <si>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</si>
  <si>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</si>
  <si>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</si>
  <si>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</si>
  <si>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</si>
  <si>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</si>
  <si>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</si>
  <si>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</si>
  <si>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</si>
  <si>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</si>
  <si>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</si>
  <si>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</si>
  <si>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</si>
  <si>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</si>
  <si>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</si>
  <si>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</si>
  <si>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</si>
  <si>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</si>
  <si>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</si>
  <si>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</si>
  <si>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</si>
  <si>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</si>
  <si>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</si>
  <si>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</si>
  <si>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</si>
  <si>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</si>
  <si>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</si>
  <si>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</si>
  <si>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</si>
  <si>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</si>
  <si>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</si>
  <si>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</si>
  <si>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</si>
  <si>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</si>
  <si>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</si>
  <si>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</si>
  <si>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</si>
  <si>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</si>
  <si>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</si>
  <si>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</si>
  <si>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</si>
  <si>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</si>
  <si>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</si>
  <si>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</si>
  <si>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</si>
  <si>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</si>
  <si>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</si>
  <si>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</si>
  <si>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</si>
  <si>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</si>
  <si>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</si>
  <si>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</si>
  <si>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</si>
  <si>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</si>
  <si>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</si>
  <si>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</si>
  <si>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</si>
  <si>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</si>
  <si>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</si>
  <si>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</si>
  <si>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</si>
  <si>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</si>
  <si>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</si>
  <si>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</si>
  <si>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</si>
  <si>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</si>
  <si>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</si>
  <si>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</si>
  <si>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</si>
  <si>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</si>
  <si>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</si>
  <si>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</si>
  <si>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</si>
  <si>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</si>
  <si>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</si>
  <si>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</si>
  <si>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</si>
  <si>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</si>
  <si>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</si>
  <si>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</si>
  <si>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</si>
  <si>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</si>
  <si>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</si>
  <si>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</si>
  <si>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</si>
  <si>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</si>
  <si>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</si>
  <si>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</si>
  <si>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</si>
  <si>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</si>
  <si>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</si>
  <si>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</si>
  <si>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</si>
  <si>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</si>
  <si>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</si>
  <si>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</si>
  <si>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</si>
  <si>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</si>
  <si>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</si>
  <si>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</si>
  <si>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</si>
  <si>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</si>
  <si>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</si>
  <si>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</si>
  <si>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</si>
  <si>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</si>
  <si>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</si>
  <si>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</si>
  <si>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</si>
  <si>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</si>
  <si>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</si>
  <si>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</si>
  <si>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</si>
  <si>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</si>
  <si>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</si>
  <si>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</si>
  <si>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</si>
  <si>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</si>
  <si>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</si>
  <si>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</si>
  <si>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</si>
  <si>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</si>
  <si>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</si>
  <si>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</si>
  <si>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</si>
  <si>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</si>
  <si>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</si>
  <si>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</si>
  <si>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</si>
  <si>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</si>
  <si>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</si>
  <si>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</si>
  <si>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</si>
  <si>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</si>
  <si>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</si>
  <si>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</si>
  <si>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</si>
  <si>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</si>
  <si>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</si>
  <si>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</si>
  <si>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</si>
  <si>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</si>
  <si>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</si>
  <si>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</si>
  <si>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</si>
  <si>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</si>
  <si>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</si>
  <si>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</si>
  <si>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</si>
  <si>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</si>
  <si>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</si>
  <si>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</si>
  <si>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</si>
  <si>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</si>
  <si>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</si>
  <si>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</si>
  <si>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</si>
  <si>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</si>
  <si>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</si>
  <si>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</si>
  <si>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</si>
  <si>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</si>
  <si>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</si>
  <si>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</si>
  <si>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</si>
  <si>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</si>
  <si>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</si>
  <si>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</si>
  <si>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</si>
  <si>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</si>
  <si>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</si>
  <si>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</si>
  <si>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</si>
  <si>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</si>
  <si>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</si>
  <si>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</si>
  <si>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</si>
  <si>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</si>
  <si>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</si>
  <si>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</si>
  <si>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</si>
  <si>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</si>
  <si>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</si>
  <si>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</si>
  <si>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</si>
  <si>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</si>
  <si>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</si>
  <si>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</si>
  <si>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</si>
  <si>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</si>
  <si>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</si>
  <si>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</si>
  <si>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</si>
  <si>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</si>
  <si>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</si>
  <si>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</si>
  <si>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</si>
  <si>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</si>
  <si>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</si>
  <si>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</si>
  <si>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</si>
  <si>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</si>
  <si>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</si>
  <si>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</si>
  <si>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</si>
  <si>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</si>
  <si>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</si>
  <si>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</si>
  <si>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</si>
  <si>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</si>
  <si>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</si>
  <si>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</si>
  <si>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</si>
  <si>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</si>
  <si>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</si>
  <si>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</si>
  <si>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</si>
  <si>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</si>
  <si>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</si>
  <si>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</si>
  <si>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</si>
  <si>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</si>
  <si>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</si>
  <si>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</si>
  <si>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</si>
  <si>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</si>
  <si>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</si>
  <si>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</si>
  <si>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</si>
  <si>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</si>
  <si>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</si>
  <si>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</si>
  <si>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</si>
  <si>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</si>
  <si>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</si>
  <si>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</si>
  <si>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</si>
  <si>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</si>
  <si>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</si>
  <si>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</si>
  <si>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</si>
  <si>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</si>
  <si>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</si>
  <si>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</si>
  <si>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</si>
  <si>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</si>
  <si>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</si>
  <si>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</si>
  <si>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</si>
  <si>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</si>
  <si>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</si>
  <si>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</si>
  <si>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</si>
  <si>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</si>
  <si>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</si>
  <si>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</si>
  <si>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</si>
  <si>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</si>
  <si>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</si>
  <si>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</si>
  <si>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</si>
  <si>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</si>
  <si>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</si>
  <si>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</si>
  <si>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</si>
  <si>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</si>
  <si>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</si>
  <si>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</si>
  <si>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</si>
  <si>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</si>
  <si>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</si>
  <si>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</si>
  <si>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</si>
  <si>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</si>
  <si>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</si>
  <si>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</si>
  <si>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</si>
  <si>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</si>
  <si>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</si>
  <si>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</si>
  <si>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</si>
  <si>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</si>
  <si>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</si>
  <si>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</si>
  <si>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</si>
  <si>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</si>
  <si>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</si>
  <si>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</si>
  <si>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</si>
  <si>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</si>
  <si>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</si>
  <si>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</si>
  <si>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</si>
  <si>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</si>
  <si>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</si>
  <si>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</si>
  <si>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</si>
  <si>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</si>
  <si>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</si>
  <si>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</si>
  <si>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</si>
  <si>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</si>
  <si>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</si>
  <si>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</si>
  <si>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</si>
  <si>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</si>
  <si>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</si>
  <si>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</si>
  <si>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</si>
  <si>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</si>
  <si>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</si>
  <si>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</si>
  <si>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</si>
  <si>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</si>
  <si>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</si>
  <si>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</si>
  <si>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</si>
  <si>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</si>
  <si>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</si>
  <si>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</si>
  <si>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</si>
  <si>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</si>
  <si>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</si>
  <si>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</si>
  <si>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</si>
  <si>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</si>
  <si>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</si>
  <si>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</si>
  <si>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</si>
  <si>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</si>
  <si>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</si>
  <si>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</si>
  <si>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</si>
  <si>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</si>
  <si>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</si>
  <si>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</si>
  <si>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</si>
  <si>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</si>
  <si>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</si>
  <si>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</si>
  <si>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</si>
  <si>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</si>
  <si>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</si>
  <si>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</si>
  <si>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</si>
  <si>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</si>
  <si>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</si>
  <si>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</si>
  <si>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</si>
  <si>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</si>
  <si>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</si>
  <si>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</si>
  <si>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</si>
  <si>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</si>
  <si>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</si>
  <si>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</si>
  <si>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</si>
  <si>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</si>
  <si>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</si>
  <si>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</si>
  <si>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</si>
  <si>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</si>
  <si>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</si>
  <si>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</si>
  <si>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</si>
  <si>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</si>
  <si>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</si>
  <si>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</si>
  <si>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</si>
  <si>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</si>
  <si>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</si>
  <si>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</si>
  <si>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</si>
  <si>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</si>
  <si>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</si>
  <si>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</si>
  <si>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</si>
  <si>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</si>
  <si>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</si>
  <si>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</si>
  <si>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</si>
  <si>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</si>
  <si>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</si>
  <si>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</si>
  <si>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</si>
  <si>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</si>
  <si>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</si>
  <si>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</si>
  <si>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</si>
  <si>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</si>
  <si>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</si>
  <si>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</si>
  <si>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</si>
  <si>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</si>
  <si>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</si>
  <si>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</si>
  <si>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</si>
  <si>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</si>
  <si>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</si>
  <si>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</si>
  <si>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</si>
  <si>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</si>
  <si>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</si>
  <si>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</si>
  <si>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</si>
  <si>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</si>
  <si>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</si>
  <si>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</si>
  <si>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</si>
  <si>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</si>
  <si>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</si>
  <si>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</si>
  <si>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</si>
  <si>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</si>
  <si>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</si>
  <si>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</si>
  <si>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</si>
  <si>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</si>
  <si>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</si>
  <si>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</si>
  <si>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</si>
  <si>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</si>
  <si>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</si>
  <si>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</si>
  <si>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</si>
  <si>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</si>
  <si>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</si>
  <si>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</si>
  <si>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</si>
  <si>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</si>
  <si>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</si>
  <si>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</si>
  <si>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</si>
  <si>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</si>
  <si>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</si>
  <si>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</si>
  <si>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</si>
  <si>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</si>
  <si>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</si>
  <si>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</si>
  <si>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</si>
  <si>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</si>
  <si>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</si>
  <si>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</si>
  <si>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</si>
  <si>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</si>
  <si>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</si>
  <si>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</si>
  <si>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</si>
  <si>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</si>
  <si>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</si>
  <si>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</si>
  <si>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</si>
  <si>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</si>
  <si>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</si>
  <si>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</si>
  <si>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</si>
  <si>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</si>
  <si>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</si>
  <si>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</si>
  <si>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</si>
  <si>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</si>
  <si>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</si>
  <si>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</si>
  <si>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</si>
  <si>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</si>
  <si>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</si>
  <si>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</si>
  <si>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</si>
  <si>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</si>
  <si>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</si>
  <si>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</si>
  <si>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</si>
  <si>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</si>
  <si>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</si>
  <si>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</si>
  <si>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</si>
  <si>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</si>
  <si>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</si>
  <si>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</si>
  <si>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</si>
  <si>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</si>
  <si>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</si>
  <si>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</si>
  <si>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</si>
  <si>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</si>
  <si>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</si>
  <si>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</si>
  <si>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</si>
  <si>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</si>
  <si>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</si>
  <si>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</si>
  <si>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</si>
  <si>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</si>
  <si>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</si>
  <si>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</si>
  <si>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</si>
  <si>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</si>
  <si>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</si>
  <si>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</si>
  <si>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</si>
  <si>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</si>
  <si>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</si>
  <si>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</si>
  <si>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</si>
  <si>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</si>
  <si>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</si>
  <si>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</si>
  <si>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</si>
  <si>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</si>
  <si>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</si>
  <si>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</si>
  <si>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</si>
  <si>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</si>
  <si>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</si>
  <si>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</si>
  <si>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</si>
  <si>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</si>
  <si>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</si>
  <si>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</si>
  <si>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</si>
  <si>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</si>
  <si>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</si>
  <si>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</si>
  <si>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</si>
  <si>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</si>
  <si>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</si>
  <si>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</si>
  <si>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</si>
  <si>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</si>
  <si>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</si>
  <si>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</si>
  <si>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</si>
  <si>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</si>
  <si>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</si>
  <si>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</si>
  <si>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</si>
  <si>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</si>
  <si>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</si>
  <si>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</si>
  <si>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</si>
  <si>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</si>
  <si>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</si>
  <si>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</si>
  <si>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</si>
  <si>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</si>
  <si>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</si>
  <si>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</si>
  <si>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</si>
  <si>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</si>
  <si>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</si>
  <si>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</si>
  <si>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</si>
  <si>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</si>
  <si>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</si>
  <si>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</si>
  <si>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</si>
  <si>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</si>
  <si>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</si>
  <si>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</si>
  <si>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</si>
  <si>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</si>
  <si>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</si>
  <si>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</si>
  <si>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</si>
  <si>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</si>
  <si>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</si>
  <si>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</si>
  <si>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</si>
  <si>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</si>
  <si>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</si>
  <si>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</si>
  <si>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</si>
  <si>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</si>
  <si>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</si>
  <si>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</si>
  <si>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</si>
  <si>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</si>
  <si>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</si>
  <si>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</si>
  <si>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</si>
  <si>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</si>
  <si>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</si>
  <si>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</si>
  <si>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</si>
  <si>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</si>
  <si>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</si>
  <si>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</si>
  <si>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</si>
  <si>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</si>
  <si>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</si>
  <si>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</si>
  <si>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</si>
  <si>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</si>
  <si>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</si>
  <si>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</si>
  <si>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</si>
  <si>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</si>
  <si>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</si>
  <si>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</si>
  <si>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</si>
  <si>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</si>
  <si>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</si>
  <si>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</si>
  <si>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</si>
  <si>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</si>
  <si>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</si>
  <si>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</si>
  <si>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</si>
  <si>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</si>
  <si>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</si>
  <si>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</si>
  <si>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</si>
  <si>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</si>
  <si>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</si>
  <si>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</si>
  <si>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</si>
  <si>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</si>
  <si>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</si>
  <si>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</si>
  <si>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</si>
  <si>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</si>
  <si>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</si>
  <si>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</si>
  <si>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</si>
  <si>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</si>
  <si>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</si>
  <si>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</si>
  <si>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</si>
  <si>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</si>
  <si>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</si>
  <si>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</si>
  <si>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</si>
  <si>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</si>
  <si>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</si>
  <si>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</si>
  <si>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</si>
  <si>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</si>
  <si>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</si>
  <si>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</si>
  <si>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</si>
  <si>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</si>
  <si>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</si>
  <si>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</si>
  <si>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</si>
  <si>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</si>
  <si>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</si>
  <si>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</si>
  <si>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</si>
  <si>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</si>
  <si>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</si>
  <si>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</si>
  <si>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</si>
  <si>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</si>
  <si>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</si>
  <si>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</si>
  <si>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</si>
  <si>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</si>
  <si>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</si>
  <si>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</si>
  <si>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</si>
  <si>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</si>
  <si>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</si>
  <si>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</si>
  <si>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</si>
  <si>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</si>
  <si>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</si>
  <si>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</si>
  <si>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</si>
  <si>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</si>
  <si>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</si>
  <si>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</si>
  <si>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</si>
  <si>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</si>
  <si>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</si>
  <si>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</si>
  <si>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</si>
  <si>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</si>
  <si>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</si>
  <si>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</si>
  <si>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</si>
  <si>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</si>
  <si>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</si>
  <si>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</si>
  <si>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</si>
  <si>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</si>
  <si>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</si>
  <si>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</si>
  <si>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</si>
  <si>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</si>
  <si>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</si>
  <si>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</si>
  <si>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</si>
  <si>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</si>
  <si>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</si>
  <si>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</si>
  <si>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</si>
  <si>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</si>
  <si>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</si>
  <si>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</si>
  <si>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</si>
  <si>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</si>
  <si>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</si>
  <si>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</si>
  <si>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</si>
  <si>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</si>
  <si>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</si>
  <si>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</si>
  <si>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</si>
  <si>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</si>
  <si>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</si>
  <si>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</si>
  <si>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</si>
  <si>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</si>
  <si>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</si>
  <si>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</si>
  <si>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</si>
  <si>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</si>
  <si>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</si>
  <si>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</si>
  <si>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</si>
  <si>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</si>
  <si>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</si>
  <si>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</si>
  <si>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</si>
  <si>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</si>
  <si>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</si>
  <si>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</si>
  <si>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</si>
  <si>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</si>
  <si>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</si>
  <si>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</si>
  <si>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</si>
  <si>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</si>
  <si>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</si>
  <si>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</si>
  <si>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</si>
  <si>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</si>
  <si>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</si>
  <si>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</si>
  <si>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</si>
  <si>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</si>
  <si>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</si>
  <si>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</si>
  <si>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</si>
  <si>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</si>
  <si>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</si>
  <si>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</si>
  <si>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</si>
  <si>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</si>
  <si>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</si>
  <si>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</si>
  <si>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</si>
  <si>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</si>
  <si>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</si>
  <si>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</si>
  <si>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</si>
  <si>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</si>
  <si>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</si>
  <si>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</si>
  <si>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</si>
  <si>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</si>
  <si>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</si>
  <si>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</si>
  <si>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</si>
  <si>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</si>
  <si>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</si>
  <si>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</si>
  <si>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</si>
  <si>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</si>
  <si>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</si>
  <si>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</si>
  <si>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</si>
  <si>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</si>
  <si>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</si>
  <si>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</si>
  <si>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</si>
  <si>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</si>
  <si>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</si>
  <si>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</si>
  <si>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</si>
  <si>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</si>
  <si>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</si>
  <si>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</si>
  <si>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</si>
  <si>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</si>
  <si>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</si>
  <si>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</si>
  <si>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</si>
  <si>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</si>
  <si>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</si>
  <si>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</si>
  <si>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</si>
  <si>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</si>
  <si>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</si>
  <si>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</si>
  <si>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</si>
  <si>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</si>
  <si>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</si>
  <si>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</si>
  <si>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</si>
  <si>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</si>
  <si>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</si>
  <si>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</si>
  <si>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</si>
  <si>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</si>
  <si>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</si>
  <si>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</si>
  <si>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</si>
  <si>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</si>
  <si>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</si>
  <si>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</si>
  <si>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</si>
  <si>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</si>
  <si>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</si>
  <si>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</si>
  <si>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</si>
  <si>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</si>
  <si>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</si>
  <si>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</si>
  <si>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</si>
  <si>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</si>
  <si>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</si>
  <si>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</si>
  <si>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</si>
  <si>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</si>
  <si>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</si>
  <si>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</si>
  <si>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</si>
  <si>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</si>
  <si>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</si>
  <si>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</si>
  <si>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</si>
  <si>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</si>
  <si>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</si>
  <si>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</si>
  <si>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</si>
  <si>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</si>
  <si>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</si>
  <si>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</si>
  <si>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</si>
  <si>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</si>
  <si>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</si>
  <si>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</si>
  <si>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</si>
  <si>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</si>
  <si>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</si>
  <si>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</si>
  <si>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</si>
  <si>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</si>
  <si>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</si>
  <si>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</si>
  <si>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</si>
  <si>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</si>
  <si>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</si>
  <si>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</si>
  <si>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</si>
  <si>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</si>
  <si>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</si>
  <si>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</si>
  <si>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</si>
  <si>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</si>
  <si>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</si>
  <si>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</si>
  <si>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</si>
  <si>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</si>
  <si>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</si>
  <si>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</si>
  <si>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</si>
  <si>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</si>
  <si>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</si>
  <si>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</si>
  <si>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</si>
  <si>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</si>
  <si>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</si>
  <si>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</si>
  <si>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</si>
  <si>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</si>
  <si>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</si>
  <si>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</si>
  <si>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</si>
  <si>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</si>
  <si>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</si>
  <si>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</si>
  <si>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</si>
  <si>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</si>
  <si>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</si>
  <si>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</si>
  <si>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</si>
  <si>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</si>
  <si>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</si>
  <si>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</si>
  <si>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</si>
  <si>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</si>
  <si>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</si>
  <si>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</si>
  <si>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</si>
  <si>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</si>
  <si>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</si>
  <si>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</si>
  <si>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</si>
  <si>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</si>
  <si>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</si>
  <si>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</si>
  <si>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</si>
  <si>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</si>
  <si>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</si>
  <si>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</si>
  <si>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</si>
  <si>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</si>
  <si>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</si>
  <si>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</si>
  <si>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</si>
  <si>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</si>
  <si>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</si>
  <si>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</si>
  <si>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</si>
  <si>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</si>
  <si>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</si>
  <si>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</si>
  <si>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</si>
  <si>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</si>
  <si>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</si>
  <si>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</si>
  <si>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</si>
  <si>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</si>
  <si>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</si>
  <si>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</si>
  <si>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</si>
  <si>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</si>
  <si>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</si>
  <si>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</si>
  <si>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</si>
  <si>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</si>
  <si>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</si>
  <si>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</si>
  <si>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</si>
  <si>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</si>
  <si>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</si>
  <si>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</si>
  <si>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</si>
  <si>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</si>
  <si>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</si>
  <si>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</si>
  <si>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</si>
  <si>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</si>
  <si>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</si>
  <si>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</si>
  <si>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</si>
  <si>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</si>
  <si>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</si>
  <si>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</si>
  <si>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</si>
  <si>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</si>
  <si>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</si>
  <si>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</si>
  <si>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</si>
  <si>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</si>
  <si>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</si>
  <si>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</si>
  <si>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</si>
  <si>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</si>
  <si>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</si>
  <si>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</si>
  <si>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</si>
  <si>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</si>
  <si>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</si>
  <si>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</si>
  <si>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</si>
  <si>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</si>
  <si>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</si>
  <si>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</si>
  <si>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</si>
  <si>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</si>
  <si>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</si>
  <si>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</si>
  <si>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</si>
  <si>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</si>
  <si>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</si>
  <si>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</si>
  <si>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</si>
  <si>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</si>
  <si>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</si>
  <si>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</si>
  <si>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</si>
  <si>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</si>
  <si>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</si>
  <si>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</si>
  <si>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</si>
  <si>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</si>
  <si>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</si>
  <si>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</si>
  <si>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</si>
  <si>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</si>
  <si>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</si>
  <si>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</si>
  <si>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</si>
  <si>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</si>
  <si>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</si>
  <si>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</si>
  <si>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</si>
  <si>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</si>
  <si>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</si>
  <si>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</si>
  <si>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</si>
  <si>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</si>
  <si>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</si>
  <si>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</si>
  <si>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</si>
  <si>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</si>
  <si>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</si>
  <si>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</si>
  <si>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</si>
  <si>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</si>
  <si>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</si>
  <si>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</si>
  <si>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</si>
  <si>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</si>
  <si>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</si>
  <si>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</si>
  <si>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</si>
  <si>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</si>
  <si>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</si>
  <si>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</si>
  <si>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</si>
  <si>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</si>
  <si>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</si>
  <si>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</si>
  <si>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</si>
  <si>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</si>
  <si>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</si>
  <si>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</si>
  <si>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</si>
  <si>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</si>
  <si>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</si>
  <si>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</si>
  <si>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</si>
  <si>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</si>
  <si>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</si>
  <si>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</si>
  <si>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</si>
  <si>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</si>
  <si>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</si>
  <si>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</si>
  <si>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</si>
  <si>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</si>
  <si>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</si>
  <si>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</si>
  <si>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</si>
  <si>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</si>
  <si>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</si>
  <si>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</si>
  <si>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</si>
  <si>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</si>
  <si>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</si>
  <si>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</si>
  <si>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</si>
  <si>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</si>
  <si>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</si>
  <si>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</si>
  <si>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</si>
  <si>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</si>
  <si>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</si>
  <si>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</si>
  <si>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</si>
  <si>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</si>
  <si>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</si>
  <si>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</si>
  <si>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</si>
  <si>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</si>
  <si>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</si>
  <si>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</si>
  <si>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</si>
  <si>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</si>
  <si>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</si>
  <si>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</si>
  <si>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</si>
  <si>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</si>
  <si>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</si>
  <si>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</si>
  <si>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</si>
  <si>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</si>
  <si>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</si>
  <si>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</si>
  <si>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</si>
  <si>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</si>
  <si>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</si>
  <si>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</si>
  <si>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</si>
  <si>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</si>
  <si>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</si>
  <si>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</si>
  <si>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</si>
  <si>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</si>
  <si>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</si>
  <si>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</si>
  <si>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</si>
  <si>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</si>
  <si>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</si>
  <si>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</si>
  <si>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</si>
  <si>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</si>
  <si>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</si>
  <si>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</si>
  <si>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</si>
  <si>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</si>
  <si>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</si>
  <si>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</si>
  <si>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</si>
  <si>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</si>
  <si>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</si>
  <si>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</si>
  <si>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</si>
  <si>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</si>
  <si>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</si>
  <si>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</si>
  <si>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</si>
  <si>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</si>
  <si>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</si>
  <si>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</si>
  <si>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</si>
  <si>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</si>
  <si>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</si>
  <si>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</si>
  <si>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</si>
  <si>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</si>
  <si>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</si>
  <si>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</si>
  <si>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</si>
  <si>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</si>
  <si>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</si>
  <si>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</si>
  <si>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</si>
  <si>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</si>
  <si>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</si>
  <si>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</si>
  <si>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</si>
  <si>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</si>
  <si>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</si>
  <si>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</si>
  <si>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</si>
  <si>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</si>
  <si>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</si>
  <si>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</si>
  <si>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</si>
  <si>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</si>
  <si>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</si>
  <si>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</si>
  <si>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</si>
  <si>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</si>
  <si>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</si>
  <si>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</si>
  <si>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</si>
  <si>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</si>
  <si>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</si>
  <si>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</si>
  <si>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</si>
  <si>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</si>
  <si>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</si>
  <si>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</si>
  <si>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</si>
  <si>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</si>
  <si>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</si>
  <si>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</si>
  <si>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</si>
  <si>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</si>
  <si>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</si>
  <si>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</si>
  <si>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</si>
  <si>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</si>
  <si>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</si>
  <si>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</si>
  <si>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</si>
  <si>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</si>
  <si>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</si>
  <si>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</si>
  <si>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</si>
  <si>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</si>
  <si>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</si>
  <si>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</si>
  <si>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</si>
  <si>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</si>
  <si>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</si>
  <si>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</si>
  <si>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</si>
  <si>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</si>
  <si>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</si>
  <si>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</si>
  <si>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</si>
  <si>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</si>
  <si>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</si>
  <si>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</si>
  <si>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</si>
  <si>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</si>
  <si>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</si>
  <si>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</si>
  <si>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</si>
  <si>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</si>
  <si>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</si>
  <si>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</si>
  <si>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</si>
  <si>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</si>
  <si>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</si>
  <si>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</si>
  <si>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</si>
  <si>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</si>
  <si>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</si>
  <si>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</si>
  <si>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</si>
  <si>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</si>
  <si>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</si>
  <si>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</si>
  <si>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</si>
  <si>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</si>
  <si>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</si>
  <si>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</si>
  <si>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</si>
  <si>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</si>
  <si>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</si>
  <si>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</si>
  <si>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</si>
  <si>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</si>
  <si>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</si>
  <si>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</si>
  <si>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</si>
  <si>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</si>
  <si>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</si>
  <si>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</si>
  <si>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</si>
  <si>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</si>
  <si>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</si>
  <si>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</si>
  <si>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</si>
  <si>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</si>
  <si>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</si>
  <si>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</si>
  <si>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</si>
  <si>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</si>
  <si>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</si>
  <si>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</si>
  <si>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</si>
  <si>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</si>
  <si>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</si>
  <si>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</si>
  <si>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</si>
  <si>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</si>
  <si>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</si>
  <si>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</si>
  <si>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</si>
  <si>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</si>
  <si>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</si>
  <si>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</si>
  <si>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</si>
  <si>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</si>
  <si>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</si>
  <si>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</si>
  <si>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</si>
  <si>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</si>
  <si>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</si>
  <si>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</si>
  <si>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</si>
  <si>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</si>
  <si>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</si>
  <si>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</si>
  <si>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</si>
  <si>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</si>
  <si>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</si>
  <si>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</si>
  <si>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</si>
  <si>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</si>
  <si>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</si>
  <si>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</si>
  <si>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</si>
  <si>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</si>
  <si>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</si>
  <si>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</si>
  <si>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</si>
  <si>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</si>
  <si>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</si>
  <si>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</si>
  <si>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</si>
  <si>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</si>
  <si>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</si>
  <si>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</si>
  <si>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</si>
  <si>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</si>
  <si>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</si>
  <si>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</si>
  <si>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</si>
  <si>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</si>
  <si>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</si>
  <si>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</si>
  <si>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</si>
  <si>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</si>
  <si>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</si>
  <si>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</si>
  <si>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</si>
  <si>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</si>
  <si>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</si>
  <si>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</si>
  <si>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</si>
  <si>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</si>
  <si>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</si>
  <si>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</si>
  <si>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</si>
  <si>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</si>
  <si>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</si>
  <si>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</si>
  <si>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</si>
  <si>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</si>
  <si>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</si>
  <si>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</si>
  <si>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</si>
  <si>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</si>
  <si>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</si>
  <si>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</si>
  <si>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</si>
  <si>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</si>
  <si>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</si>
  <si>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</si>
  <si>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</si>
  <si>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</si>
  <si>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</si>
  <si>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</si>
  <si>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</si>
  <si>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</si>
  <si>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</si>
  <si>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</si>
  <si>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</si>
  <si>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</si>
  <si>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</si>
  <si>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</si>
  <si>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</si>
  <si>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</si>
  <si>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</si>
  <si>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</si>
  <si>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</si>
  <si>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</si>
  <si>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</si>
  <si>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</si>
  <si>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</si>
  <si>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</si>
  <si>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</si>
  <si>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</si>
  <si>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</si>
  <si>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</si>
  <si>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</si>
  <si>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</si>
  <si>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</si>
  <si>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</si>
  <si>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</si>
  <si>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</si>
  <si>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</si>
  <si>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</si>
  <si>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</si>
  <si>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</si>
  <si>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</si>
  <si>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</si>
  <si>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</si>
  <si>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</si>
  <si>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</si>
  <si>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</si>
  <si>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</si>
  <si>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</si>
  <si>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</si>
  <si>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</si>
  <si>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</si>
  <si>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</si>
  <si>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</si>
  <si>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</si>
  <si>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</si>
  <si>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</si>
  <si>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</si>
  <si>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</si>
  <si>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</si>
  <si>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</si>
  <si>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</si>
  <si>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</si>
  <si>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</si>
  <si>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</si>
  <si>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</si>
  <si>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</si>
  <si>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</si>
  <si>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</si>
  <si>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</si>
  <si>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</si>
  <si>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</si>
  <si>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</si>
  <si>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</si>
  <si>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</si>
  <si>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</si>
  <si>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</si>
  <si>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</si>
  <si>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</si>
  <si>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</si>
  <si>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</si>
  <si>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</si>
  <si>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</si>
  <si>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</si>
  <si>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</si>
  <si>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</si>
  <si>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</si>
  <si>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</si>
  <si>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</si>
  <si>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</si>
  <si>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</si>
  <si>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</si>
  <si>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</si>
  <si>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</si>
  <si>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</si>
  <si>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</si>
  <si>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</si>
  <si>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</si>
  <si>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</si>
  <si>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</si>
  <si>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</si>
  <si>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</si>
  <si>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</si>
  <si>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</si>
  <si>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</si>
  <si>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</si>
  <si>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</si>
  <si>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</si>
  <si>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</si>
  <si>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</si>
  <si>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</si>
  <si>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</si>
  <si>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</si>
  <si>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</si>
  <si>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</si>
  <si>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</si>
  <si>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</si>
  <si>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</si>
  <si>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</si>
  <si>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</si>
  <si>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</si>
  <si>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</si>
  <si>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</si>
  <si>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</si>
  <si>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</si>
  <si>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</si>
  <si>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</si>
  <si>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</si>
  <si>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</si>
  <si>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</si>
  <si>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</si>
  <si>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</si>
  <si>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</si>
  <si>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</si>
  <si>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</si>
  <si>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</si>
  <si>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</si>
  <si>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</si>
  <si>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</si>
  <si>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</si>
  <si>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</si>
  <si>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</si>
  <si>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</si>
  <si>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</si>
  <si>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</si>
  <si>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</si>
  <si>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</si>
  <si>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</si>
  <si>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</si>
  <si>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</si>
  <si>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</si>
  <si>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</si>
  <si>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</si>
  <si>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</si>
  <si>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</si>
  <si>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</si>
  <si>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</si>
  <si>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</si>
  <si>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</si>
  <si>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</si>
  <si>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</si>
  <si>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</si>
  <si>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</si>
  <si>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</si>
  <si>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</si>
  <si>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</si>
  <si>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</si>
  <si>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</si>
  <si>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</si>
  <si>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</si>
  <si>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</si>
  <si>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</si>
  <si>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</si>
  <si>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</si>
  <si>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</si>
  <si>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</si>
  <si>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</si>
  <si>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</si>
  <si>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</si>
  <si>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</si>
  <si>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</si>
  <si>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</si>
  <si>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</si>
  <si>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</si>
  <si>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</si>
  <si>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</si>
  <si>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</si>
  <si>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</si>
  <si>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</si>
  <si>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</si>
  <si>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</si>
  <si>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</si>
  <si>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</si>
  <si>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</si>
  <si>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</si>
  <si>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</si>
  <si>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</si>
  <si>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</si>
  <si>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</si>
  <si>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</si>
  <si>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</si>
  <si>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</si>
  <si>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</si>
  <si>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</si>
  <si>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</si>
  <si>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</si>
  <si>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</si>
  <si>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</si>
  <si>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</si>
  <si>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</si>
  <si>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</si>
  <si>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</si>
  <si>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</si>
  <si>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</si>
  <si>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</si>
  <si>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</si>
  <si>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</si>
  <si>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</si>
  <si>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</si>
  <si>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</si>
  <si>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</si>
  <si>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</si>
  <si>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</si>
  <si>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</si>
  <si>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</si>
  <si>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</si>
  <si>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</si>
  <si>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</si>
  <si>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</si>
  <si>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</si>
  <si>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</si>
  <si>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</si>
  <si>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</si>
  <si>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</si>
  <si>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</si>
  <si>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</si>
  <si>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</si>
  <si>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</si>
  <si>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</si>
  <si>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</si>
  <si>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</si>
  <si>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</si>
  <si>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</si>
  <si>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</si>
  <si>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</si>
  <si>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</si>
  <si>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</si>
  <si>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</si>
  <si>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</si>
  <si>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</si>
  <si>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</si>
  <si>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</si>
  <si>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</si>
  <si>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</si>
  <si>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</si>
  <si>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</si>
  <si>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</si>
  <si>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</si>
  <si>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</si>
  <si>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</si>
  <si>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</si>
  <si>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</si>
  <si>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</si>
  <si>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</si>
  <si>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</si>
  <si>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</si>
  <si>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</si>
  <si>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</si>
  <si>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</si>
  <si>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</si>
  <si>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</si>
  <si>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</si>
  <si>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</si>
  <si>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</si>
  <si>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</si>
  <si>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</si>
  <si>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</si>
  <si>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</si>
  <si>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</si>
  <si>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</si>
  <si>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</si>
  <si>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</si>
  <si>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</si>
  <si>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</si>
  <si>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</si>
  <si>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</si>
  <si>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</si>
  <si>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</si>
  <si>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</si>
  <si>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</si>
  <si>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</si>
  <si>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</si>
  <si>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</si>
  <si>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</si>
  <si>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</si>
  <si>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</si>
  <si>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</si>
  <si>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</si>
  <si>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</si>
  <si>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</si>
  <si>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</si>
  <si>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</si>
  <si>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</si>
  <si>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</si>
  <si>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</si>
  <si>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</si>
  <si>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</si>
  <si>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</si>
  <si>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</si>
  <si>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</si>
  <si>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</si>
  <si>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</si>
  <si>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</si>
  <si>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</si>
  <si>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</si>
  <si>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</si>
  <si>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</si>
  <si>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</si>
  <si>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</si>
  <si>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</si>
  <si>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</si>
  <si>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</si>
  <si>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</si>
  <si>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</si>
  <si>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</si>
  <si>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</si>
  <si>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</si>
  <si>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</si>
  <si>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</si>
  <si>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</si>
  <si>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</si>
  <si>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</si>
  <si>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</si>
  <si>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</si>
  <si>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</si>
  <si>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</si>
  <si>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</si>
  <si>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</si>
  <si>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</si>
  <si>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</si>
  <si>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</si>
  <si>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</si>
  <si>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</si>
  <si>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</si>
  <si>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</si>
  <si>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</si>
  <si>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</si>
  <si>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</si>
  <si>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</si>
  <si>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</si>
  <si>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</si>
  <si>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</si>
  <si>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</si>
  <si>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</si>
  <si>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</si>
  <si>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</si>
  <si>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</si>
  <si>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</si>
  <si>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</si>
  <si>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</si>
  <si>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</si>
  <si>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</si>
  <si>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</si>
  <si>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</si>
  <si>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</si>
  <si>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</si>
  <si>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</si>
  <si>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</si>
  <si>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</si>
  <si>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</si>
  <si>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</si>
  <si>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</si>
  <si>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</si>
  <si>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</si>
  <si>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</si>
  <si>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</si>
  <si>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</si>
  <si>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</si>
  <si>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</si>
  <si>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</si>
  <si>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</si>
  <si>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</si>
  <si>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</si>
  <si>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</si>
  <si>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</si>
  <si>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</si>
  <si>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</si>
  <si>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</si>
  <si>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</si>
  <si>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</si>
  <si>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</si>
  <si>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</si>
  <si>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</si>
  <si>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</si>
  <si>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</si>
  <si>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</si>
  <si>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</si>
  <si>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</si>
  <si>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</si>
  <si>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</si>
  <si>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</si>
  <si>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</si>
  <si>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</si>
  <si>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</si>
  <si>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</si>
  <si>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</si>
  <si>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</si>
  <si>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</si>
  <si>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</si>
  <si>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</si>
  <si>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</si>
  <si>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</si>
  <si>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</si>
  <si>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</si>
  <si>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</si>
  <si>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</si>
  <si>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</si>
  <si>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</si>
  <si>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</si>
  <si>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</si>
  <si>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</si>
  <si>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</si>
  <si>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</si>
  <si>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</si>
  <si>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</si>
  <si>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</si>
  <si>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</si>
  <si>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</si>
  <si>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</si>
  <si>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</si>
  <si>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</si>
  <si>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</si>
  <si>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</si>
  <si>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</si>
  <si>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</si>
  <si>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</si>
  <si>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</si>
  <si>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</si>
  <si>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</si>
  <si>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</si>
  <si>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</si>
  <si>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</si>
  <si>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</si>
  <si>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</si>
  <si>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</si>
  <si>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</si>
  <si>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</si>
  <si>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</si>
  <si>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</si>
  <si>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</si>
  <si>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</si>
  <si>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</si>
  <si>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</si>
  <si>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</si>
  <si>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</si>
  <si>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</si>
  <si>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</si>
  <si>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</si>
  <si>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</si>
  <si>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</si>
  <si>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</si>
  <si>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</si>
  <si>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</si>
  <si>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</si>
  <si>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</si>
  <si>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</si>
  <si>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</si>
  <si>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</si>
  <si>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</si>
  <si>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</si>
  <si>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</si>
  <si>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</si>
  <si>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</si>
  <si>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</si>
  <si>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</si>
  <si>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</si>
  <si>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</si>
  <si>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</si>
  <si>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</si>
  <si>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</si>
  <si>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</si>
  <si>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</si>
  <si>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</si>
  <si>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</si>
  <si>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</si>
  <si>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</si>
  <si>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</si>
  <si>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</si>
  <si>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</si>
  <si>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</si>
  <si>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</si>
  <si>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</si>
  <si>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</si>
  <si>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</si>
  <si>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</si>
  <si>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</si>
  <si>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</si>
  <si>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</si>
  <si>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</si>
  <si>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</si>
  <si>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</si>
  <si>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</si>
  <si>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</si>
  <si>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</si>
  <si>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</si>
  <si>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</si>
  <si>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</si>
  <si>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</si>
  <si>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</si>
  <si>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</si>
  <si>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</si>
  <si>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</si>
  <si>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</si>
  <si>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</si>
  <si>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</si>
  <si>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</si>
  <si>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</si>
  <si>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</si>
  <si>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</si>
  <si>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</si>
  <si>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</si>
  <si>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</si>
  <si>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</si>
  <si>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</si>
  <si>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</si>
  <si>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</si>
  <si>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</si>
  <si>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</si>
  <si>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</si>
  <si>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</si>
  <si>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</si>
  <si>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</si>
  <si>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</si>
  <si>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</si>
  <si>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</si>
  <si>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</si>
  <si>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</si>
  <si>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</si>
  <si>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</si>
  <si>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</si>
  <si>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</si>
  <si>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</si>
  <si>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</si>
  <si>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</si>
  <si>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</si>
  <si>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</si>
  <si>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</si>
  <si>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</si>
  <si>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</si>
  <si>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</si>
  <si>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</si>
  <si>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</si>
  <si>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</si>
  <si>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</si>
  <si>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</si>
  <si>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</si>
  <si>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</si>
  <si>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</si>
  <si>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</si>
  <si>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</si>
  <si>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</si>
  <si>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</si>
  <si>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</si>
  <si>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</si>
  <si>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</si>
  <si>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</si>
  <si>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</si>
  <si>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</si>
  <si>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</si>
  <si>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</si>
  <si>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</si>
  <si>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</si>
  <si>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</si>
  <si>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</si>
  <si>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</si>
  <si>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</si>
  <si>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</si>
  <si>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</si>
  <si>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</si>
  <si>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</si>
  <si>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</si>
  <si>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</si>
  <si>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</si>
  <si>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</si>
  <si>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</si>
  <si>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</si>
  <si>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</si>
  <si>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</si>
  <si>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</si>
  <si>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</si>
  <si>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</si>
  <si>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</si>
  <si>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</si>
  <si>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</si>
  <si>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</si>
  <si>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</si>
  <si>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</si>
  <si>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</si>
  <si>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</si>
  <si>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</si>
  <si>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</si>
  <si>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</si>
  <si>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</si>
  <si>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</si>
  <si>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</si>
  <si>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</si>
  <si>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</si>
  <si>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</si>
  <si>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</si>
  <si>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</si>
  <si>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</si>
  <si>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</si>
  <si>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</si>
  <si>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</si>
  <si>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</si>
  <si>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</si>
  <si>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</si>
  <si>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</si>
  <si>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</si>
  <si>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</si>
  <si>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</si>
  <si>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</si>
  <si>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</si>
  <si>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</si>
  <si>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</si>
  <si>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</si>
  <si>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</si>
  <si>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</si>
  <si>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</si>
  <si>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</si>
  <si>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</si>
  <si>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</si>
  <si>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</si>
  <si>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</si>
  <si>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</si>
  <si>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</si>
  <si>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</si>
  <si>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</si>
  <si>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</si>
  <si>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</si>
  <si>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</si>
  <si>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</si>
  <si>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</si>
  <si>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</si>
  <si>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</si>
  <si>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</si>
  <si>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</si>
  <si>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</si>
  <si>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</si>
  <si>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</si>
  <si>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</si>
  <si>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</si>
  <si>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</si>
  <si>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</si>
  <si>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</si>
  <si>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</si>
  <si>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</si>
  <si>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</si>
  <si>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</si>
  <si>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</si>
  <si>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</si>
  <si>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</si>
  <si>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</si>
  <si>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</si>
  <si>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</si>
  <si>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</si>
  <si>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</si>
  <si>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</si>
  <si>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</si>
  <si>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</si>
  <si>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</si>
  <si>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</si>
  <si>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</si>
  <si>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</si>
  <si>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</si>
  <si>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</si>
  <si>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</si>
  <si>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</si>
  <si>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</si>
  <si>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</si>
  <si>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</si>
  <si>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</si>
  <si>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</si>
  <si>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</si>
  <si>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</si>
  <si>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</si>
  <si>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</si>
  <si>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</si>
  <si>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</si>
  <si>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</si>
  <si>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</si>
  <si>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</si>
  <si>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</si>
  <si>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</si>
  <si>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</si>
  <si>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</si>
  <si>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</si>
  <si>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</si>
  <si>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</si>
  <si>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</si>
  <si>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</si>
  <si>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</si>
  <si>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</si>
  <si>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</si>
  <si>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</si>
  <si>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</si>
  <si>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</si>
  <si>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</si>
  <si>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</si>
  <si>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</si>
  <si>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</si>
  <si>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</si>
  <si>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</si>
  <si>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</si>
  <si>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</si>
  <si>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</si>
  <si>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</si>
  <si>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</si>
  <si>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</si>
  <si>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</si>
  <si>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</si>
  <si>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</si>
  <si>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</si>
  <si>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</si>
  <si>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</si>
  <si>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</si>
  <si>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</si>
  <si>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</si>
  <si>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</si>
  <si>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</si>
  <si>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</si>
  <si>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</si>
  <si>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</si>
  <si>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</si>
  <si>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</si>
  <si>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</si>
  <si>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</si>
  <si>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</si>
  <si>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</si>
  <si>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</si>
  <si>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</si>
  <si>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</si>
  <si>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</si>
  <si>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</si>
  <si>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</si>
  <si>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</si>
  <si>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</si>
  <si>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</si>
  <si>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</si>
  <si>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</si>
  <si>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</si>
  <si>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</si>
  <si>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</si>
  <si>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</si>
  <si>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</si>
  <si>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</si>
  <si>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</si>
  <si>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</si>
  <si>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</si>
  <si>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</si>
  <si>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</si>
  <si>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</si>
  <si>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</si>
  <si>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</si>
  <si>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</si>
  <si>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</si>
  <si>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</si>
  <si>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</si>
  <si>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</si>
  <si>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</si>
  <si>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</si>
  <si>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</si>
  <si>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</si>
  <si>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</si>
  <si>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</si>
  <si>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</si>
  <si>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</si>
  <si>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</si>
  <si>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</si>
  <si>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</si>
  <si>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</si>
  <si>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</si>
  <si>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</si>
  <si>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</si>
  <si>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</si>
  <si>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</si>
  <si>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</si>
  <si>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</si>
  <si>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</si>
  <si>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</si>
  <si>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</si>
  <si>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</si>
  <si>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</si>
  <si>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</si>
  <si>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</si>
  <si>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</si>
  <si>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</si>
  <si>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</si>
  <si>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</si>
  <si>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</si>
  <si>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</si>
  <si>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</si>
  <si>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</si>
  <si>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</si>
  <si>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</si>
  <si>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</si>
  <si>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</si>
  <si>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</si>
  <si>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</si>
  <si>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</si>
  <si>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</si>
  <si>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</si>
  <si>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</si>
  <si>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</si>
  <si>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</si>
  <si>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</si>
  <si>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</si>
  <si>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</si>
  <si>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</si>
  <si>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</si>
  <si>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</si>
  <si>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</si>
  <si>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</si>
  <si>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</si>
  <si>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</si>
  <si>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</si>
  <si>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</si>
  <si>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</si>
  <si>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</si>
  <si>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</si>
  <si>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</si>
  <si>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</si>
  <si>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</si>
  <si>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</si>
  <si>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</si>
  <si>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</si>
  <si>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</si>
  <si>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</si>
  <si>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</si>
  <si>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</si>
  <si>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</si>
  <si>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</si>
  <si>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</si>
  <si>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</si>
  <si>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</si>
  <si>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</si>
  <si>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</si>
  <si>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</si>
  <si>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</si>
  <si>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</si>
  <si>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</si>
  <si>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</si>
  <si>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</si>
  <si>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</si>
  <si>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</si>
  <si>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</si>
  <si>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</si>
  <si>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</si>
  <si>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</si>
  <si>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</si>
  <si>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</si>
  <si>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</si>
  <si>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</si>
  <si>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</si>
  <si>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</si>
  <si>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</si>
  <si>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</si>
  <si>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</si>
  <si>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</si>
  <si>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</si>
  <si>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</si>
  <si>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</si>
  <si>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</si>
  <si>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</si>
  <si>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</si>
  <si>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</si>
  <si>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</si>
  <si>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</si>
  <si>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</si>
  <si>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</si>
  <si>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</si>
  <si>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</si>
  <si>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</si>
  <si>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</si>
  <si>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</si>
  <si>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</si>
  <si>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</si>
  <si>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</si>
  <si>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</si>
  <si>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</si>
  <si>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</si>
  <si>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</si>
  <si>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</si>
  <si>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</si>
  <si>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</si>
  <si>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</si>
  <si>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</si>
  <si>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</si>
  <si>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</si>
  <si>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</si>
  <si>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</si>
  <si>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</si>
  <si>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</si>
  <si>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</si>
  <si>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</si>
  <si>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</si>
  <si>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</si>
  <si>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</si>
  <si>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</si>
  <si>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</si>
  <si>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</si>
  <si>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</si>
  <si>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</si>
  <si>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</si>
  <si>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</si>
  <si>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</si>
  <si>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</si>
  <si>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</si>
  <si>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</si>
  <si>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</si>
  <si>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</si>
  <si>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</si>
  <si>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</si>
  <si>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</si>
  <si>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</si>
  <si>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</si>
  <si>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</si>
  <si>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</si>
  <si>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</si>
  <si>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</si>
  <si>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</si>
  <si>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</si>
  <si>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</si>
  <si>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</si>
  <si>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</si>
  <si>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</si>
  <si>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</si>
  <si>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</si>
  <si>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</si>
  <si>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</si>
  <si>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</si>
  <si>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</si>
  <si>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</si>
  <si>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</si>
  <si>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</si>
  <si>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</si>
  <si>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</si>
  <si>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</si>
  <si>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</si>
  <si>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</si>
  <si>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</si>
  <si>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</si>
  <si>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</si>
  <si>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</si>
  <si>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</si>
  <si>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</si>
  <si>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</si>
  <si>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</si>
  <si>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</si>
  <si>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</si>
  <si>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</si>
  <si>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</si>
  <si>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</si>
  <si>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</si>
  <si>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</si>
  <si>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</si>
  <si>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</si>
  <si>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</si>
  <si>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</si>
  <si>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</si>
  <si>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</si>
  <si>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</si>
  <si>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</si>
  <si>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</si>
  <si>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</si>
  <si>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</si>
  <si>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</si>
  <si>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</si>
  <si>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</si>
  <si>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</si>
  <si>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</si>
  <si>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</si>
  <si>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</si>
  <si>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</si>
  <si>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</si>
  <si>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</si>
  <si>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</si>
  <si>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</si>
  <si>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</si>
  <si>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</si>
  <si>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</si>
  <si>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</si>
  <si>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</si>
  <si>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</si>
  <si>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</si>
  <si>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</si>
  <si>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</si>
  <si>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</si>
  <si>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</si>
  <si>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</si>
  <si>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</si>
  <si>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</si>
  <si>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</si>
  <si>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</si>
  <si>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</si>
  <si>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</si>
  <si>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</si>
  <si>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</si>
  <si>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</si>
  <si>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</si>
  <si>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</si>
  <si>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</si>
  <si>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</si>
  <si>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</si>
  <si>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</si>
  <si>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</si>
  <si>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</si>
  <si>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</si>
  <si>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</si>
  <si>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</si>
  <si>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</si>
  <si>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</si>
  <si>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</si>
  <si>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</si>
  <si>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</si>
  <si>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</si>
  <si>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</si>
  <si>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</si>
  <si>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</si>
  <si>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</si>
  <si>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</si>
  <si>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</si>
  <si>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</si>
  <si>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</si>
  <si>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</si>
  <si>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</si>
  <si>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</si>
  <si>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</si>
  <si>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</si>
  <si>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</si>
  <si>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</si>
  <si>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</si>
  <si>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</si>
  <si>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</si>
  <si>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</si>
  <si>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</si>
  <si>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</si>
  <si>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</si>
  <si>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</si>
  <si>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</si>
  <si>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</si>
  <si>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</si>
  <si>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</si>
  <si>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</si>
  <si>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</si>
  <si>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</si>
  <si>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</si>
  <si>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</si>
  <si>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</si>
  <si>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</si>
  <si>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</si>
  <si>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</si>
  <si>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</si>
  <si>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</si>
  <si>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</si>
  <si>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</si>
  <si>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</si>
  <si>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</si>
  <si>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</si>
  <si>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</si>
  <si>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</si>
  <si>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</si>
  <si>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</si>
  <si>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</si>
  <si>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</si>
  <si>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</si>
  <si>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</si>
  <si>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</si>
  <si>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</si>
  <si>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</si>
  <si>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</si>
  <si>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</si>
  <si>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</si>
  <si>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</si>
  <si>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</si>
  <si>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</si>
  <si>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</si>
  <si>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</si>
  <si>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</si>
  <si>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</si>
  <si>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</si>
  <si>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</si>
  <si>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</si>
  <si>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</si>
  <si>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</si>
  <si>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</si>
  <si>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</si>
  <si>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</si>
  <si>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</si>
  <si>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</si>
  <si>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</si>
  <si>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</si>
  <si>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</si>
  <si>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</si>
  <si>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</si>
  <si>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</si>
  <si>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</si>
  <si>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</si>
  <si>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</si>
  <si>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</si>
  <si>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</si>
  <si>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</si>
  <si>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</si>
  <si>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</si>
  <si>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</si>
  <si>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</si>
  <si>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</si>
  <si>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</si>
  <si>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</si>
  <si>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</si>
  <si>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</si>
  <si>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</si>
  <si>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</si>
  <si>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</si>
  <si>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</si>
  <si>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</si>
  <si>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</si>
  <si>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</si>
  <si>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</si>
  <si>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</si>
  <si>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</si>
  <si>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</si>
  <si>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</si>
  <si>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</si>
  <si>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</si>
  <si>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</si>
  <si>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</si>
  <si>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</si>
  <si>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</si>
  <si>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</si>
  <si>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</si>
  <si>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</si>
  <si>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</si>
  <si>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</si>
  <si>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</si>
  <si>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</si>
  <si>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</si>
  <si>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</si>
  <si>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</si>
  <si>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</si>
  <si>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</si>
  <si>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</si>
  <si>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</si>
  <si>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</si>
  <si>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</si>
  <si>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</si>
  <si>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</si>
  <si>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</si>
  <si>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</si>
  <si>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</si>
  <si>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</si>
  <si>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</si>
  <si>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</si>
  <si>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</si>
  <si>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</si>
  <si>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</si>
  <si>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</si>
  <si>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</si>
  <si>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</si>
  <si>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</si>
  <si>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</si>
  <si>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</si>
  <si>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</si>
  <si>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</si>
  <si>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</si>
  <si>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</si>
  <si>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</si>
  <si>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</si>
  <si>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</si>
  <si>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</si>
  <si>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</si>
  <si>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</si>
  <si>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</si>
  <si>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</si>
  <si>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</si>
  <si>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</si>
  <si>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</si>
  <si>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</si>
  <si>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</si>
  <si>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</si>
  <si>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</si>
  <si>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</si>
  <si>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</si>
  <si>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</si>
  <si>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</si>
  <si>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</si>
  <si>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</si>
  <si>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</si>
  <si>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</si>
  <si>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</si>
  <si>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</si>
  <si>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</si>
  <si>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</si>
  <si>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</si>
  <si>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</si>
  <si>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</si>
  <si>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</si>
  <si>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</si>
  <si>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</si>
  <si>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</si>
  <si>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</si>
  <si>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</si>
  <si>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</si>
  <si>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</si>
  <si>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</si>
  <si>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</si>
  <si>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</si>
  <si>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</si>
  <si>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</si>
  <si>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</si>
  <si>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</si>
  <si>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</si>
  <si>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</si>
  <si>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</si>
  <si>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</si>
  <si>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</si>
  <si>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</si>
  <si>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</si>
  <si>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</si>
  <si>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</si>
  <si>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</si>
  <si>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</si>
  <si>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</si>
  <si>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</si>
  <si>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</si>
  <si>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</si>
  <si>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</si>
  <si>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</si>
  <si>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</si>
  <si>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</si>
  <si>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</si>
  <si>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</si>
  <si>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</si>
  <si>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</si>
  <si>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</si>
  <si>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</si>
  <si>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</si>
  <si>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</si>
  <si>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</si>
  <si>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</si>
  <si>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</si>
  <si>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</si>
  <si>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</si>
  <si>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</si>
  <si>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</si>
  <si>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</si>
  <si>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</si>
  <si>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</si>
  <si>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</si>
  <si>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</si>
  <si>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</si>
  <si>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</si>
  <si>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</si>
  <si>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</si>
  <si>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</si>
  <si>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</si>
  <si>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</si>
  <si>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</si>
  <si>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</si>
  <si>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</si>
  <si>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</si>
  <si>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</si>
  <si>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</si>
  <si>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</si>
  <si>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</si>
  <si>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</si>
  <si>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</si>
  <si>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</si>
  <si>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</si>
  <si>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</si>
  <si>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</si>
  <si>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</si>
  <si>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</si>
  <si>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</si>
  <si>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</si>
  <si>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</si>
  <si>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</si>
  <si>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</si>
  <si>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</si>
  <si>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</si>
  <si>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</si>
  <si>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</si>
  <si>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</si>
  <si>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</si>
  <si>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</si>
  <si>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</si>
  <si>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</si>
  <si>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</si>
  <si>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</si>
  <si>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</si>
  <si>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</si>
  <si>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</si>
  <si>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</si>
  <si>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</si>
  <si>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</si>
  <si>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</si>
  <si>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</si>
  <si>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</si>
  <si>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</si>
  <si>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</si>
  <si>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</si>
  <si>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</si>
  <si>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</si>
  <si>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</si>
  <si>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</si>
  <si>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</si>
  <si>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</si>
  <si>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</si>
  <si>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</si>
  <si>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</si>
  <si>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</si>
  <si>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</si>
  <si>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</si>
  <si>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</si>
  <si>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</si>
  <si>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</si>
  <si>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</si>
  <si>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</si>
  <si>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</si>
  <si>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</si>
  <si>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</si>
  <si>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</si>
  <si>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</si>
  <si>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</si>
  <si>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</si>
  <si>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</si>
  <si>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</si>
  <si>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</si>
  <si>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</si>
  <si>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</si>
  <si>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</si>
  <si>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</si>
  <si>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</si>
  <si>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</si>
  <si>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</si>
  <si>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</si>
  <si>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</si>
  <si>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</si>
  <si>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</si>
  <si>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</si>
  <si>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</si>
  <si>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</si>
  <si>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</si>
  <si>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</si>
  <si>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</si>
  <si>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</si>
  <si>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</si>
  <si>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</si>
  <si>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</si>
  <si>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</si>
  <si>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</si>
  <si>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</si>
  <si>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</si>
  <si>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</si>
  <si>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</si>
  <si>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</si>
  <si>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</si>
  <si>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</si>
  <si>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</si>
  <si>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</si>
  <si>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</si>
  <si>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</si>
  <si>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</si>
  <si>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</si>
  <si>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</si>
  <si>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</si>
  <si>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</si>
  <si>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</si>
  <si>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</si>
  <si>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</si>
  <si>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</si>
  <si>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</si>
  <si>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</si>
  <si>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</si>
  <si>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</si>
  <si>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</si>
  <si>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</si>
  <si>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</si>
  <si>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</si>
  <si>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</si>
  <si>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</si>
  <si>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</si>
  <si>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</si>
  <si>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</si>
  <si>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</si>
  <si>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</si>
  <si>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</si>
  <si>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</si>
  <si>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</si>
  <si>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</si>
  <si>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</si>
  <si>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</si>
  <si>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</si>
  <si>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</si>
  <si>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</si>
  <si>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</si>
  <si>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</si>
  <si>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</si>
  <si>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</si>
  <si>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</si>
  <si>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</si>
  <si>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</si>
  <si>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</si>
  <si>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</si>
  <si>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</si>
  <si>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</si>
  <si>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</si>
  <si>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</si>
  <si>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</si>
  <si>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</si>
  <si>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</si>
  <si>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</si>
  <si>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</si>
  <si>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</si>
  <si>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</si>
  <si>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</si>
  <si>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</si>
  <si>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</si>
  <si>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</si>
  <si>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</si>
  <si>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</si>
  <si>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</si>
  <si>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</si>
  <si>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</si>
  <si>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</si>
  <si>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</si>
  <si>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</si>
  <si>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</si>
  <si>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</si>
  <si>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</si>
  <si>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</si>
  <si>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</si>
  <si>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</si>
  <si>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</si>
  <si>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</si>
  <si>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</si>
  <si>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</si>
  <si>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</si>
  <si>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</si>
  <si>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</si>
  <si>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</si>
  <si>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</si>
  <si>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</si>
  <si>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</si>
  <si>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</si>
  <si>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</si>
  <si>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</si>
  <si>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</si>
  <si>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</si>
  <si>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</si>
  <si>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</si>
  <si>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</si>
  <si>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</si>
  <si>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</si>
  <si>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</si>
  <si>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</si>
  <si>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</si>
  <si>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</si>
  <si>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</si>
  <si>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</si>
  <si>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</si>
  <si>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</si>
  <si>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</si>
  <si>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</si>
  <si>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</si>
  <si>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</si>
  <si>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</si>
  <si>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</si>
  <si>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</si>
  <si>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</si>
  <si>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</si>
  <si>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</si>
  <si>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</si>
  <si>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</si>
  <si>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</si>
  <si>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</si>
  <si>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</si>
  <si>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</si>
  <si>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</si>
  <si>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</si>
  <si>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</si>
  <si>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</si>
  <si>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</si>
  <si>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</si>
  <si>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</si>
  <si>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</si>
  <si>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</si>
  <si>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</si>
  <si>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</si>
  <si>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</si>
  <si>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</si>
  <si>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</si>
  <si>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</si>
  <si>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</si>
  <si>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</si>
  <si>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</si>
  <si>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</si>
  <si>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</si>
  <si>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</si>
  <si>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</si>
  <si>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</si>
  <si>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</si>
  <si>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</si>
  <si>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</si>
  <si>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</si>
  <si>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</si>
  <si>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</si>
  <si>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</si>
  <si>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</si>
  <si>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</si>
  <si>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</si>
  <si>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</si>
  <si>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</si>
  <si>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</si>
  <si>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</si>
  <si>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</si>
  <si>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</si>
  <si>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</si>
  <si>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</si>
  <si>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</si>
  <si>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</si>
  <si>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</si>
  <si>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</si>
  <si>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</si>
  <si>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</si>
  <si>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</si>
  <si>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</si>
  <si>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</si>
  <si>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</si>
  <si>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</si>
  <si>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</si>
  <si>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</si>
  <si>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</si>
  <si>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</si>
  <si>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</si>
  <si>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</si>
  <si>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</si>
  <si>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</si>
  <si>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</si>
  <si>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</si>
  <si>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</si>
  <si>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</si>
  <si>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</si>
  <si>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</si>
  <si>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</si>
  <si>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</si>
  <si>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</si>
  <si>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</si>
  <si>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</si>
  <si>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</si>
  <si>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</si>
  <si>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</si>
  <si>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</si>
  <si>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</si>
  <si>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</si>
  <si>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</si>
  <si>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</si>
  <si>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</si>
  <si>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</si>
  <si>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</si>
  <si>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</si>
  <si>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</si>
  <si>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</si>
  <si>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</si>
  <si>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</si>
  <si>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</si>
  <si>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</si>
  <si>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</si>
  <si>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</si>
  <si>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</si>
  <si>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</si>
  <si>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</si>
  <si>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</si>
  <si>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</si>
  <si>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</si>
  <si>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</si>
  <si>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</si>
  <si>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</si>
  <si>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</si>
  <si>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</si>
  <si>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</si>
  <si>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</si>
  <si>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</si>
  <si>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</si>
  <si>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</si>
  <si>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</si>
  <si>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</si>
  <si>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</si>
  <si>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</si>
  <si>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</si>
  <si>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</si>
  <si>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</si>
  <si>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</si>
  <si>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</si>
  <si>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</si>
  <si>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</si>
  <si>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</si>
  <si>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</si>
  <si>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</si>
  <si>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</si>
  <si>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</si>
  <si>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</si>
  <si>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</si>
  <si>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</si>
  <si>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</si>
  <si>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</si>
  <si>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</si>
  <si>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</si>
  <si>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</si>
  <si>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</si>
  <si>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</si>
  <si>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</si>
  <si>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</si>
  <si>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</si>
  <si>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</si>
  <si>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</si>
  <si>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</si>
  <si>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</si>
  <si>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</si>
  <si>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</si>
  <si>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</si>
  <si>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</si>
  <si>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</si>
  <si>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</si>
  <si>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</si>
  <si>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</si>
  <si>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</si>
  <si>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</si>
  <si>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</si>
  <si>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</si>
  <si>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</si>
  <si>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</si>
  <si>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</si>
  <si>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</si>
  <si>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</si>
  <si>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</si>
  <si>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</si>
  <si>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</si>
  <si>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</si>
  <si>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</si>
  <si>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</si>
  <si>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</si>
  <si>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</si>
  <si>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</si>
  <si>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</si>
  <si>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</si>
  <si>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</si>
  <si>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</si>
  <si>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</si>
  <si>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</si>
  <si>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</si>
  <si>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</si>
  <si>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</si>
  <si>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</si>
  <si>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</si>
  <si>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</si>
  <si>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</si>
  <si>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</si>
  <si>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</si>
  <si>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</si>
  <si>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</si>
  <si>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</si>
  <si>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</si>
  <si>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</si>
  <si>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</si>
  <si>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</si>
  <si>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</si>
  <si>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</si>
  <si>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</si>
  <si>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</si>
  <si>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</si>
  <si>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</si>
  <si>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</si>
  <si>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</si>
  <si>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</si>
  <si>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</si>
  <si>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</si>
  <si>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</si>
  <si>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</si>
  <si>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</si>
  <si>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</si>
  <si>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</si>
  <si>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</si>
  <si>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</si>
  <si>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</si>
  <si>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</si>
  <si>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</si>
  <si>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</si>
  <si>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</si>
  <si>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</si>
  <si>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</si>
  <si>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</si>
  <si>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</si>
  <si>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</si>
  <si>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</si>
  <si>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</si>
  <si>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</si>
  <si>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</si>
  <si>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</si>
  <si>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</si>
  <si>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</si>
  <si>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</si>
  <si>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</si>
  <si>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</si>
  <si>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</si>
  <si>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</si>
  <si>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</si>
  <si>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</si>
  <si>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</si>
  <si>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</si>
  <si>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</si>
  <si>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</si>
  <si>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</si>
  <si>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</si>
  <si>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</si>
  <si>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</si>
  <si>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</si>
  <si>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</si>
  <si>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</si>
  <si>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</si>
  <si>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</si>
  <si>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</si>
  <si>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</si>
  <si>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</si>
  <si>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</si>
  <si>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</si>
  <si>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</si>
  <si>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</si>
  <si>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</si>
  <si>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</si>
  <si>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</si>
  <si>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</si>
  <si>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</si>
  <si>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</si>
  <si>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</si>
  <si>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</si>
  <si>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</si>
  <si>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</si>
  <si>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</si>
  <si>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</si>
  <si>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</si>
  <si>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</si>
  <si>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</si>
  <si>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</si>
  <si>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</si>
  <si>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</si>
  <si>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</si>
  <si>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</si>
  <si>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</si>
  <si>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</si>
  <si>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</si>
  <si>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</si>
  <si>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</si>
  <si>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</si>
  <si>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</si>
  <si>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</si>
  <si>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</si>
  <si>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</si>
  <si>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</si>
  <si>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</si>
  <si>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</si>
  <si>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</si>
  <si>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</si>
  <si>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</si>
  <si>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</si>
  <si>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</si>
  <si>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</si>
  <si>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</si>
  <si>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</si>
  <si>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</si>
  <si>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</si>
  <si>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</si>
  <si>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</si>
  <si>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</si>
  <si>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</si>
  <si>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</si>
  <si>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</si>
  <si>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</si>
  <si>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</si>
  <si>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</si>
  <si>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</si>
  <si>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</si>
  <si>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</si>
  <si>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</si>
  <si>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</si>
  <si>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</si>
  <si>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</si>
  <si>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</si>
  <si>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</si>
  <si>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</si>
  <si>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</si>
  <si>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</si>
  <si>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</si>
  <si>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</si>
  <si>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</si>
  <si>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</si>
  <si>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</si>
  <si>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</si>
  <si>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</si>
  <si>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</si>
  <si>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</si>
  <si>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</si>
  <si>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</si>
  <si>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</si>
  <si>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</si>
  <si>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</si>
  <si>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</si>
  <si>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</si>
  <si>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</si>
  <si>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</si>
  <si>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</si>
  <si>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</si>
  <si>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</si>
  <si>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</si>
  <si>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</si>
  <si>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</si>
  <si>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</si>
  <si>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</si>
  <si>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</si>
  <si>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</si>
  <si>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</si>
  <si>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</si>
  <si>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</si>
  <si>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</si>
  <si>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</si>
  <si>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</si>
  <si>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</si>
  <si>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</si>
  <si>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</si>
  <si>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</si>
  <si>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</si>
  <si>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</si>
  <si>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</si>
  <si>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</si>
  <si>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</si>
  <si>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</si>
  <si>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</si>
  <si>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</si>
  <si>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</si>
  <si>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</si>
  <si>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</si>
  <si>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</si>
  <si>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</si>
  <si>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</si>
  <si>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</si>
  <si>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</si>
  <si>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</si>
  <si>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</si>
  <si>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</si>
  <si>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</si>
  <si>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</si>
  <si>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</si>
  <si>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</si>
  <si>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</si>
  <si>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</si>
  <si>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</si>
  <si>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</si>
  <si>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</si>
  <si>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</si>
  <si>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</si>
  <si>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</si>
  <si>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</si>
  <si>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</si>
  <si>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</si>
  <si>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</si>
  <si>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</si>
  <si>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</si>
  <si>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</si>
  <si>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</si>
  <si>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</si>
  <si>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</si>
  <si>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</si>
  <si>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</si>
  <si>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</si>
  <si>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</si>
  <si>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</si>
  <si>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</si>
  <si>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</si>
  <si>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</si>
  <si>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</si>
  <si>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</si>
  <si>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</si>
  <si>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</si>
  <si>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</si>
  <si>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</si>
  <si>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</si>
  <si>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</si>
  <si>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</si>
  <si>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</si>
  <si>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</si>
  <si>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</si>
  <si>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</si>
  <si>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</si>
  <si>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</si>
  <si>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</si>
  <si>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</si>
  <si>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</si>
  <si>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</si>
  <si>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</si>
  <si>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</si>
  <si>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</si>
  <si>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</si>
  <si>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</si>
  <si>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</si>
  <si>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</si>
  <si>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</si>
  <si>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</si>
  <si>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</si>
  <si>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</si>
  <si>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</si>
  <si>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</si>
  <si>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</si>
  <si>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</si>
  <si>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</si>
  <si>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</si>
  <si>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</si>
  <si>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</si>
  <si>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</si>
  <si>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</si>
  <si>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</si>
  <si>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</si>
  <si>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</si>
  <si>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</si>
  <si>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</si>
  <si>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</si>
  <si>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</si>
  <si>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</si>
  <si>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</si>
  <si>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</si>
  <si>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</si>
  <si>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</si>
  <si>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</si>
  <si>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</si>
  <si>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</si>
  <si>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</si>
  <si>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</si>
  <si>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</si>
  <si>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</si>
  <si>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</si>
  <si>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</si>
  <si>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</si>
  <si>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</si>
  <si>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</si>
  <si>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</si>
  <si>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</si>
  <si>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</si>
  <si>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</si>
  <si>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</si>
  <si>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</si>
  <si>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</si>
  <si>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</si>
  <si>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</si>
  <si>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</si>
  <si>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</si>
  <si>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</si>
  <si>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</si>
  <si>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</si>
  <si>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</si>
  <si>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</si>
  <si>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</si>
  <si>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</si>
  <si>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</si>
  <si>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</si>
  <si>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</si>
  <si>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</si>
  <si>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</si>
  <si>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</si>
  <si>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</si>
  <si>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</si>
  <si>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</si>
  <si>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</si>
  <si>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</si>
  <si>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</si>
  <si>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</si>
  <si>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</si>
  <si>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</si>
  <si>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</si>
  <si>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</si>
  <si>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</si>
  <si>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</si>
  <si>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</si>
  <si>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</si>
  <si>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</si>
  <si>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</si>
  <si>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</si>
  <si>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</si>
  <si>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</si>
  <si>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</si>
  <si>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</si>
  <si>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</si>
  <si>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</si>
  <si>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</si>
  <si>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</si>
  <si>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</si>
  <si>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</si>
  <si>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</si>
  <si>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</si>
  <si>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</si>
  <si>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</si>
  <si>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</si>
  <si>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</si>
  <si>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</si>
  <si>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</si>
  <si>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</si>
  <si>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</si>
  <si>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</si>
  <si>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</si>
  <si>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</si>
  <si>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</si>
  <si>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</si>
  <si>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</si>
  <si>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</si>
  <si>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</si>
  <si>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</si>
  <si>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</si>
  <si>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</si>
  <si>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</si>
  <si>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</si>
  <si>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</si>
  <si>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</si>
  <si>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</si>
  <si>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</si>
  <si>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</si>
  <si>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</si>
  <si>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</si>
  <si>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</si>
  <si>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</si>
  <si>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</si>
  <si>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</si>
  <si>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</si>
  <si>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</si>
  <si>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</si>
  <si>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</si>
  <si>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</si>
  <si>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</si>
  <si>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</si>
  <si>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</si>
  <si>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</si>
  <si>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</si>
  <si>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</si>
  <si>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</si>
  <si>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</si>
  <si>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</si>
  <si>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</si>
  <si>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</si>
  <si>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</si>
  <si>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</si>
  <si>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</si>
  <si>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</si>
  <si>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</si>
  <si>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</si>
  <si>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</si>
  <si>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</si>
  <si>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</si>
  <si>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</si>
  <si>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</si>
  <si>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</si>
  <si>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</si>
  <si>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</si>
  <si>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</si>
  <si>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</si>
  <si>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</si>
  <si>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</si>
  <si>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</si>
  <si>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</si>
  <si>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</si>
  <si>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</si>
  <si>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</si>
  <si>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</si>
  <si>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</si>
  <si>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</si>
  <si>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</si>
  <si>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</si>
  <si>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</si>
  <si>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</si>
  <si>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</si>
  <si>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</si>
  <si>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</si>
  <si>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</si>
  <si>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</si>
  <si>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</si>
  <si>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</si>
  <si>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</si>
  <si>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</si>
  <si>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</si>
  <si>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</si>
  <si>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</si>
  <si>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</si>
  <si>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</si>
  <si>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</si>
  <si>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</si>
  <si>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</si>
  <si>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</si>
  <si>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</si>
  <si>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</si>
  <si>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</si>
  <si>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</si>
  <si>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</si>
  <si>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</si>
  <si>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</si>
  <si>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</si>
  <si>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</si>
  <si>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</si>
  <si>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</si>
  <si>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</si>
  <si>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</si>
  <si>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</si>
  <si>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</si>
  <si>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</si>
  <si>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</si>
  <si>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</si>
  <si>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</si>
  <si>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</si>
  <si>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</si>
  <si>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</si>
  <si>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</si>
  <si>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</si>
  <si>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</si>
  <si>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</si>
  <si>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</si>
  <si>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</si>
  <si>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</si>
  <si>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</si>
  <si>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</si>
  <si>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</si>
  <si>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</si>
  <si>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</si>
  <si>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</si>
  <si>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</si>
  <si>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</si>
  <si>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</si>
  <si>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</si>
  <si>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</si>
  <si>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</si>
  <si>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</si>
  <si>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</si>
  <si>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</si>
  <si>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</si>
  <si>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</si>
  <si>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</si>
  <si>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</si>
  <si>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</si>
  <si>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</si>
  <si>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</si>
  <si>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</si>
  <si>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</si>
  <si>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</si>
  <si>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</si>
  <si>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</si>
  <si>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</si>
  <si>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</si>
  <si>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</si>
  <si>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</si>
  <si>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</si>
  <si>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</si>
  <si>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</si>
  <si>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</si>
  <si>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</si>
  <si>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</si>
  <si>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</si>
  <si>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</si>
  <si>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</si>
  <si>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</si>
  <si>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</si>
  <si>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</si>
  <si>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</si>
  <si>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</si>
  <si>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</si>
  <si>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</si>
  <si>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</si>
  <si>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</si>
  <si>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</si>
  <si>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</si>
  <si>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</si>
  <si>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</si>
  <si>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</si>
  <si>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</si>
  <si>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</si>
  <si>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</si>
  <si>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</si>
  <si>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</si>
  <si>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</si>
  <si>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</si>
  <si>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</si>
  <si>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</si>
  <si>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</si>
  <si>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</si>
  <si>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</si>
  <si>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</si>
  <si>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</si>
  <si>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</si>
  <si>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</si>
  <si>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</si>
  <si>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</si>
  <si>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</si>
  <si>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</si>
  <si>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</si>
  <si>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</si>
  <si>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</si>
  <si>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</si>
  <si>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</si>
  <si>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</si>
  <si>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</si>
  <si>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</si>
  <si>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</si>
  <si>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</si>
  <si>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</si>
  <si>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</si>
  <si>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</si>
  <si>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</si>
  <si>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</si>
  <si>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</si>
  <si>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</si>
  <si>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</si>
  <si>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</si>
  <si>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</si>
  <si>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</si>
  <si>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</si>
  <si>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</si>
  <si>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</si>
  <si>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</si>
  <si>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</si>
  <si>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</si>
  <si>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</si>
  <si>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</si>
  <si>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</si>
  <si>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</si>
  <si>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</si>
  <si>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</si>
  <si>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</si>
  <si>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</si>
  <si>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</si>
  <si>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</si>
  <si>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</si>
  <si>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</si>
  <si>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</si>
  <si>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</si>
  <si>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</si>
  <si>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</si>
  <si>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</si>
  <si>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</si>
  <si>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</si>
  <si>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</si>
  <si>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</si>
  <si>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</si>
  <si>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</si>
  <si>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</si>
  <si>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</si>
  <si>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</si>
  <si>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</si>
  <si>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</si>
  <si>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</si>
  <si>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</si>
  <si>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</si>
  <si>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</si>
  <si>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</si>
  <si>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</si>
  <si>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</si>
  <si>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</si>
  <si>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</si>
  <si>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</si>
  <si>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</si>
  <si>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</si>
  <si>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</si>
  <si>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</si>
  <si>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</si>
  <si>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</si>
  <si>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</si>
  <si>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</si>
  <si>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</si>
  <si>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</si>
  <si>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</si>
  <si>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</si>
  <si>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</si>
  <si>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</si>
  <si>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</si>
  <si>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</si>
  <si>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</si>
  <si>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</si>
  <si>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</si>
  <si>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</si>
  <si>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</si>
  <si>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</si>
  <si>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</si>
  <si>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</si>
  <si>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</si>
  <si>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</si>
  <si>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</si>
  <si>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</si>
  <si>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</si>
  <si>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</si>
  <si>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</si>
  <si>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</si>
  <si>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</si>
  <si>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</si>
  <si>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</si>
  <si>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</si>
  <si>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</si>
  <si>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</si>
  <si>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</si>
  <si>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</si>
  <si>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</si>
  <si>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</si>
  <si>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</si>
  <si>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</si>
  <si>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</si>
  <si>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</si>
  <si>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</si>
  <si>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</si>
  <si>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</si>
  <si>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</si>
  <si>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</si>
  <si>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</si>
  <si>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</si>
  <si>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</si>
  <si>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</si>
  <si>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</si>
  <si>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</si>
  <si>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</si>
  <si>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</si>
  <si>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</si>
  <si>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</si>
  <si>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</si>
  <si>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</si>
  <si>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</si>
  <si>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</si>
  <si>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</si>
  <si>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</si>
  <si>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</si>
  <si>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</si>
  <si>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</si>
  <si>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</si>
  <si>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</si>
  <si>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</si>
  <si>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</si>
  <si>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</si>
  <si>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</si>
  <si>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</si>
  <si>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</si>
  <si>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</si>
  <si>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</si>
  <si>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</si>
  <si>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</si>
  <si>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</si>
  <si>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</si>
  <si>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</si>
  <si>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</si>
  <si>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</si>
  <si>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</si>
  <si>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</si>
  <si>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</si>
  <si>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</si>
  <si>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</si>
  <si>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</si>
  <si>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</si>
  <si>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</si>
  <si>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</si>
  <si>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</si>
  <si>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</si>
  <si>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</si>
  <si>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</si>
  <si>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</si>
  <si>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</si>
  <si>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</si>
  <si>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</si>
  <si>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</si>
  <si>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</si>
  <si>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</si>
  <si>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</si>
  <si>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</si>
  <si>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</si>
  <si>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</si>
  <si>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</si>
  <si>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</si>
  <si>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</si>
  <si>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</si>
  <si>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</si>
  <si>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</si>
  <si>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</si>
  <si>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</si>
  <si>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</si>
  <si>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</si>
  <si>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</si>
  <si>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</si>
  <si>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</si>
  <si>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</si>
  <si>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</si>
  <si>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</si>
  <si>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</si>
  <si>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</si>
  <si>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</si>
  <si>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</si>
  <si>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</si>
  <si>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</si>
  <si>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</si>
  <si>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</si>
  <si>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</si>
  <si>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</si>
  <si>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</si>
  <si>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</si>
  <si>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</si>
  <si>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</si>
  <si>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</si>
  <si>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</si>
  <si>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</si>
  <si>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</si>
  <si>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</si>
  <si>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</si>
  <si>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</si>
  <si>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</si>
  <si>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</si>
  <si>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</si>
  <si>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</si>
  <si>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</si>
  <si>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</si>
  <si>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</si>
  <si>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</si>
  <si>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</si>
  <si>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</si>
  <si>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</si>
  <si>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</si>
  <si>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</si>
  <si>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</si>
  <si>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</si>
  <si>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</si>
  <si>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</si>
  <si>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</si>
  <si>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</si>
  <si>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</si>
  <si>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</si>
  <si>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</si>
  <si>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</si>
  <si>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</si>
  <si>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</si>
  <si>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</si>
  <si>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</si>
  <si>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</si>
  <si>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</si>
  <si>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</si>
  <si>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</si>
  <si>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</si>
  <si>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</si>
  <si>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</si>
  <si>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</si>
  <si>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</si>
  <si>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</si>
  <si>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</si>
  <si>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</si>
  <si>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</si>
  <si>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</si>
  <si>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</si>
  <si>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</si>
  <si>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</si>
  <si>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</si>
  <si>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</si>
  <si>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</si>
  <si>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</si>
  <si>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</si>
  <si>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</si>
  <si>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</si>
  <si>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</si>
  <si>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</si>
  <si>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</si>
  <si>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</si>
  <si>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</si>
  <si>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</si>
  <si>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</si>
  <si>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</si>
  <si>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</si>
  <si>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</si>
  <si>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</si>
  <si>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</si>
  <si>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</si>
  <si>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</si>
  <si>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</si>
  <si>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</si>
  <si>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</si>
  <si>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</si>
  <si>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</si>
  <si>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</si>
  <si>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</si>
  <si>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</si>
  <si>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</si>
  <si>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</si>
  <si>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</si>
  <si>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</si>
  <si>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</si>
  <si>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</si>
  <si>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</si>
  <si>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</si>
  <si>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</si>
  <si>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</si>
  <si>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</si>
  <si>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</si>
  <si>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</si>
  <si>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</si>
  <si>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</si>
  <si>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</si>
  <si>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</si>
  <si>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</si>
  <si>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</si>
  <si>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</si>
  <si>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</si>
  <si>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</si>
  <si>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</si>
  <si>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</si>
  <si>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</si>
  <si>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</si>
  <si>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</si>
  <si>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</si>
  <si>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</si>
  <si>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</si>
  <si>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</si>
  <si>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</si>
  <si>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</si>
  <si>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</si>
  <si>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</si>
  <si>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</si>
  <si>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</si>
  <si>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</si>
  <si>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</si>
  <si>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</si>
  <si>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</si>
  <si>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</si>
  <si>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</si>
  <si>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</si>
  <si>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</si>
  <si>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</si>
  <si>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</si>
  <si>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</si>
  <si>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</si>
  <si>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</si>
  <si>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</si>
  <si>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</si>
  <si>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</si>
  <si>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</si>
  <si>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</si>
  <si>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</si>
  <si>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</si>
  <si>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</si>
  <si>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</si>
  <si>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</si>
  <si>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</si>
  <si>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</si>
  <si>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</si>
  <si>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</si>
  <si>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</si>
  <si>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</si>
  <si>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</si>
  <si>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</si>
  <si>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</si>
  <si>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</si>
  <si>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</si>
  <si>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</si>
  <si>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</si>
  <si>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</si>
  <si>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</si>
  <si>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</si>
  <si>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</si>
  <si>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</si>
  <si>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</si>
  <si>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</si>
  <si>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</si>
  <si>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</si>
  <si>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</si>
  <si>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</si>
  <si>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</si>
  <si>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</si>
  <si>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</si>
  <si>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</si>
  <si>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</si>
  <si>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</si>
  <si>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</si>
  <si>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</si>
  <si>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</si>
  <si>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</si>
  <si>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</si>
  <si>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</si>
  <si>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</si>
  <si>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</si>
  <si>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</si>
  <si>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</si>
  <si>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</si>
  <si>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</si>
  <si>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</si>
  <si>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</si>
  <si>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</si>
  <si>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</si>
  <si>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</si>
  <si>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</si>
  <si>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</si>
  <si>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</si>
  <si>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</si>
  <si>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</si>
  <si>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</si>
  <si>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</si>
  <si>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</si>
  <si>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</si>
  <si>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</si>
  <si>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</si>
  <si>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</si>
  <si>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</si>
  <si>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</si>
  <si>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</si>
  <si>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</si>
  <si>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</si>
  <si>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</si>
  <si>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</si>
  <si>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</si>
  <si>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</si>
  <si>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</si>
  <si>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</si>
  <si>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</si>
  <si>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</si>
  <si>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</si>
  <si>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</si>
  <si>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</si>
  <si>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</si>
  <si>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</si>
  <si>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</si>
  <si>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</si>
  <si>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</si>
  <si>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</si>
  <si>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</si>
  <si>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</si>
  <si>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</si>
  <si>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</si>
  <si>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</si>
  <si>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</si>
  <si>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</si>
  <si>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</si>
  <si>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</si>
  <si>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</si>
  <si>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</si>
  <si>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</si>
  <si>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</si>
  <si>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</si>
  <si>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</si>
  <si>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</si>
  <si>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</si>
  <si>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</si>
  <si>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</si>
  <si>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</si>
  <si>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</si>
  <si>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</si>
  <si>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</si>
  <si>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</si>
  <si>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</si>
  <si>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</si>
  <si>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</si>
  <si>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</si>
  <si>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</si>
  <si>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</si>
  <si>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</si>
  <si>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</si>
  <si>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</si>
  <si>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</si>
  <si>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</si>
  <si>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</si>
  <si>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</si>
  <si>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</si>
  <si>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</si>
  <si>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</si>
  <si>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</si>
  <si>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</si>
  <si>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</si>
  <si>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</si>
  <si>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</si>
  <si>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</si>
  <si>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</si>
  <si>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</si>
  <si>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</si>
  <si>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</si>
  <si>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</si>
  <si>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</si>
  <si>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</si>
  <si>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</si>
  <si>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</si>
  <si>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</si>
  <si>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</si>
  <si>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</si>
  <si>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</si>
  <si>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</si>
  <si>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</si>
  <si>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</si>
  <si>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</si>
  <si>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</si>
  <si>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</si>
  <si>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</si>
  <si>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</si>
  <si>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</si>
  <si>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</si>
  <si>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</si>
  <si>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</si>
  <si>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</si>
  <si>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</si>
  <si>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</si>
  <si>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</si>
  <si>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</si>
  <si>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</si>
  <si>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</si>
  <si>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</si>
  <si>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</si>
  <si>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</si>
  <si>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</si>
  <si>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</si>
  <si>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</si>
  <si>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</si>
  <si>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</si>
  <si>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</si>
  <si>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</si>
  <si>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</si>
  <si>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</si>
  <si>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</si>
  <si>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</si>
  <si>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</si>
  <si>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</si>
  <si>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</si>
  <si>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</si>
  <si>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</si>
  <si>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</si>
  <si>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</si>
  <si>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</si>
  <si>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</si>
  <si>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</si>
  <si>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</si>
  <si>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</si>
  <si>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</si>
  <si>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</si>
  <si>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</si>
  <si>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</si>
  <si>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</si>
  <si>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</si>
  <si>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</si>
  <si>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</si>
  <si>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</si>
  <si>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</si>
  <si>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</si>
  <si>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</si>
  <si>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</si>
  <si>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</si>
  <si>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</si>
  <si>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</si>
  <si>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</si>
  <si>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</si>
  <si>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</si>
  <si>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</si>
  <si>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</si>
  <si>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</si>
  <si>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</si>
  <si>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</si>
  <si>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</si>
  <si>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</si>
  <si>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</si>
  <si>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</si>
  <si>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</si>
  <si>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</si>
  <si>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</si>
  <si>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</si>
  <si>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</si>
  <si>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</si>
  <si>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</si>
  <si>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</si>
  <si>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</si>
  <si>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</si>
  <si>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</si>
  <si>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</si>
  <si>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</si>
  <si>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</si>
  <si>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</si>
  <si>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</si>
  <si>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</si>
  <si>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</si>
  <si>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</si>
  <si>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</si>
  <si>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</si>
  <si>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</si>
  <si>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</si>
  <si>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</si>
  <si>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</si>
  <si>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</si>
  <si>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</si>
  <si>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</si>
  <si>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</si>
  <si>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</si>
  <si>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</si>
  <si>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</si>
  <si>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</si>
  <si>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</si>
  <si>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</si>
  <si>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</si>
  <si>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</si>
  <si>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</si>
  <si>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</si>
  <si>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</si>
  <si>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</si>
  <si>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</si>
  <si>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</si>
  <si>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</si>
  <si>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</si>
  <si>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</si>
  <si>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</si>
  <si>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</si>
  <si>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</si>
  <si>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</si>
  <si>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</si>
  <si>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</si>
  <si>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</si>
  <si>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</si>
  <si>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</si>
  <si>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</si>
  <si>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</si>
  <si>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</si>
  <si>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</si>
  <si>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</si>
  <si>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</si>
  <si>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</si>
  <si>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</si>
  <si>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</si>
  <si>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</si>
  <si>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</si>
  <si>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</si>
  <si>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</si>
  <si>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</si>
  <si>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</si>
  <si>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</si>
  <si>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</si>
  <si>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</si>
  <si>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</si>
  <si>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</si>
  <si>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</si>
  <si>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</si>
  <si>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</si>
  <si>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</si>
  <si>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</si>
  <si>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</si>
  <si>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</si>
  <si>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</si>
  <si>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</si>
  <si>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</si>
  <si>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</si>
  <si>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</si>
  <si>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</si>
  <si>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</si>
  <si>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</si>
  <si>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</si>
  <si>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</si>
  <si>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</si>
  <si>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</si>
  <si>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</si>
  <si>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</si>
  <si>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</si>
  <si>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</si>
  <si>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</si>
  <si>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</si>
  <si>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</si>
  <si>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</si>
  <si>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</si>
  <si>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</si>
  <si>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</si>
  <si>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</si>
  <si>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</si>
  <si>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</si>
  <si>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</si>
  <si>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</si>
  <si>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</si>
  <si>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</si>
  <si>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</si>
  <si>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</si>
  <si>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</si>
  <si>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</si>
  <si>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</si>
  <si>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</si>
  <si>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</si>
  <si>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</si>
  <si>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</si>
  <si>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</si>
  <si>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</si>
  <si>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</si>
  <si>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</si>
  <si>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</si>
  <si>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</si>
  <si>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</si>
  <si>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</si>
  <si>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</si>
  <si>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</si>
  <si>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</si>
  <si>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</si>
  <si>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</si>
  <si>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</si>
  <si>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</si>
  <si>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</si>
  <si>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</si>
  <si>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</si>
  <si>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</si>
  <si>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</si>
  <si>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</si>
  <si>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</si>
  <si>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</si>
  <si>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</si>
  <si>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</si>
  <si>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</si>
  <si>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</si>
  <si>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</si>
  <si>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</si>
  <si>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</si>
  <si>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</si>
  <si>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</si>
  <si>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</si>
  <si>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</si>
  <si>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</si>
  <si>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</si>
  <si>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</si>
  <si>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</si>
  <si>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</si>
  <si>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</si>
  <si>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</si>
  <si>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</si>
  <si>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</si>
  <si>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</si>
  <si>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</si>
  <si>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</si>
  <si>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</si>
  <si>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</si>
  <si>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</si>
  <si>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</si>
  <si>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</si>
  <si>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</si>
  <si>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</si>
  <si>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</si>
  <si>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</si>
  <si>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</si>
  <si>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</si>
  <si>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</si>
  <si>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</si>
  <si>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</si>
  <si>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</si>
  <si>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</si>
  <si>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</si>
  <si>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</si>
  <si>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</si>
  <si>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</si>
  <si>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</si>
  <si>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</si>
  <si>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</si>
  <si>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</si>
  <si>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</si>
  <si>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</si>
  <si>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</si>
  <si>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</si>
  <si>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</si>
  <si>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</si>
  <si>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</si>
  <si>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</si>
  <si>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</si>
  <si>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</si>
  <si>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</si>
  <si>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</si>
  <si>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</si>
  <si>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</si>
  <si>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</si>
  <si>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</si>
  <si>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</si>
  <si>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</si>
  <si>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</si>
  <si>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</si>
  <si>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</si>
  <si>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</si>
  <si>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</si>
  <si>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</si>
  <si>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</si>
  <si>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</si>
  <si>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</si>
  <si>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</si>
  <si>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</si>
  <si>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</si>
  <si>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</si>
  <si>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</si>
  <si>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</si>
  <si>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</si>
  <si>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</si>
  <si>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</si>
  <si>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</si>
  <si>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</si>
  <si>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</si>
  <si>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</si>
  <si>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</si>
  <si>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</si>
  <si>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</si>
  <si>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</si>
  <si>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</si>
  <si>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</si>
  <si>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</si>
  <si>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</si>
  <si>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</si>
  <si>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</si>
  <si>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</si>
  <si>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</si>
  <si>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</si>
  <si>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</si>
  <si>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</si>
  <si>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</si>
  <si>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</si>
  <si>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</si>
  <si>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</si>
  <si>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</si>
  <si>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</si>
  <si>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</si>
  <si>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</si>
  <si>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</si>
  <si>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</si>
  <si>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</si>
  <si>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</si>
  <si>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</si>
  <si>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</si>
  <si>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</si>
  <si>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</si>
  <si>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</si>
  <si>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</si>
  <si>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</si>
  <si>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</si>
  <si>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</si>
  <si>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</si>
  <si>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</si>
  <si>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</si>
  <si>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</si>
  <si>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</si>
  <si>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</si>
  <si>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</si>
  <si>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</si>
  <si>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</si>
  <si>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</si>
  <si>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</si>
  <si>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</si>
  <si>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</si>
  <si>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</si>
  <si>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</si>
  <si>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</si>
  <si>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</si>
  <si>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</si>
  <si>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</si>
  <si>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</si>
  <si>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</si>
  <si>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</si>
  <si>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</si>
  <si>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</si>
  <si>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</si>
  <si>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</si>
  <si>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</si>
  <si>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</si>
  <si>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</si>
  <si>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</si>
  <si>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</si>
  <si>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</si>
  <si>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</si>
  <si>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</si>
  <si>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</si>
  <si>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</si>
  <si>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</si>
  <si>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</si>
  <si>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</si>
  <si>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</si>
  <si>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</si>
  <si>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</si>
  <si>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</si>
  <si>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</si>
  <si>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</si>
  <si>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</si>
  <si>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</si>
  <si>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</si>
  <si>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</si>
  <si>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</si>
  <si>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</si>
  <si>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</si>
  <si>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</si>
  <si>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</si>
  <si>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</si>
  <si>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</si>
  <si>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</si>
  <si>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</si>
  <si>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</si>
  <si>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</si>
  <si>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</si>
  <si>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</si>
  <si>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</si>
  <si>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</si>
  <si>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</si>
  <si>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</si>
  <si>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</si>
  <si>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</si>
  <si>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</si>
  <si>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</si>
  <si>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</si>
  <si>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</si>
  <si>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</si>
  <si>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</si>
  <si>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</si>
  <si>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</si>
  <si>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</si>
  <si>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</si>
  <si>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</si>
  <si>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</si>
  <si>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</si>
  <si>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</si>
  <si>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</si>
  <si>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</si>
  <si>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</si>
  <si>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</si>
  <si>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</si>
  <si>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</si>
  <si>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</si>
  <si>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</si>
  <si>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</si>
  <si>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</si>
  <si>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</si>
  <si>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</si>
  <si>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</si>
  <si>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</si>
  <si>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</si>
  <si>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</si>
  <si>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</si>
  <si>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</si>
  <si>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</si>
  <si>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</si>
  <si>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</si>
  <si>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</si>
  <si>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</si>
  <si>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</si>
  <si>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</si>
  <si>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</si>
  <si>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</si>
  <si>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</si>
  <si>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</si>
  <si>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</si>
  <si>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</si>
  <si>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</si>
  <si>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</si>
  <si>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</si>
  <si>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</si>
  <si>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</si>
  <si>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</si>
  <si>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</si>
  <si>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</si>
  <si>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</si>
  <si>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</si>
  <si>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</si>
  <si>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</si>
  <si>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</si>
  <si>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</si>
  <si>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</si>
  <si>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</si>
  <si>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</si>
  <si>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</si>
  <si>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</si>
  <si>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</si>
  <si>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</si>
  <si>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</si>
  <si>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</si>
  <si>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</si>
  <si>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</si>
  <si>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</si>
  <si>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</si>
  <si>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</si>
  <si>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</si>
  <si>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</si>
  <si>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</si>
  <si>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</si>
  <si>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</si>
  <si>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</si>
  <si>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</si>
  <si>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</si>
  <si>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</si>
  <si>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</si>
  <si>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</si>
  <si>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</si>
  <si>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</si>
  <si>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</si>
  <si>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</si>
  <si>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</si>
  <si>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</si>
  <si>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</si>
  <si>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</si>
  <si>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</si>
  <si>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</si>
  <si>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</si>
  <si>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</si>
  <si>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</si>
  <si>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</si>
  <si>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</si>
  <si>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</si>
  <si>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</si>
  <si>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</si>
  <si>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</si>
  <si>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</si>
  <si>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</si>
  <si>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</si>
  <si>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</si>
  <si>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</si>
  <si>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</si>
  <si>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</si>
  <si>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</si>
  <si>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</si>
  <si>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</si>
  <si>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</si>
  <si>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</si>
  <si>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</si>
  <si>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</si>
  <si>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</si>
  <si>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</si>
  <si>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</si>
  <si>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</si>
  <si>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</si>
  <si>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</si>
  <si>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</si>
  <si>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</si>
  <si>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</si>
  <si>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</si>
  <si>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</si>
  <si>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</si>
  <si>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</si>
  <si>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</si>
  <si>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</si>
  <si>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</si>
  <si>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</si>
  <si>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</si>
  <si>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</si>
  <si>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</si>
  <si>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</si>
  <si>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</si>
  <si>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</si>
  <si>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</si>
  <si>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</si>
  <si>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</si>
  <si>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</si>
  <si>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</si>
  <si>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</si>
  <si>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</si>
  <si>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</si>
  <si>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</si>
  <si>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</si>
  <si>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</si>
  <si>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</si>
  <si>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</si>
  <si>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</si>
  <si>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</si>
  <si>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</si>
  <si>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</si>
  <si>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</si>
  <si>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</si>
  <si>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</si>
  <si>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</si>
  <si>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</si>
  <si>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</si>
  <si>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</si>
  <si>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</si>
  <si>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</si>
  <si>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</si>
  <si>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</si>
  <si>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</si>
  <si>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</si>
  <si>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</si>
  <si>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</si>
  <si>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</si>
  <si>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</si>
  <si>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</si>
  <si>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</si>
  <si>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</si>
  <si>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</si>
  <si>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</si>
  <si>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</si>
  <si>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</si>
  <si>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</si>
  <si>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</si>
  <si>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</si>
  <si>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</si>
  <si>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</si>
  <si>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</si>
  <si>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</si>
  <si>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</si>
  <si>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</si>
  <si>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</si>
  <si>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</si>
  <si>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</si>
  <si>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</si>
  <si>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</si>
  <si>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</si>
  <si>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</si>
  <si>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</si>
  <si>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</si>
  <si>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</si>
  <si>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</si>
  <si>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</si>
  <si>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</si>
  <si>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</si>
  <si>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</si>
  <si>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</si>
  <si>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</si>
  <si>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</si>
  <si>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</si>
  <si>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</si>
  <si>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</si>
  <si>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</si>
  <si>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</si>
  <si>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</si>
  <si>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</si>
  <si>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</si>
  <si>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</si>
  <si>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</si>
  <si>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</si>
  <si>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</si>
  <si>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</si>
  <si>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</si>
  <si>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</si>
  <si>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</si>
  <si>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</si>
  <si>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</si>
  <si>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</si>
  <si>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</si>
  <si>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</si>
  <si>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</si>
  <si>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</si>
  <si>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</si>
  <si>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</si>
  <si>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</si>
  <si>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</si>
  <si>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</si>
  <si>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</si>
  <si>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</si>
  <si>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</si>
  <si>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</si>
  <si>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</si>
  <si>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</si>
  <si>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</si>
  <si>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</si>
  <si>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</si>
  <si>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</si>
  <si>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</si>
  <si>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</si>
  <si>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</si>
  <si>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</si>
  <si>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</si>
  <si>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</si>
  <si>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</si>
  <si>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</si>
  <si>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</si>
  <si>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</si>
  <si>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</si>
  <si>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</si>
  <si>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</si>
  <si>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</si>
  <si>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</si>
  <si>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</si>
  <si>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</si>
  <si>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</si>
  <si>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</si>
  <si>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</si>
  <si>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</si>
  <si>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</si>
  <si>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</si>
  <si>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</si>
  <si>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</si>
  <si>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</si>
  <si>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</si>
  <si>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</si>
  <si>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</si>
  <si>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</si>
  <si>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</si>
  <si>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</si>
  <si>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</si>
  <si>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</si>
  <si>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</si>
  <si>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</si>
  <si>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</si>
  <si>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</si>
  <si>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</si>
  <si>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</si>
  <si>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</si>
  <si>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</si>
  <si>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</si>
  <si>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</si>
  <si>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</si>
  <si>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</si>
  <si>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</si>
  <si>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</si>
  <si>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</si>
  <si>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</si>
  <si>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</si>
  <si>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</si>
  <si>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</si>
  <si>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</si>
  <si>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</si>
  <si>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</si>
  <si>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</si>
  <si>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</si>
  <si>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</si>
  <si>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</si>
  <si>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</si>
  <si>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</si>
  <si>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</si>
  <si>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</si>
  <si>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</si>
  <si>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</si>
  <si>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</si>
  <si>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</si>
  <si>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</si>
  <si>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</si>
  <si>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</si>
  <si>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</si>
  <si>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</si>
  <si>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</si>
  <si>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</si>
  <si>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</si>
  <si>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</si>
  <si>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</si>
  <si>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</si>
  <si>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</si>
  <si>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</si>
  <si>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</si>
  <si>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</si>
  <si>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</si>
  <si>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</si>
  <si>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</si>
  <si>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</si>
  <si>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</si>
  <si>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</si>
  <si>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</si>
  <si>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</si>
  <si>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</si>
  <si>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</si>
  <si>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</si>
  <si>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</si>
  <si>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</si>
  <si>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</si>
  <si>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</si>
  <si>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</si>
  <si>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</si>
  <si>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</si>
  <si>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</si>
  <si>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</si>
  <si>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</si>
  <si>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</si>
  <si>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</si>
  <si>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</si>
  <si>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</si>
  <si>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</si>
  <si>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</si>
  <si>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</si>
  <si>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</si>
  <si>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</si>
  <si>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</si>
  <si>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</si>
  <si>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</si>
  <si>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</si>
  <si>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</si>
  <si>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</si>
  <si>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</si>
  <si>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</si>
  <si>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</si>
  <si>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</si>
  <si>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</si>
  <si>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</si>
  <si>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</si>
  <si>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</si>
  <si>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</si>
  <si>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</si>
  <si>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</si>
  <si>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</si>
  <si>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</si>
  <si>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</si>
  <si>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</si>
  <si>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</si>
  <si>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</si>
  <si>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</si>
  <si>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</si>
  <si>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</si>
  <si>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</si>
  <si>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</si>
  <si>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</si>
  <si>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</si>
  <si>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</si>
  <si>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</si>
  <si>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</si>
  <si>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</si>
  <si>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</si>
  <si>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</si>
  <si>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</si>
  <si>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</si>
  <si>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</si>
  <si>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</si>
  <si>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</si>
  <si>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</si>
  <si>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</si>
  <si>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</si>
  <si>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</si>
  <si>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</si>
  <si>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</si>
  <si>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</si>
  <si>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</si>
  <si>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</si>
  <si>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</si>
  <si>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</si>
  <si>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</si>
  <si>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</si>
  <si>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</si>
  <si>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</si>
  <si>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</si>
  <si>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</si>
  <si>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</si>
  <si>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</si>
  <si>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</si>
  <si>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</si>
  <si>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</si>
  <si>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</si>
  <si>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</si>
  <si>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</si>
  <si>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</si>
  <si>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</si>
  <si>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</si>
  <si>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</si>
  <si>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</si>
  <si>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</si>
  <si>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</si>
  <si>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</si>
  <si>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</si>
  <si>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</si>
  <si>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</si>
  <si>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</si>
  <si>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</si>
  <si>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</si>
  <si>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</si>
  <si>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</si>
  <si>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</si>
  <si>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</si>
  <si>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</si>
  <si>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</si>
  <si>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</si>
  <si>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</si>
  <si>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</si>
  <si>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</si>
  <si>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</si>
  <si>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</si>
  <si>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</si>
  <si>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</si>
  <si>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</si>
  <si>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</si>
  <si>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</si>
  <si>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</si>
  <si>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</si>
  <si>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</si>
  <si>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</si>
  <si>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</si>
  <si>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</si>
  <si>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</si>
  <si>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</si>
  <si>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</si>
  <si>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</si>
  <si>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</si>
  <si>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</si>
  <si>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</si>
  <si>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</si>
  <si>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</si>
  <si>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</si>
  <si>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</si>
  <si>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</si>
  <si>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</si>
  <si>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</si>
  <si>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</si>
  <si>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</si>
  <si>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</si>
  <si>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</si>
  <si>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</si>
  <si>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</si>
  <si>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</si>
  <si>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</si>
  <si>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</si>
  <si>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</si>
  <si>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</si>
  <si>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</si>
  <si>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</si>
  <si>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</si>
  <si>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</si>
  <si>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</si>
  <si>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</si>
  <si>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</si>
  <si>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</si>
  <si>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</si>
  <si>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</si>
  <si>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</si>
  <si>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</si>
  <si>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</si>
  <si>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</si>
  <si>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</si>
  <si>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</si>
  <si>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</si>
  <si>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</si>
  <si>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</si>
  <si>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</si>
  <si>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</si>
  <si>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</si>
  <si>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</si>
  <si>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</si>
  <si>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</si>
  <si>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</si>
  <si>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</si>
  <si>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</si>
  <si>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</si>
  <si>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</si>
  <si>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</si>
  <si>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</si>
  <si>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</si>
  <si>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</si>
  <si>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</si>
  <si>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</si>
  <si>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</si>
  <si>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</si>
  <si>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</si>
  <si>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</si>
  <si>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</si>
  <si>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</si>
  <si>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</si>
  <si>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</si>
  <si>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</si>
  <si>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</si>
  <si>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</si>
  <si>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</si>
  <si>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</si>
  <si>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</si>
  <si>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</si>
  <si>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</si>
  <si>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</si>
  <si>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</si>
  <si>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</si>
  <si>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</si>
  <si>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</si>
  <si>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</si>
  <si>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</si>
  <si>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</si>
  <si>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</si>
  <si>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</si>
  <si>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</si>
  <si>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</si>
  <si>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</si>
  <si>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</si>
  <si>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</si>
  <si>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</si>
  <si>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</si>
  <si>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</si>
  <si>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</si>
  <si>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</si>
  <si>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</si>
  <si>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</si>
  <si>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</si>
  <si>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</si>
  <si>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</si>
  <si>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</si>
  <si>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</si>
  <si>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</si>
  <si>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</si>
  <si>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</si>
  <si>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</si>
  <si>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</si>
  <si>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</si>
  <si>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</si>
  <si>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</si>
  <si>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</si>
  <si>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</si>
  <si>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</si>
  <si>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</si>
  <si>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</si>
  <si>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</si>
  <si>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</si>
  <si>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</si>
  <si>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</si>
  <si>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</si>
  <si>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</si>
  <si>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</si>
  <si>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</si>
  <si>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</si>
  <si>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</si>
  <si>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</si>
  <si>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</si>
  <si>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</si>
  <si>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</si>
  <si>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</si>
  <si>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</si>
  <si>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</si>
  <si>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</si>
  <si>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</si>
  <si>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</si>
  <si>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</si>
  <si>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</si>
  <si>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</si>
  <si>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</si>
  <si>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</si>
  <si>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</si>
  <si>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</si>
  <si>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</si>
  <si>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</si>
  <si>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</si>
  <si>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</si>
  <si>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</si>
  <si>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</si>
  <si>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</si>
  <si>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</si>
  <si>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</si>
  <si>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</si>
  <si>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</si>
  <si>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</si>
  <si>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</si>
  <si>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</si>
  <si>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</si>
  <si>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</si>
  <si>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</si>
  <si>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</si>
  <si>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</si>
  <si>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</si>
  <si>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</si>
  <si>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</si>
  <si>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</si>
  <si>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</si>
  <si>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</si>
  <si>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</si>
  <si>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</si>
  <si>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</si>
  <si>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</si>
  <si>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</si>
  <si>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</si>
  <si>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</si>
  <si>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</si>
  <si>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</si>
  <si>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</si>
  <si>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</si>
  <si>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</si>
  <si>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</si>
  <si>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</si>
  <si>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</si>
  <si>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</si>
  <si>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</si>
  <si>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</si>
  <si>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</si>
  <si>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</si>
  <si>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</si>
  <si>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</si>
  <si>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</si>
  <si>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</si>
  <si>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</si>
  <si>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</si>
  <si>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</si>
  <si>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</si>
  <si>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</si>
  <si>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</si>
  <si>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</si>
  <si>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</si>
  <si>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</si>
  <si>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</si>
  <si>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</si>
  <si>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</si>
  <si>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</si>
  <si>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</si>
  <si>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</si>
  <si>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</si>
  <si>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</si>
  <si>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</si>
  <si>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</si>
  <si>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</si>
  <si>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</si>
  <si>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</si>
  <si>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</si>
  <si>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</si>
  <si>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</si>
  <si>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</si>
  <si>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</si>
  <si>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</si>
  <si>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</si>
  <si>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</si>
  <si>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</si>
  <si>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</si>
  <si>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</si>
  <si>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</si>
  <si>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</si>
  <si>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</si>
  <si>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</si>
  <si>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</si>
  <si>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</si>
  <si>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</si>
  <si>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</si>
  <si>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</si>
  <si>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</si>
  <si>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</si>
  <si>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</si>
  <si>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</si>
  <si>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</si>
  <si>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</si>
  <si>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</si>
  <si>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</si>
  <si>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</si>
  <si>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</si>
  <si>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</si>
  <si>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</si>
  <si>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</si>
  <si>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</si>
  <si>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</si>
  <si>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</si>
  <si>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</si>
  <si>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</si>
  <si>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</si>
  <si>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</si>
  <si>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</si>
  <si>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</si>
  <si>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</si>
  <si>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</si>
  <si>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</si>
  <si>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</si>
  <si>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</si>
  <si>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</si>
  <si>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</si>
  <si>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</si>
  <si>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</si>
  <si>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</si>
  <si>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</si>
  <si>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</si>
  <si>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</si>
  <si>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</si>
  <si>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</si>
  <si>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</si>
  <si>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</si>
  <si>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</si>
  <si>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</si>
  <si>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</si>
  <si>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</si>
  <si>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</si>
  <si>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</si>
  <si>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</si>
  <si>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</si>
  <si>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</si>
  <si>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</si>
  <si>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</si>
  <si>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</si>
  <si>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</si>
  <si>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</si>
  <si>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</si>
  <si>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</si>
  <si>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</si>
  <si>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</si>
  <si>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</si>
  <si>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</si>
  <si>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</si>
  <si>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</si>
  <si>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</si>
  <si>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</si>
  <si>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</si>
  <si>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</si>
  <si>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</si>
  <si>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</si>
  <si>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</si>
  <si>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</si>
  <si>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</si>
  <si>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</si>
  <si>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</si>
  <si>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</si>
  <si>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</si>
  <si>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</si>
  <si>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</si>
  <si>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</si>
  <si>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</si>
  <si>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</si>
  <si>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</si>
  <si>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</si>
  <si>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</si>
  <si>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</si>
  <si>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</si>
  <si>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</si>
  <si>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</si>
  <si>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</si>
  <si>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</si>
  <si>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</si>
  <si>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</si>
  <si>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</si>
  <si>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</si>
  <si>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</si>
  <si>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</si>
  <si>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</si>
  <si>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</si>
  <si>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</si>
  <si>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</si>
  <si>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</si>
  <si>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</si>
  <si>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</si>
  <si>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</si>
  <si>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</si>
  <si>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</si>
  <si>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</si>
  <si>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</si>
  <si>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</si>
  <si>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</si>
  <si>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</si>
  <si>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</si>
  <si>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</si>
  <si>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</si>
  <si>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</si>
  <si>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</si>
  <si>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</si>
  <si>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</si>
  <si>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</si>
  <si>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</si>
  <si>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</si>
  <si>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</si>
  <si>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</si>
  <si>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</si>
  <si>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</si>
  <si>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</si>
  <si>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</si>
  <si>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</si>
  <si>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</si>
  <si>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</si>
  <si>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</si>
  <si>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</si>
  <si>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</si>
  <si>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</si>
  <si>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</si>
  <si>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</si>
  <si>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</si>
  <si>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</si>
  <si>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</si>
  <si>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</si>
  <si>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</si>
  <si>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</si>
  <si>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</si>
  <si>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</si>
  <si>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</si>
  <si>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</si>
  <si>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</si>
  <si>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</si>
  <si>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</si>
  <si>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</si>
  <si>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</si>
  <si>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</si>
  <si>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</si>
  <si>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</si>
  <si>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</si>
  <si>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</si>
  <si>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</si>
  <si>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</si>
  <si>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</si>
  <si>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</si>
  <si>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</si>
  <si>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</si>
  <si>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</si>
  <si>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</si>
  <si>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</si>
  <si>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</si>
  <si>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</si>
  <si>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</si>
  <si>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</si>
  <si>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</si>
  <si>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</si>
  <si>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</si>
  <si>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</si>
  <si>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</si>
  <si>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</si>
  <si>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</si>
  <si>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</si>
  <si>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</si>
  <si>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</si>
  <si>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</si>
  <si>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</si>
  <si>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</si>
  <si>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</si>
  <si>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</si>
  <si>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</si>
  <si>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</si>
  <si>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</si>
  <si>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</si>
  <si>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</si>
  <si>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</si>
  <si>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</si>
  <si>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</si>
  <si>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</si>
  <si>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</si>
  <si>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</si>
  <si>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</si>
  <si>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</si>
  <si>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</si>
  <si>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</si>
  <si>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</si>
  <si>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</si>
  <si>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</si>
  <si>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</si>
  <si>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</si>
  <si>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</si>
  <si>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</si>
  <si>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</si>
  <si>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</si>
  <si>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</si>
  <si>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</si>
  <si>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</si>
  <si>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</si>
  <si>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</si>
  <si>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</si>
  <si>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</si>
  <si>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</si>
  <si>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</si>
  <si>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</si>
  <si>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</si>
  <si>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</si>
  <si>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</si>
  <si>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</si>
  <si>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</si>
  <si>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</si>
  <si>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</si>
  <si>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</si>
  <si>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</si>
  <si>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</si>
  <si>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</si>
  <si>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</si>
  <si>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</si>
  <si>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</si>
  <si>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</si>
  <si>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</si>
  <si>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</si>
  <si>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</si>
  <si>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</si>
  <si>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</si>
  <si>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</si>
  <si>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</si>
  <si>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</si>
  <si>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</si>
  <si>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</si>
  <si>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</si>
  <si>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</si>
  <si>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</si>
  <si>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</si>
  <si>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</si>
  <si>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</si>
  <si>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</si>
  <si>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</si>
  <si>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</si>
  <si>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</si>
  <si>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</si>
  <si>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</si>
  <si>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</si>
  <si>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</si>
  <si>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</si>
  <si>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</si>
  <si>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</si>
  <si>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</si>
  <si>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</si>
  <si>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</si>
  <si>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</si>
  <si>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</si>
  <si>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</si>
  <si>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</si>
  <si>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</si>
  <si>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</si>
  <si>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</si>
  <si>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</si>
  <si>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</si>
  <si>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</si>
  <si>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</si>
  <si>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</si>
  <si>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</si>
  <si>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</si>
  <si>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</si>
  <si>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</si>
  <si>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</si>
  <si>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</si>
  <si>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</si>
  <si>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</si>
  <si>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</si>
  <si>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</si>
  <si>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</si>
  <si>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</si>
  <si>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</si>
  <si>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</si>
  <si>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</si>
  <si>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</si>
  <si>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</si>
  <si>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</si>
  <si>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</si>
  <si>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</si>
  <si>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</si>
  <si>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</si>
  <si>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</si>
  <si>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</si>
  <si>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</si>
  <si>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</si>
  <si>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</si>
  <si>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</si>
  <si>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</si>
  <si>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</si>
  <si>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</si>
  <si>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</si>
  <si>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</si>
  <si>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</si>
  <si>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</si>
  <si>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</si>
  <si>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</si>
  <si>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</si>
  <si>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</si>
  <si>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</si>
  <si>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</si>
  <si>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</si>
  <si>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</si>
  <si>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</si>
  <si>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</si>
  <si>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</si>
  <si>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</si>
  <si>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</si>
  <si>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</si>
  <si>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</si>
  <si>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</si>
  <si>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</si>
  <si>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</si>
  <si>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</si>
  <si>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</si>
  <si>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</si>
  <si>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</si>
  <si>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</si>
  <si>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</si>
  <si>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</si>
  <si>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</si>
  <si>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</si>
  <si>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</si>
  <si>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</si>
  <si>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</si>
  <si>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</si>
  <si>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</si>
  <si>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</si>
  <si>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</si>
  <si>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</si>
  <si>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</si>
  <si>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</si>
  <si>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</si>
  <si>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</si>
  <si>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</si>
  <si>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</si>
  <si>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</si>
  <si>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</si>
  <si>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</si>
  <si>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</si>
  <si>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</si>
  <si>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</si>
  <si>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</si>
  <si>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</si>
  <si>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</si>
  <si>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</si>
  <si>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</si>
  <si>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</si>
  <si>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</si>
  <si>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</si>
  <si>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</si>
  <si>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</si>
  <si>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</si>
  <si>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</si>
  <si>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</si>
  <si>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</si>
  <si>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</si>
  <si>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</si>
  <si>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</si>
  <si>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</si>
  <si>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</si>
  <si>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</si>
  <si>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</si>
  <si>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</si>
  <si>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</si>
  <si>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</si>
  <si>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</si>
  <si>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</si>
  <si>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</si>
  <si>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</si>
  <si>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</si>
  <si>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</si>
  <si>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</si>
  <si>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</si>
  <si>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</si>
  <si>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</si>
  <si>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</si>
  <si>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</si>
  <si>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</si>
  <si>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</si>
  <si>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</si>
  <si>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</si>
  <si>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</si>
  <si>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</si>
  <si>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</si>
  <si>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</si>
  <si>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</si>
  <si>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</si>
  <si>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</si>
  <si>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</si>
  <si>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</si>
  <si>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</si>
  <si>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</si>
  <si>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</si>
  <si>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</si>
  <si>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</si>
  <si>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</si>
  <si>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</si>
  <si>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</si>
  <si>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</si>
  <si>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</si>
  <si>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</si>
  <si>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</si>
  <si>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</si>
  <si>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</si>
  <si>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</si>
  <si>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</si>
  <si>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</si>
  <si>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</si>
  <si>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</si>
  <si>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</si>
  <si>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</si>
  <si>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</si>
  <si>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</si>
  <si>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</si>
  <si>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</si>
  <si>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</si>
  <si>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</si>
  <si>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</si>
  <si>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</si>
  <si>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</si>
  <si>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</si>
  <si>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</si>
  <si>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</si>
  <si>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</si>
  <si>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</si>
  <si>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</si>
  <si>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</si>
  <si>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</si>
  <si>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</si>
  <si>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</si>
  <si>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</si>
  <si>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</si>
  <si>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</si>
  <si>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</si>
  <si>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</si>
  <si>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</si>
  <si>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</si>
  <si>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</si>
  <si>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</si>
  <si>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</si>
  <si>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</si>
  <si>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</si>
  <si>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</si>
  <si>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</si>
  <si>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</si>
  <si>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</si>
  <si>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</si>
  <si>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</si>
  <si>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</si>
  <si>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</si>
  <si>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</si>
  <si>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</si>
  <si>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</si>
  <si>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</si>
  <si>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</si>
  <si>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</si>
  <si>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</si>
  <si>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</si>
  <si>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</si>
  <si>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</si>
  <si>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</si>
  <si>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</si>
  <si>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</si>
  <si>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</si>
  <si>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</si>
  <si>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</si>
  <si>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</si>
  <si>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</si>
  <si>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</si>
  <si>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</si>
  <si>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</si>
  <si>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</si>
  <si>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</si>
  <si>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</si>
  <si>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</si>
  <si>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</si>
  <si>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</si>
  <si>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</si>
  <si>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</si>
  <si>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</si>
  <si>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</si>
  <si>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</si>
  <si>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</si>
  <si>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</si>
  <si>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</si>
  <si>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</si>
  <si>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</si>
  <si>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</si>
  <si>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</si>
  <si>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</si>
  <si>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</si>
  <si>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</si>
  <si>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</si>
  <si>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</si>
  <si>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</si>
  <si>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</si>
  <si>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</si>
  <si>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</si>
  <si>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</si>
  <si>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</si>
  <si>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</si>
  <si>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</si>
  <si>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</si>
  <si>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</si>
  <si>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</si>
  <si>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</si>
  <si>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</si>
  <si>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</si>
  <si>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</si>
  <si>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</si>
  <si>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</si>
  <si>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</si>
  <si>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</si>
  <si>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</si>
  <si>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</si>
  <si>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</si>
  <si>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</si>
  <si>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</si>
  <si>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</si>
  <si>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</si>
  <si>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</si>
  <si>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</si>
  <si>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</si>
  <si>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</si>
  <si>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</si>
  <si>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</si>
  <si>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</si>
  <si>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</si>
  <si>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</si>
  <si>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</si>
  <si>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</si>
  <si>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</si>
  <si>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</si>
  <si>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</si>
  <si>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</si>
  <si>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</si>
  <si>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</si>
  <si>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</si>
  <si>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</si>
  <si>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</si>
  <si>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</si>
  <si>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</si>
  <si>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</si>
  <si>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</si>
  <si>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</si>
  <si>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</si>
  <si>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</si>
  <si>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</si>
  <si>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</si>
  <si>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</si>
  <si>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</si>
  <si>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</si>
  <si>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</si>
  <si>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</si>
  <si>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</si>
  <si>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</si>
  <si>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</si>
  <si>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</si>
  <si>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</si>
  <si>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</si>
  <si>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</si>
  <si>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</si>
  <si>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</si>
  <si>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</si>
  <si>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</si>
  <si>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</si>
  <si>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</si>
  <si>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</si>
  <si>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</si>
  <si>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</si>
  <si>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</si>
  <si>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</si>
  <si>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</si>
  <si>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</si>
  <si>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</si>
  <si>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</si>
  <si>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</si>
  <si>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</si>
  <si>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</si>
  <si>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</si>
  <si>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</si>
  <si>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</si>
  <si>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</si>
  <si>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</si>
  <si>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</si>
  <si>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</si>
  <si>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</si>
  <si>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</si>
  <si>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</si>
  <si>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</si>
  <si>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</si>
  <si>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</si>
  <si>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</si>
  <si>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</si>
  <si>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</si>
  <si>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</si>
  <si>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</si>
  <si>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</si>
  <si>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</si>
  <si>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</si>
  <si>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</si>
  <si>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</si>
  <si>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</si>
  <si>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</si>
  <si>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</si>
  <si>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</si>
  <si>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</si>
  <si>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</si>
  <si>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</si>
  <si>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</si>
  <si>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</si>
  <si>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</si>
  <si>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</si>
  <si>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</si>
  <si>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</si>
  <si>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</si>
  <si>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</si>
  <si>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</si>
  <si>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</si>
  <si>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</si>
  <si>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</si>
  <si>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</si>
  <si>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</si>
  <si>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</si>
  <si>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</si>
  <si>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</si>
  <si>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</si>
  <si>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</si>
  <si>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</si>
  <si>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</si>
  <si>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</si>
  <si>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</si>
  <si>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</si>
  <si>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</si>
  <si>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</si>
  <si>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</si>
  <si>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</si>
  <si>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</si>
  <si>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</si>
  <si>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</si>
  <si>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</si>
  <si>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</si>
  <si>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</si>
  <si>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</si>
  <si>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</si>
  <si>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</si>
  <si>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</si>
  <si>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</si>
  <si>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</si>
  <si>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</si>
  <si>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</si>
  <si>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</si>
  <si>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</si>
  <si>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</si>
  <si>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</si>
  <si>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</si>
  <si>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</si>
  <si>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</si>
  <si>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</si>
  <si>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outcome</t>
  </si>
  <si>
    <t xml:space="preserve">statistical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</si>
</sst>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4" fillId="0" borderId="0" xfId="1" applyNumberFormat="1" applyFont="1" applyFill="1"/>
    <xf numFmtId="0" fontId="1" fillId="0" borderId="0" xfId="0" applyFont="1"/>
    <xf numFmtId="9" fontId="0" fillId="0" borderId="0" xfId="1" applyFont="1"/>
    <xf numFmtId="0" fontId="0" fillId="0" borderId="0" xfId="0" quotePrefix="1"/>
  </cellXfs>
  <cellStyles count="2">
    <cellStyle name="Normal" xfId="0" builtinId="0"/>
    <cellStyle name="Percent" xfId="1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outcome_based_goals!$F$1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outcome_based_goals!$F$2:$F$13</c:f>
              <c:numCache>
                <c:formatCode>0%</c:formatCode>
                <c:ptCount val="12"/>
                <c:pt idx="0">
                  <c:v>0.51</c:v>
                </c:pt>
                <c:pt idx="1">
                  <c:v>0.41</c:v>
                </c:pt>
                <c:pt idx="2">
                  <c:v>0.35</c:v>
                </c:pt>
                <c:pt idx="3">
                  <c:v>0.32</c:v>
                </c:pt>
                <c:pt idx="4">
                  <c:v>0.3</c:v>
                </c:pt>
                <c:pt idx="5">
                  <c:v>0.27</c:v>
                </c:pt>
                <c:pt idx="6">
                  <c:v>0.25</c:v>
                </c:pt>
                <c:pt idx="7">
                  <c:v>0.22</c:v>
                </c:pt>
                <c:pt idx="8">
                  <c:v>0.21</c:v>
                </c:pt>
                <c:pt idx="9">
                  <c:v>0.47</c:v>
                </c:pt>
                <c:pt idx="10">
                  <c:v>0.16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7-46DD-B91F-A77E5F363318}"/>
            </c:ext>
          </c:extLst>
        </c:ser>
        <c:ser>
          <c:idx val="1"/>
          <c:order val="1"/>
          <c:tx>
            <c:strRef>
              <c:f>outcome_based_goals!$G$1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outcome_based_goals!$G$2:$G$13</c:f>
              <c:numCache>
                <c:formatCode>0%</c:formatCode>
                <c:ptCount val="12"/>
                <c:pt idx="0">
                  <c:v>0.4</c:v>
                </c:pt>
                <c:pt idx="1">
                  <c:v>0.46</c:v>
                </c:pt>
                <c:pt idx="2">
                  <c:v>0.5</c:v>
                </c:pt>
                <c:pt idx="3">
                  <c:v>0.51</c:v>
                </c:pt>
                <c:pt idx="4">
                  <c:v>0.52</c:v>
                </c:pt>
                <c:pt idx="5">
                  <c:v>0.54</c:v>
                </c:pt>
                <c:pt idx="6">
                  <c:v>0.54</c:v>
                </c:pt>
                <c:pt idx="7">
                  <c:v>0.56000000000000005</c:v>
                </c:pt>
                <c:pt idx="8">
                  <c:v>0.57999999999999996</c:v>
                </c:pt>
                <c:pt idx="9">
                  <c:v>0</c:v>
                </c:pt>
                <c:pt idx="10">
                  <c:v>0.59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7-46DD-B91F-A77E5F363318}"/>
            </c:ext>
          </c:extLst>
        </c:ser>
        <c:ser>
          <c:idx val="2"/>
          <c:order val="2"/>
          <c:tx>
            <c:strRef>
              <c:f>outcome_based_goals!$H$1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outcome_based_goals!$H$2:$H$13</c:f>
              <c:numCache>
                <c:formatCode>0%</c:formatCode>
                <c:ptCount val="12"/>
                <c:pt idx="0">
                  <c:v>0.09</c:v>
                </c:pt>
                <c:pt idx="1">
                  <c:v>0.13</c:v>
                </c:pt>
                <c:pt idx="2">
                  <c:v>0.15</c:v>
                </c:pt>
                <c:pt idx="3">
                  <c:v>0.17</c:v>
                </c:pt>
                <c:pt idx="4">
                  <c:v>0.18</c:v>
                </c:pt>
                <c:pt idx="5">
                  <c:v>0.2</c:v>
                </c:pt>
                <c:pt idx="6">
                  <c:v>0.2</c:v>
                </c:pt>
                <c:pt idx="7">
                  <c:v>0.21</c:v>
                </c:pt>
                <c:pt idx="8">
                  <c:v>0.22</c:v>
                </c:pt>
                <c:pt idx="9">
                  <c:v>0.53</c:v>
                </c:pt>
                <c:pt idx="10">
                  <c:v>0.25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97-46DD-B91F-A77E5F36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651359"/>
        <c:axId val="1020647199"/>
      </c:lineChart>
      <c:catAx>
        <c:axId val="102065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99"/>
        <c:crosses val="autoZero"/>
        <c:auto val="1"/>
        <c:lblAlgn val="ctr"/>
        <c:lblOffset val="100"/>
        <c:noMultiLvlLbl val="0"/>
      </c:catAx>
      <c:valAx>
        <c:axId val="10206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5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[ccs_StarterBook.xlsx]lanuch_date_outcomes!PivotTable4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Lanuch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lanuch_date_outcomes!$B$4:$B$5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D4A-B591-A426DD0B8870}"/>
            </c:ext>
          </c:extLst>
        </c:ser>
        <c:ser>
          <c:idx val="1"/>
          <c:order val="1"/>
          <c:tx>
            <c:strRef>
              <c:f>lanuch_date_outcomes!$C$4:$C$5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D4A-B591-A426DD0B8870}"/>
            </c:ext>
          </c:extLst>
        </c:ser>
        <c:ser>
          <c:idx val="2"/>
          <c:order val="2"/>
          <c:tx>
            <c:strRef>
              <c:f>lanuch_date_outcomes!$D$4:$D$5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D4A-B591-A426DD0B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965824"/>
        <c:axId val="677816448"/>
      </c:lineChart>
      <c:catAx>
        <c:axId val="11169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Month of 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6448"/>
        <c:crosses val="autoZero"/>
        <c:auto val="1"/>
        <c:lblAlgn val="ctr"/>
        <c:lblOffset val="100"/>
        <c:noMultiLvlLbl val="0"/>
      </c:catAx>
      <c:valAx>
        <c:axId val="6778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Count of Sate (Successful, Failed, Canceled)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225383623433450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[ccs_StarterBook.xlsx]sub_category_stats!PivotTable1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</a:t>
            </a:r>
            <a:r>
              <a:rPr lang="en-US" sz="2000" b="0">
                <a:effectLst/>
              </a:rPr>
              <a:t>Stacked Column Pivot Chart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094-99F3-5585ECE3D7B6}"/>
            </c:ext>
          </c:extLst>
        </c:ser>
        <c:ser>
          <c:idx val="1"/>
          <c:order val="1"/>
          <c:tx>
            <c:strRef>
              <c:f>sub_category_stats!$C$4:$C$5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094-99F3-5585ECE3D7B6}"/>
            </c:ext>
          </c:extLst>
        </c:ser>
        <c:ser>
          <c:idx val="2"/>
          <c:order val="2"/>
          <c:tx>
            <c:strRef>
              <c:f>sub_category_stats!$D$4:$D$5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094-99F3-5585ECE3D7B6}"/>
            </c:ext>
          </c:extLst>
        </c:ser>
        <c:ser>
          <c:idx val="3"/>
          <c:order val="3"/>
          <c:tx>
            <c:strRef>
              <c:f>sub_category_stats!$E$4:$E$5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094-99F3-5585ECE3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756784"/>
        <c:axId val="995755536"/>
      </c:barChart>
      <c:catAx>
        <c:axId val="99575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5536"/>
        <c:crosses val="autoZero"/>
        <c:auto val="1"/>
        <c:lblAlgn val="ctr"/>
        <c:lblOffset val="100"/>
        <c:noMultiLvlLbl val="0"/>
      </c:catAx>
      <c:valAx>
        <c:axId val="995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Count of States (Successful,</a:t>
                </a:r>
                <a:r>
                  <a:rPr lang="en-US" sz="1500" baseline="0"/>
                  <a:t> Failed, Canceled, Live)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[ccs_StarterBook.xlsx]category_stats!PivotTable1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Category Stacked Column Pivot Chart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2B4-9C59-ACC5249E16FA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1-42B4-9C59-ACC5249E16FA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1-42B4-9C59-ACC5249E16FA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1-42B4-9C59-ACC5249E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2703"/>
        <c:axId val="138023087"/>
      </c:barChart>
      <c:catAx>
        <c:axId val="13800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3087"/>
        <c:crosses val="autoZero"/>
        <c:auto val="1"/>
        <c:lblAlgn val="ctr"/>
        <c:lblOffset val="100"/>
        <c:noMultiLvlLbl val="0"/>
      </c:catAx>
      <c:valAx>
        <c:axId val="1380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Sates (Successful, Failed, Canceled, Live)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21710</xdr:colOff>
      <xdr:row>13</xdr:row>
      <xdr:rowOff>173019</xdr:rowOff>
    </xdr:from>
    <xdr:to>
      <xdr:col>2</xdr:col>
      <xdr:colOff>1372720</xdr:colOff>
      <xdr:row>31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EB8EA-014F-4ED3-9C0F-A47207A5B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</xdr:colOff>
      <xdr:row>18</xdr:row>
      <xdr:rowOff>177164</xdr:rowOff>
    </xdr:from>
    <xdr:to>
      <xdr:col>5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C9CA6-9F51-43A1-B14D-19994B7AE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12400</xdr:colOff>
      <xdr:row>5</xdr:row>
      <xdr:rowOff>147094</xdr:rowOff>
    </xdr:from>
    <xdr:to>
      <xdr:col>22</xdr:col>
      <xdr:colOff>401782</xdr:colOff>
      <xdr:row>41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D8943-1278-45D7-A779-F03BDB68B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18389</xdr:colOff>
      <xdr:row>15</xdr:row>
      <xdr:rowOff>5250</xdr:rowOff>
    </xdr:from>
    <xdr:to>
      <xdr:col>9</xdr:col>
      <xdr:colOff>131379</xdr:colOff>
      <xdr:row>33</xdr:row>
      <xdr:rowOff>148897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635CD-E274-4A08-8A04-5BB024C6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Sok" refreshedDate="44546.675782986109" createdVersion="7" refreshedVersion="7" minRefreshableVersion="3" recordCount="4115" xr:uid="{2F41BB6C-7527-4925-A3D2-5EC9067EE95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a Sok" refreshedDate="44548.670146990742" backgroundQuery="1" createdVersion="7" refreshedVersion="7" minRefreshableVersion="3" recordCount="0" supportSubquery="1" supportAdvancedDrill="1" xr:uid="{728F3616-433A-402F-B979-ECECB31880A9}">
  <cacheSource type="external" connectionId="1"/>
  <cacheFields count="6">
    <cacheField name="[Measures].[Count of state]" caption="Count of state" numFmtId="0" hierarchy="26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Ended Conversion].[Date Ended Conversion]" caption="Date Ended Conversion" numFmtId="0" hierarchy="16" level="1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extLst>
        <ext xmlns:x15="http://schemas.microsoft.com/office/spreadsheetml/2010/11/main" uri="{4F2E5C28-24EA-4eb8-9CBF-B6C8F9C3D259}">
          <x15:cachedUniqueNames>
            <x15:cachedUniqueName index="0" name="[Range].[Date Ended Conversion].&amp;[2009-08-10T19:26:00]"/>
            <x15:cachedUniqueName index="1" name="[Range].[Date Ended Conversion].&amp;[2009-09-01T04:00:00]"/>
            <x15:cachedUniqueName index="2" name="[Range].[Date Ended Conversion].&amp;[2009-09-26T03:59:00]"/>
            <x15:cachedUniqueName index="3" name="[Range].[Date Ended Conversion].&amp;[2009-10-12T20:59:00]"/>
            <x15:cachedUniqueName index="4" name="[Range].[Date Ended Conversion].&amp;[2009-11-01T03:59:00]"/>
            <x15:cachedUniqueName index="5" name="[Range].[Date Ended Conversion].&amp;[2009-11-23T05:59:00]"/>
            <x15:cachedUniqueName index="6" name="[Range].[Date Ended Conversion].&amp;[2009-11-27T04:59:00]"/>
            <x15:cachedUniqueName index="7" name="[Range].[Date Ended Conversion].&amp;[2009-12-01T04:59:00]"/>
            <x15:cachedUniqueName index="8" name="[Range].[Date Ended Conversion].&amp;[2009-12-01T17:00:00]"/>
            <x15:cachedUniqueName index="9" name="[Range].[Date Ended Conversion].&amp;[2009-12-02T00:50:00]"/>
            <x15:cachedUniqueName index="10" name="[Range].[Date Ended Conversion].&amp;[2009-12-09T18:24:00]"/>
            <x15:cachedUniqueName index="11" name="[Range].[Date Ended Conversion].&amp;[2009-12-31T23:39:00]"/>
            <x15:cachedUniqueName index="12" name="[Range].[Date Ended Conversion].&amp;[2010-01-01T06:00:00]"/>
            <x15:cachedUniqueName index="13" name="[Range].[Date Ended Conversion].&amp;[2010-02-02T07:59:00]"/>
            <x15:cachedUniqueName index="14" name="[Range].[Date Ended Conversion].&amp;[2010-02-15T05:00:00]"/>
            <x15:cachedUniqueName index="15" name="[Range].[Date Ended Conversion].&amp;[2010-02-22T22:00:00]"/>
            <x15:cachedUniqueName index="16" name="[Range].[Date Ended Conversion].&amp;[2010-03-15T06:59:00]"/>
            <x15:cachedUniqueName index="17" name="[Range].[Date Ended Conversion].&amp;[2010-03-15T21:55:00]"/>
            <x15:cachedUniqueName index="18" name="[Range].[Date Ended Conversion].&amp;[2010-03-16T07:06:00]"/>
            <x15:cachedUniqueName index="19" name="[Range].[Date Ended Conversion].&amp;[2010-04-18T06:59:00]"/>
            <x15:cachedUniqueName index="20" name="[Range].[Date Ended Conversion].&amp;[2010-04-23T03:51:00]"/>
            <x15:cachedUniqueName index="21" name="[Range].[Date Ended Conversion].&amp;[2010-04-28T18:49:00]"/>
            <x15:cachedUniqueName index="22" name="[Range].[Date Ended Conversion].&amp;[2010-05-02T19:22:00]"/>
            <x15:cachedUniqueName index="23" name="[Range].[Date Ended Conversion].&amp;[2010-05-08T22:16:00]"/>
            <x15:cachedUniqueName index="24" name="[Range].[Date Ended Conversion].&amp;[2010-05-10T20:16:00]"/>
            <x15:cachedUniqueName index="25" name="[Range].[Date Ended Conversion].&amp;[2010-05-15T08:10:00]"/>
            <x15:cachedUniqueName index="26" name="[Range].[Date Ended Conversion].&amp;[2010-06-01T03:59:00]"/>
            <x15:cachedUniqueName index="27" name="[Range].[Date Ended Conversion].&amp;[2010-06-01T04:59:00]"/>
            <x15:cachedUniqueName index="28" name="[Range].[Date Ended Conversion].&amp;[2010-06-03T01:41:00]"/>
            <x15:cachedUniqueName index="29" name="[Range].[Date Ended Conversion].&amp;[2010-06-08T19:11:00]"/>
            <x15:cachedUniqueName index="30" name="[Range].[Date Ended Conversion].&amp;[2010-06-09T19:00:00]"/>
            <x15:cachedUniqueName index="31" name="[Range].[Date Ended Conversion].&amp;[2010-06-15T04:00:00]"/>
            <x15:cachedUniqueName index="32" name="[Range].[Date Ended Conversion].&amp;[2010-06-25T21:32:00]"/>
            <x15:cachedUniqueName index="33" name="[Range].[Date Ended Conversion].&amp;[2010-07-02T23:00:00]"/>
            <x15:cachedUniqueName index="34" name="[Range].[Date Ended Conversion].&amp;[2010-07-05T04:00:00]"/>
            <x15:cachedUniqueName index="35" name="[Range].[Date Ended Conversion].&amp;[2010-07-08T22:40:00]"/>
            <x15:cachedUniqueName index="36" name="[Range].[Date Ended Conversion].&amp;[2010-07-10T22:00:00]"/>
            <x15:cachedUniqueName index="37" name="[Range].[Date Ended Conversion].&amp;[2010-07-17T09:59:00]"/>
            <x15:cachedUniqueName index="38" name="[Range].[Date Ended Conversion].&amp;[2010-07-19T16:00:00]"/>
            <x15:cachedUniqueName index="39" name="[Range].[Date Ended Conversion].&amp;[2010-07-21T19:00:00]"/>
            <x15:cachedUniqueName index="40" name="[Range].[Date Ended Conversion].&amp;[2010-07-22T06:00:00]"/>
            <x15:cachedUniqueName index="41" name="[Range].[Date Ended Conversion].&amp;[2010-07-27T04:59:00]"/>
            <x15:cachedUniqueName index="43" name="[Range].[Date Ended Conversion].&amp;[2010-08-01T03:00:00]"/>
            <x15:cachedUniqueName index="44" name="[Range].[Date Ended Conversion].&amp;[2010-08-01T04:00:00]"/>
            <x15:cachedUniqueName index="45" name="[Range].[Date Ended Conversion].&amp;[2010-08-03T01:59:00]"/>
            <x15:cachedUniqueName index="46" name="[Range].[Date Ended Conversion].&amp;[2010-08-11T15:59:00]"/>
            <x15:cachedUniqueName index="47" name="[Range].[Date Ended Conversion].&amp;[2010-08-22T17:40:00]"/>
            <x15:cachedUniqueName index="48" name="[Range].[Date Ended Conversion].&amp;[2010-08-24T04:00:00]"/>
            <x15:cachedUniqueName index="49" name="[Range].[Date Ended Conversion].&amp;[2010-09-01T03:44:00]"/>
            <x15:cachedUniqueName index="50" name="[Range].[Date Ended Conversion].&amp;[2010-09-02T02:00:00]"/>
            <x15:cachedUniqueName index="51" name="[Range].[Date Ended Conversion].&amp;[2010-09-04T01:03:00]"/>
            <x15:cachedUniqueName index="52" name="[Range].[Date Ended Conversion].&amp;[2010-09-11T03:59:00]"/>
            <x15:cachedUniqueName index="53" name="[Range].[Date Ended Conversion].&amp;[2010-10-02T04:59:00]"/>
            <x15:cachedUniqueName index="54" name="[Range].[Date Ended Conversion].&amp;[2010-10-08T20:04:28]"/>
            <x15:cachedUniqueName index="55" name="[Range].[Date Ended Conversion].&amp;[2010-10-11T00:16:16]"/>
            <x15:cachedUniqueName index="56" name="[Range].[Date Ended Conversion].&amp;[2010-10-15T04:00:00]"/>
            <x15:cachedUniqueName index="57" name="[Range].[Date Ended Conversion].&amp;[2010-10-16T03:39:00]"/>
            <x15:cachedUniqueName index="58" name="[Range].[Date Ended Conversion].&amp;[2010-10-22T05:00:00]"/>
            <x15:cachedUniqueName index="59" name="[Range].[Date Ended Conversion].&amp;[2010-10-25T03:03:49]"/>
            <x15:cachedUniqueName index="60" name="[Range].[Date Ended Conversion].&amp;[2010-11-02T00:26:00]"/>
            <x15:cachedUniqueName index="61" name="[Range].[Date Ended Conversion].&amp;[2010-11-17T06:24:20]"/>
            <x15:cachedUniqueName index="62" name="[Range].[Date Ended Conversion].&amp;[2010-11-30T05:00:00]"/>
            <x15:cachedUniqueName index="63" name="[Range].[Date Ended Conversion].&amp;[2010-11-30T15:43:35]"/>
            <x15:cachedUniqueName index="64" name="[Range].[Date Ended Conversion].&amp;[2010-12-09T04:59:00]"/>
            <x15:cachedUniqueName index="65" name="[Range].[Date Ended Conversion].&amp;[2010-12-18T09:43:25]"/>
            <x15:cachedUniqueName index="66" name="[Range].[Date Ended Conversion].&amp;[2010-12-23T03:08:53]"/>
            <x15:cachedUniqueName index="67" name="[Range].[Date Ended Conversion].&amp;[2010-12-23T05:35:24]"/>
            <x15:cachedUniqueName index="68" name="[Range].[Date Ended Conversion].&amp;[2011-01-01T04:59:00]"/>
            <x15:cachedUniqueName index="69" name="[Range].[Date Ended Conversion].&amp;[2011-01-02T03:00:00]"/>
            <x15:cachedUniqueName index="70" name="[Range].[Date Ended Conversion].&amp;[2011-01-16T01:51:00]"/>
            <x15:cachedUniqueName index="71" name="[Range].[Date Ended Conversion].&amp;[2011-01-21T22:00:00]"/>
            <x15:cachedUniqueName index="72" name="[Range].[Date Ended Conversion].&amp;[2011-01-24T05:45:26]"/>
            <x15:cachedUniqueName index="73" name="[Range].[Date Ended Conversion].&amp;[2011-01-25T04:00:00]"/>
            <x15:cachedUniqueName index="74" name="[Range].[Date Ended Conversion].&amp;[2011-02-02T07:59:00]"/>
            <x15:cachedUniqueName index="75" name="[Range].[Date Ended Conversion].&amp;[2011-02-06T00:46:49]"/>
            <x15:cachedUniqueName index="76" name="[Range].[Date Ended Conversion].&amp;[2011-02-08T10:18:49]"/>
            <x15:cachedUniqueName index="77" name="[Range].[Date Ended Conversion].&amp;[2011-02-17T21:17:07]"/>
            <x15:cachedUniqueName index="78" name="[Range].[Date Ended Conversion].&amp;[2011-02-20T01:56:41]"/>
            <x15:cachedUniqueName index="79" name="[Range].[Date Ended Conversion].&amp;[2011-02-20T23:52:34]"/>
            <x15:cachedUniqueName index="80" name="[Range].[Date Ended Conversion].&amp;[2011-02-22T03:00:00]"/>
            <x15:cachedUniqueName index="81" name="[Range].[Date Ended Conversion].&amp;[2011-02-24T23:20:30]"/>
            <x15:cachedUniqueName index="82" name="[Range].[Date Ended Conversion].&amp;[2011-02-26T00:37:10]"/>
            <x15:cachedUniqueName index="83" name="[Range].[Date Ended Conversion].&amp;[2011-02-26T05:57:08]"/>
            <x15:cachedUniqueName index="84" name="[Range].[Date Ended Conversion].&amp;[2011-03-01T18:10:54]"/>
            <x15:cachedUniqueName index="85" name="[Range].[Date Ended Conversion].&amp;[2011-03-01T20:00:00]"/>
            <x15:cachedUniqueName index="86" name="[Range].[Date Ended Conversion].&amp;[2011-03-03T07:49:21]"/>
            <x15:cachedUniqueName index="87" name="[Range].[Date Ended Conversion].&amp;[2011-03-04T12:57:07]"/>
            <x15:cachedUniqueName index="88" name="[Range].[Date Ended Conversion].&amp;[2011-03-10T16:40:10]"/>
            <x15:cachedUniqueName index="89" name="[Range].[Date Ended Conversion].&amp;[2011-03-10T19:48:47]"/>
            <x15:cachedUniqueName index="90" name="[Range].[Date Ended Conversion].&amp;[2011-03-12T04:00:00]"/>
            <x15:cachedUniqueName index="91" name="[Range].[Date Ended Conversion].&amp;[2011-03-16T11:38:02]"/>
            <x15:cachedUniqueName index="92" name="[Range].[Date Ended Conversion].&amp;[2011-03-20T15:54:42]"/>
            <x15:cachedUniqueName index="93" name="[Range].[Date Ended Conversion].&amp;[2011-03-24T01:40:38]"/>
            <x15:cachedUniqueName index="94" name="[Range].[Date Ended Conversion].&amp;[2011-04-03T01:00:00]"/>
            <x15:cachedUniqueName index="95" name="[Range].[Date Ended Conversion].&amp;[2011-04-03T01:03:10]"/>
            <x15:cachedUniqueName index="96" name="[Range].[Date Ended Conversion].&amp;[2011-04-08T10:55:55]"/>
            <x15:cachedUniqueName index="97" name="[Range].[Date Ended Conversion].&amp;[2011-04-16T03:59:00]"/>
            <x15:cachedUniqueName index="98" name="[Range].[Date Ended Conversion].&amp;[2011-04-18T17:24:19]"/>
            <x15:cachedUniqueName index="99" name="[Range].[Date Ended Conversion].&amp;[2011-04-22T04:21:13]"/>
            <x15:cachedUniqueName index="100" name="[Range].[Date Ended Conversion].&amp;[2011-04-24T06:59:00]"/>
            <x15:cachedUniqueName index="101" name="[Range].[Date Ended Conversion].&amp;[2011-04-24T20:01:36]"/>
            <x15:cachedUniqueName index="102" name="[Range].[Date Ended Conversion].&amp;[2011-04-24T23:02:18]"/>
            <x15:cachedUniqueName index="103" name="[Range].[Date Ended Conversion].&amp;[2011-04-24T23:34:47]"/>
            <x15:cachedUniqueName index="104" name="[Range].[Date Ended Conversion].&amp;[2011-04-26T06:59:00]"/>
            <x15:cachedUniqueName index="105" name="[Range].[Date Ended Conversion].&amp;[2011-05-01T04:59:00]"/>
            <x15:cachedUniqueName index="106" name="[Range].[Date Ended Conversion].&amp;[2011-05-03T03:59:00]"/>
            <x15:cachedUniqueName index="107" name="[Range].[Date Ended Conversion].&amp;[2011-05-03T16:10:25]"/>
            <x15:cachedUniqueName index="108" name="[Range].[Date Ended Conversion].&amp;[2011-05-05T02:13:53]"/>
            <x15:cachedUniqueName index="109" name="[Range].[Date Ended Conversion].&amp;[2011-05-05T20:50:48]"/>
            <x15:cachedUniqueName index="110" name="[Range].[Date Ended Conversion].&amp;[2011-05-09T05:59:00]"/>
            <x15:cachedUniqueName index="111" name="[Range].[Date Ended Conversion].&amp;[2011-05-15T18:11:26]"/>
            <x15:cachedUniqueName index="112" name="[Range].[Date Ended Conversion].&amp;[2011-05-17T09:39:24]"/>
            <x15:cachedUniqueName index="113" name="[Range].[Date Ended Conversion].&amp;[2011-05-25T04:00:00]"/>
            <x15:cachedUniqueName index="114" name="[Range].[Date Ended Conversion].&amp;[2011-05-28T02:22:42]"/>
            <x15:cachedUniqueName index="115" name="[Range].[Date Ended Conversion].&amp;[2011-05-29T01:00:00]"/>
            <x15:cachedUniqueName index="116" name="[Range].[Date Ended Conversion].&amp;[2011-05-31T18:04:00]"/>
            <x15:cachedUniqueName index="117" name="[Range].[Date Ended Conversion].&amp;[2011-06-01T04:59:00]"/>
            <x15:cachedUniqueName index="118" name="[Range].[Date Ended Conversion].&amp;[2011-06-02T05:59:00]"/>
            <x15:cachedUniqueName index="119" name="[Range].[Date Ended Conversion].&amp;[2011-06-07T15:18:01]"/>
            <x15:cachedUniqueName index="120" name="[Range].[Date Ended Conversion].&amp;[2011-06-08T17:31:01]"/>
            <x15:cachedUniqueName index="121" name="[Range].[Date Ended Conversion].&amp;[2011-06-11T03:00:00]"/>
            <x15:cachedUniqueName index="122" name="[Range].[Date Ended Conversion].&amp;[2011-06-12T00:20:49]"/>
            <x15:cachedUniqueName index="123" name="[Range].[Date Ended Conversion].&amp;[2011-06-12T04:00:00]"/>
            <x15:cachedUniqueName index="124" name="[Range].[Date Ended Conversion].&amp;[2011-06-14T00:35:27]"/>
            <x15:cachedUniqueName index="125" name="[Range].[Date Ended Conversion].&amp;[2011-06-15T03:59:00]"/>
            <x15:cachedUniqueName index="126" name="[Range].[Date Ended Conversion].&amp;[2011-06-18T01:14:26]"/>
            <x15:cachedUniqueName index="127" name="[Range].[Date Ended Conversion].&amp;[2011-06-18T21:14:06]"/>
            <x15:cachedUniqueName index="128" name="[Range].[Date Ended Conversion].&amp;[2011-06-25T13:42:03]"/>
            <x15:cachedUniqueName index="129" name="[Range].[Date Ended Conversion].&amp;[2011-06-30T15:19:23]"/>
            <x15:cachedUniqueName index="130" name="[Range].[Date Ended Conversion].&amp;[2011-07-01T19:05:20]"/>
            <x15:cachedUniqueName index="131" name="[Range].[Date Ended Conversion].&amp;[2011-07-03T11:57:46]"/>
            <x15:cachedUniqueName index="132" name="[Range].[Date Ended Conversion].&amp;[2011-07-04T19:52:20]"/>
            <x15:cachedUniqueName index="133" name="[Range].[Date Ended Conversion].&amp;[2011-07-05T00:31:06]"/>
            <x15:cachedUniqueName index="134" name="[Range].[Date Ended Conversion].&amp;[2011-07-06T19:33:10]"/>
            <x15:cachedUniqueName index="135" name="[Range].[Date Ended Conversion].&amp;[2011-07-08T21:00:00]"/>
            <x15:cachedUniqueName index="136" name="[Range].[Date Ended Conversion].&amp;[2011-07-09T05:37:31]"/>
            <x15:cachedUniqueName index="137" name="[Range].[Date Ended Conversion].&amp;[2011-07-12T03:14:42]"/>
            <x15:cachedUniqueName index="138" name="[Range].[Date Ended Conversion].&amp;[2011-07-12T07:08:19]"/>
            <x15:cachedUniqueName index="139" name="[Range].[Date Ended Conversion].&amp;[2011-07-16T17:32:54]"/>
            <x15:cachedUniqueName index="140" name="[Range].[Date Ended Conversion].&amp;[2011-07-16T23:00:00]"/>
            <x15:cachedUniqueName index="141" name="[Range].[Date Ended Conversion].&amp;[2011-07-22T01:39:05]"/>
            <x15:cachedUniqueName index="142" name="[Range].[Date Ended Conversion].&amp;[2011-07-22T04:42:01]"/>
            <x15:cachedUniqueName index="143" name="[Range].[Date Ended Conversion].&amp;[2011-07-23T03:59:00]"/>
            <x15:cachedUniqueName index="144" name="[Range].[Date Ended Conversion].&amp;[2011-07-24T20:08:56]"/>
            <x15:cachedUniqueName index="145" name="[Range].[Date Ended Conversion].&amp;[2011-07-25T06:50:00]"/>
            <x15:cachedUniqueName index="146" name="[Range].[Date Ended Conversion].&amp;[2011-07-29T01:17:16]"/>
            <x15:cachedUniqueName index="147" name="[Range].[Date Ended Conversion].&amp;[2011-07-31T06:59:00]"/>
            <x15:cachedUniqueName index="148" name="[Range].[Date Ended Conversion].&amp;[2011-08-01T07:00:00]"/>
            <x15:cachedUniqueName index="149" name="[Range].[Date Ended Conversion].&amp;[2011-08-01T15:34:15]"/>
            <x15:cachedUniqueName index="150" name="[Range].[Date Ended Conversion].&amp;[2011-08-01T18:46:23]"/>
            <x15:cachedUniqueName index="151" name="[Range].[Date Ended Conversion].&amp;[2011-08-04T15:07:55]"/>
            <x15:cachedUniqueName index="152" name="[Range].[Date Ended Conversion].&amp;[2011-08-05T21:05:38]"/>
            <x15:cachedUniqueName index="153" name="[Range].[Date Ended Conversion].&amp;[2011-08-06T14:38:56]"/>
            <x15:cachedUniqueName index="154" name="[Range].[Date Ended Conversion].&amp;[2011-08-06T15:00:00]"/>
            <x15:cachedUniqueName index="155" name="[Range].[Date Ended Conversion].&amp;[2011-08-07T20:12:50]"/>
            <x15:cachedUniqueName index="156" name="[Range].[Date Ended Conversion].&amp;[2011-08-10T03:02:21]"/>
            <x15:cachedUniqueName index="157" name="[Range].[Date Ended Conversion].&amp;[2011-08-10T07:08:00]"/>
            <x15:cachedUniqueName index="158" name="[Range].[Date Ended Conversion].&amp;[2011-08-11T16:01:58]"/>
            <x15:cachedUniqueName index="159" name="[Range].[Date Ended Conversion].&amp;[2011-08-13T23:00:00]"/>
            <x15:cachedUniqueName index="160" name="[Range].[Date Ended Conversion].&amp;[2011-08-15T01:00:00]"/>
            <x15:cachedUniqueName index="161" name="[Range].[Date Ended Conversion].&amp;[2011-08-21T20:05:57]"/>
            <x15:cachedUniqueName index="162" name="[Range].[Date Ended Conversion].&amp;[2011-08-27T18:57:11]"/>
            <x15:cachedUniqueName index="163" name="[Range].[Date Ended Conversion].&amp;[2011-09-01T06:00:00]"/>
            <x15:cachedUniqueName index="164" name="[Range].[Date Ended Conversion].&amp;[2011-09-04T21:30:45]"/>
            <x15:cachedUniqueName index="165" name="[Range].[Date Ended Conversion].&amp;[2011-09-05T17:06:00]"/>
            <x15:cachedUniqueName index="166" name="[Range].[Date Ended Conversion].&amp;[2011-09-06T20:39:10]"/>
            <x15:cachedUniqueName index="167" name="[Range].[Date Ended Conversion].&amp;[2011-09-07T16:35:39]"/>
            <x15:cachedUniqueName index="168" name="[Range].[Date Ended Conversion].&amp;[2011-09-08T03:00:00]"/>
            <x15:cachedUniqueName index="169" name="[Range].[Date Ended Conversion].&amp;[2011-09-08T04:54:18]"/>
            <x15:cachedUniqueName index="170" name="[Range].[Date Ended Conversion].&amp;[2011-09-09T21:02:43]"/>
            <x15:cachedUniqueName index="171" name="[Range].[Date Ended Conversion].&amp;[2011-09-10T01:00:22]"/>
            <x15:cachedUniqueName index="172" name="[Range].[Date Ended Conversion].&amp;[2011-09-11T04:37:03]"/>
            <x15:cachedUniqueName index="173" name="[Range].[Date Ended Conversion].&amp;[2011-09-11T13:18:00]"/>
            <x15:cachedUniqueName index="174" name="[Range].[Date Ended Conversion].&amp;[2011-09-15T22:00:03]"/>
            <x15:cachedUniqueName index="175" name="[Range].[Date Ended Conversion].&amp;[2011-09-16T21:20:31]"/>
            <x15:cachedUniqueName index="176" name="[Range].[Date Ended Conversion].&amp;[2011-09-19T14:30:22]"/>
            <x15:cachedUniqueName index="177" name="[Range].[Date Ended Conversion].&amp;[2011-09-22T18:28:49]"/>
            <x15:cachedUniqueName index="178" name="[Range].[Date Ended Conversion].&amp;[2011-09-23T03:00:37]"/>
            <x15:cachedUniqueName index="179" name="[Range].[Date Ended Conversion].&amp;[2011-09-24T08:10:54]"/>
            <x15:cachedUniqueName index="180" name="[Range].[Date Ended Conversion].&amp;[2011-09-24T17:02:33]"/>
            <x15:cachedUniqueName index="181" name="[Range].[Date Ended Conversion].&amp;[2011-09-25T19:32:47]"/>
            <x15:cachedUniqueName index="182" name="[Range].[Date Ended Conversion].&amp;[2011-09-27T04:59:00]"/>
            <x15:cachedUniqueName index="183" name="[Range].[Date Ended Conversion].&amp;[2011-09-28T17:30:08]"/>
            <x15:cachedUniqueName index="184" name="[Range].[Date Ended Conversion].&amp;[2011-10-01T03:00:00]"/>
            <x15:cachedUniqueName index="185" name="[Range].[Date Ended Conversion].&amp;[2011-10-02T06:59:00]"/>
            <x15:cachedUniqueName index="186" name="[Range].[Date Ended Conversion].&amp;[2011-10-02T17:36:13]"/>
            <x15:cachedUniqueName index="187" name="[Range].[Date Ended Conversion].&amp;[2011-10-07T16:58:52]"/>
            <x15:cachedUniqueName index="188" name="[Range].[Date Ended Conversion].&amp;[2011-10-09T17:07:13]"/>
            <x15:cachedUniqueName index="189" name="[Range].[Date Ended Conversion].&amp;[2011-10-09T19:41:01]"/>
            <x15:cachedUniqueName index="190" name="[Range].[Date Ended Conversion].&amp;[2011-10-12T23:57:59]"/>
            <x15:cachedUniqueName index="191" name="[Range].[Date Ended Conversion].&amp;[2011-10-14T23:00:00]"/>
            <x15:cachedUniqueName index="192" name="[Range].[Date Ended Conversion].&amp;[2011-10-16T22:03:00]"/>
            <x15:cachedUniqueName index="193" name="[Range].[Date Ended Conversion].&amp;[2011-10-16T23:09:01]"/>
            <x15:cachedUniqueName index="194" name="[Range].[Date Ended Conversion].&amp;[2011-10-20T02:00:00]"/>
            <x15:cachedUniqueName index="195" name="[Range].[Date Ended Conversion].&amp;[2011-10-28T20:56:40]"/>
            <x15:cachedUniqueName index="196" name="[Range].[Date Ended Conversion].&amp;[2011-10-29T03:59:00]"/>
            <x15:cachedUniqueName index="197" name="[Range].[Date Ended Conversion].&amp;[2011-10-29T16:12:01]"/>
            <x15:cachedUniqueName index="198" name="[Range].[Date Ended Conversion].&amp;[2011-11-02T08:00:00]"/>
            <x15:cachedUniqueName index="199" name="[Range].[Date Ended Conversion].&amp;[2011-11-07T04:39:38]"/>
            <x15:cachedUniqueName index="200" name="[Range].[Date Ended Conversion].&amp;[2011-11-13T16:22:07]"/>
            <x15:cachedUniqueName index="201" name="[Range].[Date Ended Conversion].&amp;[2011-11-15T19:37:00]"/>
            <x15:cachedUniqueName index="202" name="[Range].[Date Ended Conversion].&amp;[2011-11-16T16:11:48]"/>
            <x15:cachedUniqueName index="203" name="[Range].[Date Ended Conversion].&amp;[2011-11-19T21:54:10]"/>
            <x15:cachedUniqueName index="204" name="[Range].[Date Ended Conversion].&amp;[2011-11-24T03:53:16]"/>
            <x15:cachedUniqueName index="205" name="[Range].[Date Ended Conversion].&amp;[2011-11-28T04:35:39]"/>
            <x15:cachedUniqueName index="206" name="[Range].[Date Ended Conversion].&amp;[2011-12-01T15:02:15]"/>
            <x15:cachedUniqueName index="207" name="[Range].[Date Ended Conversion].&amp;[2011-12-06T02:02:29]"/>
            <x15:cachedUniqueName index="208" name="[Range].[Date Ended Conversion].&amp;[2011-12-06T05:59:00]"/>
            <x15:cachedUniqueName index="209" name="[Range].[Date Ended Conversion].&amp;[2011-12-07T17:53:11]"/>
            <x15:cachedUniqueName index="210" name="[Range].[Date Ended Conversion].&amp;[2011-12-12T05:06:16]"/>
            <x15:cachedUniqueName index="211" name="[Range].[Date Ended Conversion].&amp;[2011-12-13T02:13:16]"/>
            <x15:cachedUniqueName index="212" name="[Range].[Date Ended Conversion].&amp;[2011-12-13T03:39:56]"/>
            <x15:cachedUniqueName index="213" name="[Range].[Date Ended Conversion].&amp;[2011-12-14T04:59:00]"/>
            <x15:cachedUniqueName index="214" name="[Range].[Date Ended Conversion].&amp;[2011-12-16T00:19:14]"/>
            <x15:cachedUniqueName index="215" name="[Range].[Date Ended Conversion].&amp;[2011-12-16T01:26:35]"/>
            <x15:cachedUniqueName index="216" name="[Range].[Date Ended Conversion].&amp;[2011-12-16T05:48:41]"/>
            <x15:cachedUniqueName index="217" name="[Range].[Date Ended Conversion].&amp;[2011-12-18T00:59:00]"/>
            <x15:cachedUniqueName index="218" name="[Range].[Date Ended Conversion].&amp;[2011-12-18T18:21:44]"/>
            <x15:cachedUniqueName index="219" name="[Range].[Date Ended Conversion].&amp;[2011-12-20T11:49:50]"/>
            <x15:cachedUniqueName index="220" name="[Range].[Date Ended Conversion].&amp;[2011-12-23T03:00:00]"/>
            <x15:cachedUniqueName index="221" name="[Range].[Date Ended Conversion].&amp;[2011-12-23T18:17:29]"/>
            <x15:cachedUniqueName index="222" name="[Range].[Date Ended Conversion].&amp;[2011-12-25T05:00:00]"/>
            <x15:cachedUniqueName index="223" name="[Range].[Date Ended Conversion].&amp;[2011-12-27T17:35:58]"/>
            <x15:cachedUniqueName index="224" name="[Range].[Date Ended Conversion].&amp;[2011-12-31T05:45:36]"/>
            <x15:cachedUniqueName index="225" name="[Range].[Date Ended Conversion].&amp;[2012-01-01T07:59:00]"/>
            <x15:cachedUniqueName index="226" name="[Range].[Date Ended Conversion].&amp;[2012-01-05T11:33:00]"/>
            <x15:cachedUniqueName index="227" name="[Range].[Date Ended Conversion].&amp;[2012-01-05T23:06:07]"/>
            <x15:cachedUniqueName index="228" name="[Range].[Date Ended Conversion].&amp;[2012-01-07T18:35:09]"/>
            <x15:cachedUniqueName index="229" name="[Range].[Date Ended Conversion].&amp;[2012-01-12T01:00:00]"/>
            <x15:cachedUniqueName index="230" name="[Range].[Date Ended Conversion].&amp;[2012-01-13T06:34:48]"/>
            <x15:cachedUniqueName index="231" name="[Range].[Date Ended Conversion].&amp;[2012-01-14T06:01:26]"/>
            <x15:cachedUniqueName index="232" name="[Range].[Date Ended Conversion].&amp;[2012-01-15T13:14:29]"/>
            <x15:cachedUniqueName index="233" name="[Range].[Date Ended Conversion].&amp;[2012-01-15T18:11:50]"/>
            <x15:cachedUniqueName index="234" name="[Range].[Date Ended Conversion].&amp;[2012-01-16T05:00:00]"/>
            <x15:cachedUniqueName index="235" name="[Range].[Date Ended Conversion].&amp;[2012-01-17T21:33:05]"/>
            <x15:cachedUniqueName index="236" name="[Range].[Date Ended Conversion].&amp;[2012-01-18T20:00:00]"/>
            <x15:cachedUniqueName index="237" name="[Range].[Date Ended Conversion].&amp;[2012-01-18T23:00:00]"/>
            <x15:cachedUniqueName index="238" name="[Range].[Date Ended Conversion].&amp;[2012-01-21T08:13:00]"/>
            <x15:cachedUniqueName index="239" name="[Range].[Date Ended Conversion].&amp;[2012-01-21T17:43:00]"/>
            <x15:cachedUniqueName index="240" name="[Range].[Date Ended Conversion].&amp;[2012-01-22T06:00:00]"/>
            <x15:cachedUniqueName index="241" name="[Range].[Date Ended Conversion].&amp;[2012-01-24T19:26:13]"/>
            <x15:cachedUniqueName index="242" name="[Range].[Date Ended Conversion].&amp;[2012-01-25T23:49:52]"/>
            <x15:cachedUniqueName index="243" name="[Range].[Date Ended Conversion].&amp;[2012-01-28T04:04:19]"/>
            <x15:cachedUniqueName index="244" name="[Range].[Date Ended Conversion].&amp;[2012-01-28T18:54:07]"/>
            <x15:cachedUniqueName index="245" name="[Range].[Date Ended Conversion].&amp;[2012-01-29T15:34:51]"/>
            <x15:cachedUniqueName index="246" name="[Range].[Date Ended Conversion].&amp;[2012-01-31T17:00:00]"/>
            <x15:cachedUniqueName index="247" name="[Range].[Date Ended Conversion].&amp;[2012-02-04T17:44:04]"/>
            <x15:cachedUniqueName index="248" name="[Range].[Date Ended Conversion].&amp;[2012-02-12T02:49:26]"/>
            <x15:cachedUniqueName index="249" name="[Range].[Date Ended Conversion].&amp;[2012-02-12T21:43:03]"/>
            <x15:cachedUniqueName index="250" name="[Range].[Date Ended Conversion].&amp;[2012-02-12T22:03:51]"/>
            <x15:cachedUniqueName index="251" name="[Range].[Date Ended Conversion].&amp;[2012-02-13T03:35:14]"/>
            <x15:cachedUniqueName index="252" name="[Range].[Date Ended Conversion].&amp;[2012-02-14T17:31:08]"/>
            <x15:cachedUniqueName index="253" name="[Range].[Date Ended Conversion].&amp;[2012-02-14T19:49:00]"/>
            <x15:cachedUniqueName index="254" name="[Range].[Date Ended Conversion].&amp;[2012-02-15T15:37:15]"/>
            <x15:cachedUniqueName index="255" name="[Range].[Date Ended Conversion].&amp;[2012-02-15T21:46:01]"/>
            <x15:cachedUniqueName index="256" name="[Range].[Date Ended Conversion].&amp;[2012-02-21T22:46:14]"/>
            <x15:cachedUniqueName index="257" name="[Range].[Date Ended Conversion].&amp;[2012-02-23T17:33:46]"/>
            <x15:cachedUniqueName index="258" name="[Range].[Date Ended Conversion].&amp;[2012-02-24T20:33:58]"/>
            <x15:cachedUniqueName index="259" name="[Range].[Date Ended Conversion].&amp;[2012-02-26T00:07:21]"/>
            <x15:cachedUniqueName index="260" name="[Range].[Date Ended Conversion].&amp;[2012-02-27T16:17:03]"/>
            <x15:cachedUniqueName index="261" name="[Range].[Date Ended Conversion].&amp;[2012-02-29T01:29:58]"/>
            <x15:cachedUniqueName index="262" name="[Range].[Date Ended Conversion].&amp;[2012-03-01T04:59:00]"/>
            <x15:cachedUniqueName index="263" name="[Range].[Date Ended Conversion].&amp;[2012-03-01T23:30:39]"/>
            <x15:cachedUniqueName index="264" name="[Range].[Date Ended Conversion].&amp;[2012-03-02T03:00:00]"/>
            <x15:cachedUniqueName index="265" name="[Range].[Date Ended Conversion].&amp;[2012-03-02T06:59:00]"/>
            <x15:cachedUniqueName index="266" name="[Range].[Date Ended Conversion].&amp;[2012-03-03T07:39:27]"/>
            <x15:cachedUniqueName index="267" name="[Range].[Date Ended Conversion].&amp;[2012-03-03T15:39:25]"/>
            <x15:cachedUniqueName index="268" name="[Range].[Date Ended Conversion].&amp;[2012-03-05T03:00:00]"/>
            <x15:cachedUniqueName index="269" name="[Range].[Date Ended Conversion].&amp;[2012-03-08T02:43:55]"/>
            <x15:cachedUniqueName index="270" name="[Range].[Date Ended Conversion].&amp;[2012-03-08T04:59:00]"/>
            <x15:cachedUniqueName index="271" name="[Range].[Date Ended Conversion].&amp;[2012-03-10T04:02:09]"/>
            <x15:cachedUniqueName index="272" name="[Range].[Date Ended Conversion].&amp;[2012-03-10T15:07:29]"/>
            <x15:cachedUniqueName index="273" name="[Range].[Date Ended Conversion].&amp;[2012-03-11T04:59:00]"/>
            <x15:cachedUniqueName index="274" name="[Range].[Date Ended Conversion].&amp;[2012-03-13T06:59:00]"/>
            <x15:cachedUniqueName index="275" name="[Range].[Date Ended Conversion].&amp;[2012-03-14T03:59:00]"/>
            <x15:cachedUniqueName index="276" name="[Range].[Date Ended Conversion].&amp;[2012-03-16T03:59:00]"/>
            <x15:cachedUniqueName index="277" name="[Range].[Date Ended Conversion].&amp;[2012-03-17T19:17:15]"/>
            <x15:cachedUniqueName index="278" name="[Range].[Date Ended Conversion].&amp;[2012-03-18T00:08:55]"/>
            <x15:cachedUniqueName index="279" name="[Range].[Date Ended Conversion].&amp;[2012-03-18T12:17:05]"/>
            <x15:cachedUniqueName index="280" name="[Range].[Date Ended Conversion].&amp;[2012-03-18T23:53:15]"/>
            <x15:cachedUniqueName index="281" name="[Range].[Date Ended Conversion].&amp;[2012-03-21T20:48:00]"/>
            <x15:cachedUniqueName index="282" name="[Range].[Date Ended Conversion].&amp;[2012-03-22T03:00:00]"/>
            <x15:cachedUniqueName index="283" name="[Range].[Date Ended Conversion].&amp;[2012-03-24T04:00:00]"/>
            <x15:cachedUniqueName index="284" name="[Range].[Date Ended Conversion].&amp;[2012-03-25T00:56:15]"/>
            <x15:cachedUniqueName index="285" name="[Range].[Date Ended Conversion].&amp;[2012-03-25T18:14:45]"/>
            <x15:cachedUniqueName index="286" name="[Range].[Date Ended Conversion].&amp;[2012-03-25T19:34:02]"/>
            <x15:cachedUniqueName index="287" name="[Range].[Date Ended Conversion].&amp;[2012-03-25T23:55:30]"/>
            <x15:cachedUniqueName index="288" name="[Range].[Date Ended Conversion].&amp;[2012-03-26T08:01:39]"/>
            <x15:cachedUniqueName index="289" name="[Range].[Date Ended Conversion].&amp;[2012-03-29T13:45:23]"/>
            <x15:cachedUniqueName index="290" name="[Range].[Date Ended Conversion].&amp;[2012-04-01T20:00:58]"/>
            <x15:cachedUniqueName index="291" name="[Range].[Date Ended Conversion].&amp;[2012-04-02T18:38:21]"/>
            <x15:cachedUniqueName index="292" name="[Range].[Date Ended Conversion].&amp;[2012-04-04T16:46:15]"/>
            <x15:cachedUniqueName index="293" name="[Range].[Date Ended Conversion].&amp;[2012-04-04T17:33:23]"/>
            <x15:cachedUniqueName index="294" name="[Range].[Date Ended Conversion].&amp;[2012-04-05T06:59:00]"/>
            <x15:cachedUniqueName index="295" name="[Range].[Date Ended Conversion].&amp;[2012-04-05T18:00:20]"/>
            <x15:cachedUniqueName index="296" name="[Range].[Date Ended Conversion].&amp;[2012-04-07T04:00:00]"/>
            <x15:cachedUniqueName index="297" name="[Range].[Date Ended Conversion].&amp;[2012-04-07T04:59:00]"/>
            <x15:cachedUniqueName index="298" name="[Range].[Date Ended Conversion].&amp;[2012-04-08T18:19:38]"/>
            <x15:cachedUniqueName index="299" name="[Range].[Date Ended Conversion].&amp;[2012-04-08T21:45:08]"/>
            <x15:cachedUniqueName index="300" name="[Range].[Date Ended Conversion].&amp;[2012-04-09T04:42:49]"/>
            <x15:cachedUniqueName index="301" name="[Range].[Date Ended Conversion].&amp;[2012-04-10T22:36:27]"/>
            <x15:cachedUniqueName index="302" name="[Range].[Date Ended Conversion].&amp;[2012-04-12T17:02:45]"/>
            <x15:cachedUniqueName index="303" name="[Range].[Date Ended Conversion].&amp;[2012-04-13T14:17:15]"/>
            <x15:cachedUniqueName index="304" name="[Range].[Date Ended Conversion].&amp;[2012-04-14T17:36:00]"/>
            <x15:cachedUniqueName index="305" name="[Range].[Date Ended Conversion].&amp;[2012-04-16T06:10:24]"/>
            <x15:cachedUniqueName index="306" name="[Range].[Date Ended Conversion].&amp;[2012-04-16T16:00:00]"/>
            <x15:cachedUniqueName index="307" name="[Range].[Date Ended Conversion].&amp;[2012-04-16T21:00:00]"/>
            <x15:cachedUniqueName index="308" name="[Range].[Date Ended Conversion].&amp;[2012-04-17T00:31:00]"/>
            <x15:cachedUniqueName index="309" name="[Range].[Date Ended Conversion].&amp;[2012-04-18T16:44:36]"/>
            <x15:cachedUniqueName index="310" name="[Range].[Date Ended Conversion].&amp;[2012-04-18T21:22:40]"/>
            <x15:cachedUniqueName index="311" name="[Range].[Date Ended Conversion].&amp;[2012-04-21T03:59:00]"/>
            <x15:cachedUniqueName index="312" name="[Range].[Date Ended Conversion].&amp;[2012-04-22T16:59:36]"/>
            <x15:cachedUniqueName index="313" name="[Range].[Date Ended Conversion].&amp;[2012-04-23T04:00:00]"/>
            <x15:cachedUniqueName index="314" name="[Range].[Date Ended Conversion].&amp;[2012-04-27T15:31:34]"/>
            <x15:cachedUniqueName index="315" name="[Range].[Date Ended Conversion].&amp;[2012-04-27T16:00:46]"/>
            <x15:cachedUniqueName index="316" name="[Range].[Date Ended Conversion].&amp;[2012-04-27T21:32:00]"/>
            <x15:cachedUniqueName index="317" name="[Range].[Date Ended Conversion].&amp;[2012-04-27T22:00:00]"/>
            <x15:cachedUniqueName index="318" name="[Range].[Date Ended Conversion].&amp;[2012-04-28T00:57:54]"/>
            <x15:cachedUniqueName index="319" name="[Range].[Date Ended Conversion].&amp;[2012-04-29T01:13:43]"/>
            <x15:cachedUniqueName index="320" name="[Range].[Date Ended Conversion].&amp;[2012-04-29T04:00:00]"/>
            <x15:cachedUniqueName index="321" name="[Range].[Date Ended Conversion].&amp;[2012-04-30T15:30:08]"/>
            <x15:cachedUniqueName index="322" name="[Range].[Date Ended Conversion].&amp;[2012-05-01T17:00:03]"/>
            <x15:cachedUniqueName index="323" name="[Range].[Date Ended Conversion].&amp;[2012-05-03T16:31:12]"/>
            <x15:cachedUniqueName index="324" name="[Range].[Date Ended Conversion].&amp;[2012-05-03T23:00:26]"/>
            <x15:cachedUniqueName index="325" name="[Range].[Date Ended Conversion].&amp;[2012-05-05T03:20:19]"/>
            <x15:cachedUniqueName index="326" name="[Range].[Date Ended Conversion].&amp;[2012-05-05T17:25:43]"/>
            <x15:cachedUniqueName index="327" name="[Range].[Date Ended Conversion].&amp;[2012-05-05T19:15:28]"/>
            <x15:cachedUniqueName index="328" name="[Range].[Date Ended Conversion].&amp;[2012-05-06T21:41:56]"/>
            <x15:cachedUniqueName index="329" name="[Range].[Date Ended Conversion].&amp;[2012-05-09T02:00:04]"/>
            <x15:cachedUniqueName index="330" name="[Range].[Date Ended Conversion].&amp;[2012-05-10T17:00:00]"/>
            <x15:cachedUniqueName index="331" name="[Range].[Date Ended Conversion].&amp;[2012-05-11T14:53:15]"/>
            <x15:cachedUniqueName index="332" name="[Range].[Date Ended Conversion].&amp;[2012-05-11T15:47:00]"/>
            <x15:cachedUniqueName index="333" name="[Range].[Date Ended Conversion].&amp;[2012-05-12T02:31:00]"/>
            <x15:cachedUniqueName index="334" name="[Range].[Date Ended Conversion].&amp;[2012-05-12T23:54:23]"/>
            <x15:cachedUniqueName index="335" name="[Range].[Date Ended Conversion].&amp;[2012-05-14T19:44:55]"/>
            <x15:cachedUniqueName index="336" name="[Range].[Date Ended Conversion].&amp;[2012-05-15T17:16:27]"/>
            <x15:cachedUniqueName index="337" name="[Range].[Date Ended Conversion].&amp;[2012-05-16T04:59:00]"/>
            <x15:cachedUniqueName index="338" name="[Range].[Date Ended Conversion].&amp;[2012-05-16T19:00:00]"/>
            <x15:cachedUniqueName index="339" name="[Range].[Date Ended Conversion].&amp;[2012-05-18T20:02:14]"/>
            <x15:cachedUniqueName index="340" name="[Range].[Date Ended Conversion].&amp;[2012-05-19T03:00:00]"/>
            <x15:cachedUniqueName index="341" name="[Range].[Date Ended Conversion].&amp;[2012-05-19T17:05:05]"/>
            <x15:cachedUniqueName index="342" name="[Range].[Date Ended Conversion].&amp;[2012-05-20T19:01:58]"/>
            <x15:cachedUniqueName index="343" name="[Range].[Date Ended Conversion].&amp;[2012-05-21T01:12:06]"/>
            <x15:cachedUniqueName index="344" name="[Range].[Date Ended Conversion].&amp;[2012-05-21T02:59:00]"/>
            <x15:cachedUniqueName index="345" name="[Range].[Date Ended Conversion].&amp;[2012-05-22T03:30:00]"/>
            <x15:cachedUniqueName index="346" name="[Range].[Date Ended Conversion].&amp;[2012-05-23T15:29:04]"/>
            <x15:cachedUniqueName index="347" name="[Range].[Date Ended Conversion].&amp;[2012-05-23T19:00:00]"/>
            <x15:cachedUniqueName index="348" name="[Range].[Date Ended Conversion].&amp;[2012-05-24T01:47:35]"/>
            <x15:cachedUniqueName index="349" name="[Range].[Date Ended Conversion].&amp;[2012-05-24T18:46:08]"/>
            <x15:cachedUniqueName index="350" name="[Range].[Date Ended Conversion].&amp;[2012-05-25T14:14:00]"/>
            <x15:cachedUniqueName index="351" name="[Range].[Date Ended Conversion].&amp;[2012-05-27T01:59:57]"/>
            <x15:cachedUniqueName index="352" name="[Range].[Date Ended Conversion].&amp;[2012-05-27T23:00:55]"/>
            <x15:cachedUniqueName index="353" name="[Range].[Date Ended Conversion].&amp;[2012-05-28T03:59:00]"/>
            <x15:cachedUniqueName index="354" name="[Range].[Date Ended Conversion].&amp;[2012-05-28T06:30:57]"/>
            <x15:cachedUniqueName index="355" name="[Range].[Date Ended Conversion].&amp;[2012-05-28T15:43:13]"/>
            <x15:cachedUniqueName index="356" name="[Range].[Date Ended Conversion].&amp;[2012-05-29T19:55:05]"/>
            <x15:cachedUniqueName index="357" name="[Range].[Date Ended Conversion].&amp;[2012-05-30T19:00:00]"/>
            <x15:cachedUniqueName index="358" name="[Range].[Date Ended Conversion].&amp;[2012-06-01T03:59:00]"/>
            <x15:cachedUniqueName index="359" name="[Range].[Date Ended Conversion].&amp;[2012-06-01T19:43:09]"/>
            <x15:cachedUniqueName index="360" name="[Range].[Date Ended Conversion].&amp;[2012-06-01T22:52:24]"/>
            <x15:cachedUniqueName index="361" name="[Range].[Date Ended Conversion].&amp;[2012-06-02T01:42:26]"/>
            <x15:cachedUniqueName index="362" name="[Range].[Date Ended Conversion].&amp;[2012-06-04T15:45:30]"/>
            <x15:cachedUniqueName index="363" name="[Range].[Date Ended Conversion].&amp;[2012-06-04T17:19:55]"/>
            <x15:cachedUniqueName index="364" name="[Range].[Date Ended Conversion].&amp;[2012-06-06T22:42:55]"/>
            <x15:cachedUniqueName index="365" name="[Range].[Date Ended Conversion].&amp;[2012-06-07T13:14:17]"/>
            <x15:cachedUniqueName index="366" name="[Range].[Date Ended Conversion].&amp;[2012-06-07T14:55:00]"/>
            <x15:cachedUniqueName index="367" name="[Range].[Date Ended Conversion].&amp;[2012-06-09T09:49:37]"/>
            <x15:cachedUniqueName index="368" name="[Range].[Date Ended Conversion].&amp;[2012-06-09T20:20:08]"/>
            <x15:cachedUniqueName index="369" name="[Range].[Date Ended Conversion].&amp;[2012-06-12T07:00:00]"/>
            <x15:cachedUniqueName index="370" name="[Range].[Date Ended Conversion].&amp;[2012-06-14T19:24:11]"/>
            <x15:cachedUniqueName index="371" name="[Range].[Date Ended Conversion].&amp;[2012-06-15T03:59:00]"/>
            <x15:cachedUniqueName index="372" name="[Range].[Date Ended Conversion].&amp;[2012-06-16T03:10:00]"/>
            <x15:cachedUniqueName index="373" name="[Range].[Date Ended Conversion].&amp;[2012-06-16T09:59:00]"/>
            <x15:cachedUniqueName index="374" name="[Range].[Date Ended Conversion].&amp;[2012-06-23T05:27:56]"/>
            <x15:cachedUniqueName index="375" name="[Range].[Date Ended Conversion].&amp;[2012-06-23T18:32:55]"/>
            <x15:cachedUniqueName index="376" name="[Range].[Date Ended Conversion].&amp;[2012-06-25T16:24:00]"/>
            <x15:cachedUniqueName index="377" name="[Range].[Date Ended Conversion].&amp;[2012-06-26T04:03:13]"/>
            <x15:cachedUniqueName index="378" name="[Range].[Date Ended Conversion].&amp;[2012-06-26T18:00:00]"/>
            <x15:cachedUniqueName index="379" name="[Range].[Date Ended Conversion].&amp;[2012-06-28T17:26:56]"/>
            <x15:cachedUniqueName index="380" name="[Range].[Date Ended Conversion].&amp;[2012-06-28T20:16:11]"/>
            <x15:cachedUniqueName index="381" name="[Range].[Date Ended Conversion].&amp;[2012-06-29T04:27:23]"/>
            <x15:cachedUniqueName index="382" name="[Range].[Date Ended Conversion].&amp;[2012-06-30T03:59:00]"/>
            <x15:cachedUniqueName index="383" name="[Range].[Date Ended Conversion].&amp;[2012-06-30T20:00:00]"/>
            <x15:cachedUniqueName index="384" name="[Range].[Date Ended Conversion].&amp;[2012-07-03T21:00:00]"/>
            <x15:cachedUniqueName index="385" name="[Range].[Date Ended Conversion].&amp;[2012-07-07T03:59:00]"/>
            <x15:cachedUniqueName index="386" name="[Range].[Date Ended Conversion].&amp;[2012-07-07T13:33:26]"/>
            <x15:cachedUniqueName index="387" name="[Range].[Date Ended Conversion].&amp;[2012-07-07T17:46:51]"/>
            <x15:cachedUniqueName index="388" name="[Range].[Date Ended Conversion].&amp;[2012-07-08T12:29:29]"/>
            <x15:cachedUniqueName index="389" name="[Range].[Date Ended Conversion].&amp;[2012-07-09T02:07:27]"/>
            <x15:cachedUniqueName index="390" name="[Range].[Date Ended Conversion].&amp;[2012-07-10T23:48:00]"/>
            <x15:cachedUniqueName index="391" name="[Range].[Date Ended Conversion].&amp;[2012-07-11T03:51:05]"/>
            <x15:cachedUniqueName index="392" name="[Range].[Date Ended Conversion].&amp;[2012-07-12T17:45:32]"/>
            <x15:cachedUniqueName index="393" name="[Range].[Date Ended Conversion].&amp;[2012-07-14T03:02:00]"/>
            <x15:cachedUniqueName index="394" name="[Range].[Date Ended Conversion].&amp;[2012-07-14T05:19:03]"/>
            <x15:cachedUniqueName index="395" name="[Range].[Date Ended Conversion].&amp;[2012-07-14T23:42:48]"/>
            <x15:cachedUniqueName index="396" name="[Range].[Date Ended Conversion].&amp;[2012-07-15T05:42:31]"/>
            <x15:cachedUniqueName index="397" name="[Range].[Date Ended Conversion].&amp;[2012-07-15T14:00:04]"/>
            <x15:cachedUniqueName index="398" name="[Range].[Date Ended Conversion].&amp;[2012-07-15T20:03:07]"/>
            <x15:cachedUniqueName index="399" name="[Range].[Date Ended Conversion].&amp;[2012-07-18T21:53:18]"/>
            <x15:cachedUniqueName index="400" name="[Range].[Date Ended Conversion].&amp;[2012-07-19T04:28:16]"/>
            <x15:cachedUniqueName index="401" name="[Range].[Date Ended Conversion].&amp;[2012-07-19T21:03:31]"/>
            <x15:cachedUniqueName index="402" name="[Range].[Date Ended Conversion].&amp;[2012-07-20T23:02:45]"/>
            <x15:cachedUniqueName index="403" name="[Range].[Date Ended Conversion].&amp;[2012-07-21T14:51:00]"/>
            <x15:cachedUniqueName index="404" name="[Range].[Date Ended Conversion].&amp;[2012-07-22T01:40:02]"/>
            <x15:cachedUniqueName index="405" name="[Range].[Date Ended Conversion].&amp;[2012-07-23T04:00:00]"/>
            <x15:cachedUniqueName index="406" name="[Range].[Date Ended Conversion].&amp;[2012-07-24T20:20:48]"/>
            <x15:cachedUniqueName index="407" name="[Range].[Date Ended Conversion].&amp;[2012-07-25T17:49:38]"/>
            <x15:cachedUniqueName index="408" name="[Range].[Date Ended Conversion].&amp;[2012-07-28T02:00:00]"/>
            <x15:cachedUniqueName index="409" name="[Range].[Date Ended Conversion].&amp;[2012-07-28T16:00:00]"/>
            <x15:cachedUniqueName index="410" name="[Range].[Date Ended Conversion].&amp;[2012-07-30T05:00:00]"/>
            <x15:cachedUniqueName index="411" name="[Range].[Date Ended Conversion].&amp;[2012-08-02T21:37:00]"/>
            <x15:cachedUniqueName index="412" name="[Range].[Date Ended Conversion].&amp;[2012-08-07T17:01:00]"/>
            <x15:cachedUniqueName index="413" name="[Range].[Date Ended Conversion].&amp;[2012-08-10T21:44:48]"/>
            <x15:cachedUniqueName index="414" name="[Range].[Date Ended Conversion].&amp;[2012-08-10T22:00:00]"/>
            <x15:cachedUniqueName index="415" name="[Range].[Date Ended Conversion].&amp;[2012-08-12T16:35:45]"/>
            <x15:cachedUniqueName index="416" name="[Range].[Date Ended Conversion].&amp;[2012-08-13T03:00:00]"/>
            <x15:cachedUniqueName index="417" name="[Range].[Date Ended Conversion].&amp;[2012-08-16T01:16:25]"/>
            <x15:cachedUniqueName index="418" name="[Range].[Date Ended Conversion].&amp;[2012-08-16T03:07:25]"/>
            <x15:cachedUniqueName index="419" name="[Range].[Date Ended Conversion].&amp;[2012-08-16T20:22:46]"/>
            <x15:cachedUniqueName index="420" name="[Range].[Date Ended Conversion].&amp;[2012-08-22T18:32:14]"/>
            <x15:cachedUniqueName index="421" name="[Range].[Date Ended Conversion].&amp;[2012-08-22T23:14:45]"/>
            <x15:cachedUniqueName index="422" name="[Range].[Date Ended Conversion].&amp;[2012-08-24T06:47:45]"/>
            <x15:cachedUniqueName index="423" name="[Range].[Date Ended Conversion].&amp;[2012-08-25T18:11:42]"/>
            <x15:cachedUniqueName index="424" name="[Range].[Date Ended Conversion].&amp;[2012-08-25T18:19:07]"/>
            <x15:cachedUniqueName index="425" name="[Range].[Date Ended Conversion].&amp;[2012-08-26T21:37:03]"/>
            <x15:cachedUniqueName index="427" name="[Range].[Date Ended Conversion].&amp;[2012-08-30T16:33:45]"/>
            <x15:cachedUniqueName index="428" name="[Range].[Date Ended Conversion].&amp;[2012-09-01T01:21:02]"/>
            <x15:cachedUniqueName index="429" name="[Range].[Date Ended Conversion].&amp;[2012-09-01T02:00:00]"/>
            <x15:cachedUniqueName index="430" name="[Range].[Date Ended Conversion].&amp;[2012-09-02T11:30:48]"/>
            <x15:cachedUniqueName index="431" name="[Range].[Date Ended Conversion].&amp;[2012-09-03T18:02:14]"/>
            <x15:cachedUniqueName index="432" name="[Range].[Date Ended Conversion].&amp;[2012-09-04T13:29:07]"/>
            <x15:cachedUniqueName index="433" name="[Range].[Date Ended Conversion].&amp;[2012-09-06T17:01:40]"/>
            <x15:cachedUniqueName index="434" name="[Range].[Date Ended Conversion].&amp;[2012-09-07T07:51:00]"/>
            <x15:cachedUniqueName index="435" name="[Range].[Date Ended Conversion].&amp;[2012-09-07T11:24:43]"/>
            <x15:cachedUniqueName index="436" name="[Range].[Date Ended Conversion].&amp;[2012-09-07T22:37:44]"/>
            <x15:cachedUniqueName index="437" name="[Range].[Date Ended Conversion].&amp;[2012-09-10T03:55:00]"/>
            <x15:cachedUniqueName index="438" name="[Range].[Date Ended Conversion].&amp;[2012-09-11T16:47:33]"/>
            <x15:cachedUniqueName index="439" name="[Range].[Date Ended Conversion].&amp;[2012-09-13T03:59:00]"/>
            <x15:cachedUniqueName index="440" name="[Range].[Date Ended Conversion].&amp;[2012-09-13T10:07:02]"/>
            <x15:cachedUniqueName index="441" name="[Range].[Date Ended Conversion].&amp;[2012-09-15T01:35:37]"/>
            <x15:cachedUniqueName index="442" name="[Range].[Date Ended Conversion].&amp;[2012-09-17T04:05:00]"/>
            <x15:cachedUniqueName index="443" name="[Range].[Date Ended Conversion].&amp;[2012-09-19T04:27:41]"/>
            <x15:cachedUniqueName index="444" name="[Range].[Date Ended Conversion].&amp;[2012-09-21T04:46:47]"/>
            <x15:cachedUniqueName index="445" name="[Range].[Date Ended Conversion].&amp;[2012-09-21T19:38:14]"/>
            <x15:cachedUniqueName index="446" name="[Range].[Date Ended Conversion].&amp;[2012-09-22T18:19:16]"/>
            <x15:cachedUniqueName index="447" name="[Range].[Date Ended Conversion].&amp;[2012-09-23T02:25:00]"/>
            <x15:cachedUniqueName index="448" name="[Range].[Date Ended Conversion].&amp;[2012-09-23T03:59:00]"/>
            <x15:cachedUniqueName index="449" name="[Range].[Date Ended Conversion].&amp;[2012-09-23T17:15:48]"/>
            <x15:cachedUniqueName index="450" name="[Range].[Date Ended Conversion].&amp;[2012-09-24T19:46:52]"/>
            <x15:cachedUniqueName index="451" name="[Range].[Date Ended Conversion].&amp;[2012-09-25T03:59:00]"/>
            <x15:cachedUniqueName index="452" name="[Range].[Date Ended Conversion].&amp;[2012-09-27T22:54:54]"/>
            <x15:cachedUniqueName index="453" name="[Range].[Date Ended Conversion].&amp;[2012-09-28T16:18:54]"/>
            <x15:cachedUniqueName index="454" name="[Range].[Date Ended Conversion].&amp;[2012-10-01T00:17:02]"/>
            <x15:cachedUniqueName index="455" name="[Range].[Date Ended Conversion].&amp;[2012-10-02T18:40:03]"/>
            <x15:cachedUniqueName index="456" name="[Range].[Date Ended Conversion].&amp;[2012-10-04T23:07:13]"/>
            <x15:cachedUniqueName index="457" name="[Range].[Date Ended Conversion].&amp;[2012-10-05T22:44:10]"/>
            <x15:cachedUniqueName index="458" name="[Range].[Date Ended Conversion].&amp;[2012-10-06T03:59:00]"/>
            <x15:cachedUniqueName index="459" name="[Range].[Date Ended Conversion].&amp;[2012-10-06T09:59:00]"/>
            <x15:cachedUniqueName index="460" name="[Range].[Date Ended Conversion].&amp;[2012-10-06T23:51:15]"/>
            <x15:cachedUniqueName index="461" name="[Range].[Date Ended Conversion].&amp;[2012-10-10T16:08:09]"/>
            <x15:cachedUniqueName index="462" name="[Range].[Date Ended Conversion].&amp;[2012-10-12T00:58:59]"/>
            <x15:cachedUniqueName index="463" name="[Range].[Date Ended Conversion].&amp;[2012-10-12T20:37:41]"/>
            <x15:cachedUniqueName index="464" name="[Range].[Date Ended Conversion].&amp;[2012-10-17T20:17:39]"/>
            <x15:cachedUniqueName index="465" name="[Range].[Date Ended Conversion].&amp;[2012-10-19T23:00:57]"/>
            <x15:cachedUniqueName index="466" name="[Range].[Date Ended Conversion].&amp;[2012-10-24T16:26:16]"/>
            <x15:cachedUniqueName index="467" name="[Range].[Date Ended Conversion].&amp;[2012-10-26T03:59:00]"/>
            <x15:cachedUniqueName index="468" name="[Range].[Date Ended Conversion].&amp;[2012-10-27T02:21:53]"/>
            <x15:cachedUniqueName index="469" name="[Range].[Date Ended Conversion].&amp;[2012-10-28T05:00:00]"/>
            <x15:cachedUniqueName index="470" name="[Range].[Date Ended Conversion].&amp;[2012-10-28T13:53:48]"/>
            <x15:cachedUniqueName index="471" name="[Range].[Date Ended Conversion].&amp;[2012-10-29T07:21:24]"/>
            <x15:cachedUniqueName index="472" name="[Range].[Date Ended Conversion].&amp;[2012-10-30T07:42:18]"/>
            <x15:cachedUniqueName index="473" name="[Range].[Date Ended Conversion].&amp;[2012-11-01T20:22:48]"/>
            <x15:cachedUniqueName index="474" name="[Range].[Date Ended Conversion].&amp;[2012-11-02T04:00:00]"/>
            <x15:cachedUniqueName index="475" name="[Range].[Date Ended Conversion].&amp;[2012-11-04T19:04:46]"/>
            <x15:cachedUniqueName index="476" name="[Range].[Date Ended Conversion].&amp;[2012-11-09T19:07:07]"/>
            <x15:cachedUniqueName index="477" name="[Range].[Date Ended Conversion].&amp;[2012-11-10T01:46:06]"/>
            <x15:cachedUniqueName index="478" name="[Range].[Date Ended Conversion].&amp;[2012-11-10T18:57:49]"/>
            <x15:cachedUniqueName index="479" name="[Range].[Date Ended Conversion].&amp;[2012-11-11T05:00:40]"/>
            <x15:cachedUniqueName index="480" name="[Range].[Date Ended Conversion].&amp;[2012-11-14T02:26:57]"/>
            <x15:cachedUniqueName index="482" name="[Range].[Date Ended Conversion].&amp;[2012-11-15T15:40:52]"/>
            <x15:cachedUniqueName index="484" name="[Range].[Date Ended Conversion].&amp;[2012-11-18T01:17:24]"/>
            <x15:cachedUniqueName index="485" name="[Range].[Date Ended Conversion].&amp;[2012-11-22T02:26:00]"/>
            <x15:cachedUniqueName index="486" name="[Range].[Date Ended Conversion].&amp;[2012-11-22T22:00:00]"/>
            <x15:cachedUniqueName index="487" name="[Range].[Date Ended Conversion].&amp;[2012-11-26T04:59:00]"/>
            <x15:cachedUniqueName index="488" name="[Range].[Date Ended Conversion].&amp;[2012-11-27T12:00:00]"/>
            <x15:cachedUniqueName index="489" name="[Range].[Date Ended Conversion].&amp;[2012-11-28T17:31:48]"/>
            <x15:cachedUniqueName index="490" name="[Range].[Date Ended Conversion].&amp;[2012-11-29T23:54:56]"/>
            <x15:cachedUniqueName index="491" name="[Range].[Date Ended Conversion].&amp;[2012-11-30T10:00:00]"/>
            <x15:cachedUniqueName index="492" name="[Range].[Date Ended Conversion].&amp;[2012-12-05T09:23:41]"/>
            <x15:cachedUniqueName index="493" name="[Range].[Date Ended Conversion].&amp;[2012-12-06T01:18:34]"/>
            <x15:cachedUniqueName index="494" name="[Range].[Date Ended Conversion].&amp;[2012-12-07T02:00:00]"/>
            <x15:cachedUniqueName index="495" name="[Range].[Date Ended Conversion].&amp;[2012-12-07T22:23:42]"/>
            <x15:cachedUniqueName index="496" name="[Range].[Date Ended Conversion].&amp;[2012-12-07T23:30:00]"/>
            <x15:cachedUniqueName index="497" name="[Range].[Date Ended Conversion].&amp;[2012-12-11T03:37:27]"/>
            <x15:cachedUniqueName index="498" name="[Range].[Date Ended Conversion].&amp;[2012-12-13T22:17:32]"/>
            <x15:cachedUniqueName index="499" name="[Range].[Date Ended Conversion].&amp;[2012-12-13T22:58:23]"/>
            <x15:cachedUniqueName index="500" name="[Range].[Date Ended Conversion].&amp;[2012-12-15T15:36:17]"/>
            <x15:cachedUniqueName index="501" name="[Range].[Date Ended Conversion].&amp;[2012-12-15T18:52:08]"/>
            <x15:cachedUniqueName index="502" name="[Range].[Date Ended Conversion].&amp;[2012-12-15T22:11:50]"/>
            <x15:cachedUniqueName index="503" name="[Range].[Date Ended Conversion].&amp;[2012-12-18T14:20:00]"/>
            <x15:cachedUniqueName index="504" name="[Range].[Date Ended Conversion].&amp;[2012-12-19T15:24:05]"/>
            <x15:cachedUniqueName index="505" name="[Range].[Date Ended Conversion].&amp;[2012-12-20T11:58:45]"/>
            <x15:cachedUniqueName index="506" name="[Range].[Date Ended Conversion].&amp;[2012-12-22T21:30:32]"/>
            <x15:cachedUniqueName index="507" name="[Range].[Date Ended Conversion].&amp;[2012-12-24T23:47:37]"/>
            <x15:cachedUniqueName index="508" name="[Range].[Date Ended Conversion].&amp;[2012-12-26T20:04:12]"/>
            <x15:cachedUniqueName index="509" name="[Range].[Date Ended Conversion].&amp;[2012-12-28T19:51:03]"/>
            <x15:cachedUniqueName index="510" name="[Range].[Date Ended Conversion].&amp;[2012-12-31T18:00:00]"/>
            <x15:cachedUniqueName index="511" name="[Range].[Date Ended Conversion].&amp;[2013-01-02T20:59:44]"/>
            <x15:cachedUniqueName index="512" name="[Range].[Date Ended Conversion].&amp;[2013-01-03T01:31:33]"/>
            <x15:cachedUniqueName index="513" name="[Range].[Date Ended Conversion].&amp;[2013-01-05T17:58:41]"/>
            <x15:cachedUniqueName index="514" name="[Range].[Date Ended Conversion].&amp;[2013-01-06T00:37:18]"/>
            <x15:cachedUniqueName index="515" name="[Range].[Date Ended Conversion].&amp;[2013-01-07T08:00:00]"/>
            <x15:cachedUniqueName index="516" name="[Range].[Date Ended Conversion].&amp;[2013-01-09T08:48:55]"/>
            <x15:cachedUniqueName index="517" name="[Range].[Date Ended Conversion].&amp;[2013-01-11T20:00:24]"/>
            <x15:cachedUniqueName index="518" name="[Range].[Date Ended Conversion].&amp;[2013-01-13T22:48:33]"/>
            <x15:cachedUniqueName index="519" name="[Range].[Date Ended Conversion].&amp;[2013-01-14T21:20:00]"/>
            <x15:cachedUniqueName index="520" name="[Range].[Date Ended Conversion].&amp;[2013-01-16T18:33:17]"/>
            <x15:cachedUniqueName index="521" name="[Range].[Date Ended Conversion].&amp;[2013-01-16T20:19:25]"/>
            <x15:cachedUniqueName index="522" name="[Range].[Date Ended Conversion].&amp;[2013-01-20T17:21:20]"/>
            <x15:cachedUniqueName index="523" name="[Range].[Date Ended Conversion].&amp;[2013-01-21T07:59:00]"/>
            <x15:cachedUniqueName index="524" name="[Range].[Date Ended Conversion].&amp;[2013-01-24T18:38:30]"/>
            <x15:cachedUniqueName index="525" name="[Range].[Date Ended Conversion].&amp;[2013-01-26T05:09:34]"/>
            <x15:cachedUniqueName index="526" name="[Range].[Date Ended Conversion].&amp;[2013-01-26T22:54:16]"/>
            <x15:cachedUniqueName index="527" name="[Range].[Date Ended Conversion].&amp;[2013-01-29T04:44:32]"/>
            <x15:cachedUniqueName index="528" name="[Range].[Date Ended Conversion].&amp;[2013-02-01T01:08:59]"/>
            <x15:cachedUniqueName index="529" name="[Range].[Date Ended Conversion].&amp;[2013-02-01T17:00:00]"/>
            <x15:cachedUniqueName index="530" name="[Range].[Date Ended Conversion].&amp;[2013-02-01T18:25:39]"/>
            <x15:cachedUniqueName index="531" name="[Range].[Date Ended Conversion].&amp;[2013-02-04T11:55:27]"/>
            <x15:cachedUniqueName index="532" name="[Range].[Date Ended Conversion].&amp;[2013-02-04T20:29:34]"/>
            <x15:cachedUniqueName index="533" name="[Range].[Date Ended Conversion].&amp;[2013-02-07T22:40:01]"/>
            <x15:cachedUniqueName index="534" name="[Range].[Date Ended Conversion].&amp;[2013-02-13T22:37:49]"/>
            <x15:cachedUniqueName index="535" name="[Range].[Date Ended Conversion].&amp;[2013-02-15T14:21:49]"/>
            <x15:cachedUniqueName index="536" name="[Range].[Date Ended Conversion].&amp;[2013-02-16T15:52:38]"/>
            <x15:cachedUniqueName index="537" name="[Range].[Date Ended Conversion].&amp;[2013-02-17T19:25:29]"/>
            <x15:cachedUniqueName index="538" name="[Range].[Date Ended Conversion].&amp;[2013-02-23T08:09:00]"/>
            <x15:cachedUniqueName index="539" name="[Range].[Date Ended Conversion].&amp;[2013-02-24T04:59:00]"/>
            <x15:cachedUniqueName index="540" name="[Range].[Date Ended Conversion].&amp;[2013-02-24T09:09:15]"/>
            <x15:cachedUniqueName index="541" name="[Range].[Date Ended Conversion].&amp;[2013-02-24T21:04:32]"/>
            <x15:cachedUniqueName index="542" name="[Range].[Date Ended Conversion].&amp;[2013-02-24T23:59:29]"/>
            <x15:cachedUniqueName index="543" name="[Range].[Date Ended Conversion].&amp;[2013-02-28T14:15:15]"/>
            <x15:cachedUniqueName index="544" name="[Range].[Date Ended Conversion].&amp;[2013-02-28T21:25:00]"/>
            <x15:cachedUniqueName index="545" name="[Range].[Date Ended Conversion].&amp;[2013-03-01T05:59:00]"/>
            <x15:cachedUniqueName index="546" name="[Range].[Date Ended Conversion].&amp;[2013-03-01T13:58:00]"/>
            <x15:cachedUniqueName index="547" name="[Range].[Date Ended Conversion].&amp;[2013-03-01T18:01:08]"/>
            <x15:cachedUniqueName index="548" name="[Range].[Date Ended Conversion].&amp;[2013-03-01T19:59:48]"/>
            <x15:cachedUniqueName index="549" name="[Range].[Date Ended Conversion].&amp;[2013-03-02T07:59:00]"/>
            <x15:cachedUniqueName index="550" name="[Range].[Date Ended Conversion].&amp;[2013-03-03T19:11:18]"/>
            <x15:cachedUniqueName index="551" name="[Range].[Date Ended Conversion].&amp;[2013-03-08T03:02:08]"/>
            <x15:cachedUniqueName index="552" name="[Range].[Date Ended Conversion].&amp;[2013-03-08T15:42:15]"/>
            <x15:cachedUniqueName index="553" name="[Range].[Date Ended Conversion].&amp;[2013-03-09T07:28:39]"/>
            <x15:cachedUniqueName index="554" name="[Range].[Date Ended Conversion].&amp;[2013-03-09T21:08:19]"/>
            <x15:cachedUniqueName index="555" name="[Range].[Date Ended Conversion].&amp;[2013-03-09T23:42:17]"/>
            <x15:cachedUniqueName index="556" name="[Range].[Date Ended Conversion].&amp;[2013-03-10T18:07:31]"/>
            <x15:cachedUniqueName index="557" name="[Range].[Date Ended Conversion].&amp;[2013-03-10T22:38:28]"/>
            <x15:cachedUniqueName index="559" name="[Range].[Date Ended Conversion].&amp;[2013-03-11T04:00:00]"/>
            <x15:cachedUniqueName index="560" name="[Range].[Date Ended Conversion].&amp;[2013-03-11T18:02:26]"/>
            <x15:cachedUniqueName index="561" name="[Range].[Date Ended Conversion].&amp;[2013-03-13T20:00:00]"/>
            <x15:cachedUniqueName index="562" name="[Range].[Date Ended Conversion].&amp;[2013-03-16T18:27:47]"/>
            <x15:cachedUniqueName index="563" name="[Range].[Date Ended Conversion].&amp;[2013-03-19T16:42:15]"/>
            <x15:cachedUniqueName index="564" name="[Range].[Date Ended Conversion].&amp;[2013-03-20T19:05:33]"/>
            <x15:cachedUniqueName index="565" name="[Range].[Date Ended Conversion].&amp;[2013-03-21T18:03:35]"/>
            <x15:cachedUniqueName index="566" name="[Range].[Date Ended Conversion].&amp;[2013-03-22T11:37:05]"/>
            <x15:cachedUniqueName index="567" name="[Range].[Date Ended Conversion].&amp;[2013-03-22T22:15:45]"/>
            <x15:cachedUniqueName index="568" name="[Range].[Date Ended Conversion].&amp;[2013-03-23T12:19:23]"/>
            <x15:cachedUniqueName index="569" name="[Range].[Date Ended Conversion].&amp;[2013-03-23T22:42:41]"/>
            <x15:cachedUniqueName index="570" name="[Range].[Date Ended Conversion].&amp;[2013-03-25T04:08:59]"/>
            <x15:cachedUniqueName index="571" name="[Range].[Date Ended Conversion].&amp;[2013-03-25T18:35:24]"/>
            <x15:cachedUniqueName index="572" name="[Range].[Date Ended Conversion].&amp;[2013-03-26T08:23:59]"/>
            <x15:cachedUniqueName index="573" name="[Range].[Date Ended Conversion].&amp;[2013-03-26T23:55:51]"/>
            <x15:cachedUniqueName index="574" name="[Range].[Date Ended Conversion].&amp;[2013-03-28T05:04:33]"/>
            <x15:cachedUniqueName index="575" name="[Range].[Date Ended Conversion].&amp;[2013-03-29T22:54:52]"/>
            <x15:cachedUniqueName index="576" name="[Range].[Date Ended Conversion].&amp;[2013-04-02T15:52:45]"/>
            <x15:cachedUniqueName index="577" name="[Range].[Date Ended Conversion].&amp;[2013-04-06T06:16:22]"/>
            <x15:cachedUniqueName index="578" name="[Range].[Date Ended Conversion].&amp;[2013-04-07T20:52:18]"/>
            <x15:cachedUniqueName index="579" name="[Range].[Date Ended Conversion].&amp;[2013-04-08T04:33:00]"/>
            <x15:cachedUniqueName index="580" name="[Range].[Date Ended Conversion].&amp;[2013-04-08T19:17:37]"/>
            <x15:cachedUniqueName index="581" name="[Range].[Date Ended Conversion].&amp;[2013-04-09T06:30:00]"/>
            <x15:cachedUniqueName index="582" name="[Range].[Date Ended Conversion].&amp;[2013-04-10T15:54:31]"/>
            <x15:cachedUniqueName index="583" name="[Range].[Date Ended Conversion].&amp;[2013-04-12T01:01:27]"/>
            <x15:cachedUniqueName index="584" name="[Range].[Date Ended Conversion].&amp;[2013-04-14T21:03:52]"/>
            <x15:cachedUniqueName index="585" name="[Range].[Date Ended Conversion].&amp;[2013-04-15T22:16:33]"/>
            <x15:cachedUniqueName index="586" name="[Range].[Date Ended Conversion].&amp;[2013-04-16T19:00:00]"/>
            <x15:cachedUniqueName index="587" name="[Range].[Date Ended Conversion].&amp;[2013-04-17T18:15:42]"/>
            <x15:cachedUniqueName index="588" name="[Range].[Date Ended Conversion].&amp;[2013-04-20T03:38:21]"/>
            <x15:cachedUniqueName index="589" name="[Range].[Date Ended Conversion].&amp;[2013-04-22T12:59:35]"/>
            <x15:cachedUniqueName index="590" name="[Range].[Date Ended Conversion].&amp;[2013-04-22T21:00:00]"/>
            <x15:cachedUniqueName index="591" name="[Range].[Date Ended Conversion].&amp;[2013-04-23T05:01:12]"/>
            <x15:cachedUniqueName index="592" name="[Range].[Date Ended Conversion].&amp;[2013-04-27T21:16:31]"/>
            <x15:cachedUniqueName index="593" name="[Range].[Date Ended Conversion].&amp;[2013-04-29T04:02:20]"/>
            <x15:cachedUniqueName index="594" name="[Range].[Date Ended Conversion].&amp;[2013-05-01T00:01:00]"/>
            <x15:cachedUniqueName index="595" name="[Range].[Date Ended Conversion].&amp;[2013-05-01T04:59:00]"/>
            <x15:cachedUniqueName index="596" name="[Range].[Date Ended Conversion].&amp;[2013-05-01T21:42:37]"/>
            <x15:cachedUniqueName index="597" name="[Range].[Date Ended Conversion].&amp;[2013-05-03T13:44:05]"/>
            <x15:cachedUniqueName index="598" name="[Range].[Date Ended Conversion].&amp;[2013-05-04T13:26:49]"/>
            <x15:cachedUniqueName index="599" name="[Range].[Date Ended Conversion].&amp;[2013-05-04T14:00:34]"/>
            <x15:cachedUniqueName index="600" name="[Range].[Date Ended Conversion].&amp;[2013-05-05T17:00:11]"/>
            <x15:cachedUniqueName index="601" name="[Range].[Date Ended Conversion].&amp;[2013-05-06T07:00:55]"/>
            <x15:cachedUniqueName index="602" name="[Range].[Date Ended Conversion].&amp;[2013-05-06T16:51:11]"/>
            <x15:cachedUniqueName index="603" name="[Range].[Date Ended Conversion].&amp;[2013-05-06T19:12:16]"/>
            <x15:cachedUniqueName index="604" name="[Range].[Date Ended Conversion].&amp;[2013-05-07T04:59:00]"/>
            <x15:cachedUniqueName index="605" name="[Range].[Date Ended Conversion].&amp;[2013-05-07T15:33:14]"/>
            <x15:cachedUniqueName index="606" name="[Range].[Date Ended Conversion].&amp;[2013-05-09T02:27:33]"/>
            <x15:cachedUniqueName index="607" name="[Range].[Date Ended Conversion].&amp;[2013-05-09T16:33:59]"/>
            <x15:cachedUniqueName index="608" name="[Range].[Date Ended Conversion].&amp;[2013-05-11T01:22:24]"/>
            <x15:cachedUniqueName index="609" name="[Range].[Date Ended Conversion].&amp;[2013-05-14T16:47:40]"/>
            <x15:cachedUniqueName index="610" name="[Range].[Date Ended Conversion].&amp;[2013-05-14T20:55:13]"/>
            <x15:cachedUniqueName index="611" name="[Range].[Date Ended Conversion].&amp;[2013-05-17T03:59:00]"/>
            <x15:cachedUniqueName index="612" name="[Range].[Date Ended Conversion].&amp;[2013-05-17T12:08:19]"/>
            <x15:cachedUniqueName index="613" name="[Range].[Date Ended Conversion].&amp;[2013-05-20T00:41:00]"/>
            <x15:cachedUniqueName index="614" name="[Range].[Date Ended Conversion].&amp;[2013-05-23T04:07:24]"/>
            <x15:cachedUniqueName index="615" name="[Range].[Date Ended Conversion].&amp;[2013-05-23T15:38:11]"/>
            <x15:cachedUniqueName index="616" name="[Range].[Date Ended Conversion].&amp;[2013-05-24T00:30:37]"/>
            <x15:cachedUniqueName index="617" name="[Range].[Date Ended Conversion].&amp;[2013-05-24T13:54:44]"/>
            <x15:cachedUniqueName index="618" name="[Range].[Date Ended Conversion].&amp;[2013-05-25T16:18:34]"/>
            <x15:cachedUniqueName index="619" name="[Range].[Date Ended Conversion].&amp;[2013-05-26T23:54:34]"/>
            <x15:cachedUniqueName index="620" name="[Range].[Date Ended Conversion].&amp;[2013-05-27T06:59:00]"/>
            <x15:cachedUniqueName index="622" name="[Range].[Date Ended Conversion].&amp;[2013-05-30T16:53:45]"/>
            <x15:cachedUniqueName index="624" name="[Range].[Date Ended Conversion].&amp;[2013-05-31T12:00:00]"/>
            <x15:cachedUniqueName index="625" name="[Range].[Date Ended Conversion].&amp;[2013-05-31T14:42:50]"/>
            <x15:cachedUniqueName index="626" name="[Range].[Date Ended Conversion].&amp;[2013-05-31T17:00:00]"/>
            <x15:cachedUniqueName index="627" name="[Range].[Date Ended Conversion].&amp;[2013-06-02T18:03:12]"/>
            <x15:cachedUniqueName index="628" name="[Range].[Date Ended Conversion].&amp;[2013-06-02T20:19:27]"/>
            <x15:cachedUniqueName index="629" name="[Range].[Date Ended Conversion].&amp;[2013-06-05T00:00:32]"/>
            <x15:cachedUniqueName index="630" name="[Range].[Date Ended Conversion].&amp;[2013-06-05T22:13:50]"/>
            <x15:cachedUniqueName index="631" name="[Range].[Date Ended Conversion].&amp;[2013-06-06T13:34:51]"/>
            <x15:cachedUniqueName index="632" name="[Range].[Date Ended Conversion].&amp;[2013-06-06T19:32:37]"/>
            <x15:cachedUniqueName index="633" name="[Range].[Date Ended Conversion].&amp;[2013-06-08T00:01:14]"/>
            <x15:cachedUniqueName index="634" name="[Range].[Date Ended Conversion].&amp;[2013-06-11T15:33:26]"/>
            <x15:cachedUniqueName index="635" name="[Range].[Date Ended Conversion].&amp;[2013-06-16T20:47:55]"/>
            <x15:cachedUniqueName index="636" name="[Range].[Date Ended Conversion].&amp;[2013-06-20T11:04:18]"/>
            <x15:cachedUniqueName index="637" name="[Range].[Date Ended Conversion].&amp;[2013-06-21T03:31:36]"/>
            <x15:cachedUniqueName index="638" name="[Range].[Date Ended Conversion].&amp;[2013-06-25T05:00:00]"/>
            <x15:cachedUniqueName index="639" name="[Range].[Date Ended Conversion].&amp;[2013-06-27T01:49:11]"/>
            <x15:cachedUniqueName index="640" name="[Range].[Date Ended Conversion].&amp;[2013-06-29T20:13:07]"/>
            <x15:cachedUniqueName index="641" name="[Range].[Date Ended Conversion].&amp;[2013-06-30T19:58:00]"/>
            <x15:cachedUniqueName index="642" name="[Range].[Date Ended Conversion].&amp;[2013-07-01T03:59:00]"/>
            <x15:cachedUniqueName index="643" name="[Range].[Date Ended Conversion].&amp;[2013-07-01T18:00:00]"/>
            <x15:cachedUniqueName index="644" name="[Range].[Date Ended Conversion].&amp;[2013-07-02T05:00:00]"/>
            <x15:cachedUniqueName index="645" name="[Range].[Date Ended Conversion].&amp;[2013-07-03T04:59:00]"/>
            <x15:cachedUniqueName index="646" name="[Range].[Date Ended Conversion].&amp;[2013-07-05T00:56:00]"/>
            <x15:cachedUniqueName index="647" name="[Range].[Date Ended Conversion].&amp;[2013-07-07T05:28:23]"/>
            <x15:cachedUniqueName index="648" name="[Range].[Date Ended Conversion].&amp;[2013-07-07T13:24:42]"/>
            <x15:cachedUniqueName index="649" name="[Range].[Date Ended Conversion].&amp;[2013-07-08T00:26:21]"/>
            <x15:cachedUniqueName index="650" name="[Range].[Date Ended Conversion].&amp;[2013-07-10T16:52:00]"/>
            <x15:cachedUniqueName index="651" name="[Range].[Date Ended Conversion].&amp;[2013-07-11T20:01:43]"/>
            <x15:cachedUniqueName index="652" name="[Range].[Date Ended Conversion].&amp;[2013-07-12T21:51:00]"/>
            <x15:cachedUniqueName index="653" name="[Range].[Date Ended Conversion].&amp;[2013-07-13T18:00:00]"/>
            <x15:cachedUniqueName index="654" name="[Range].[Date Ended Conversion].&amp;[2013-07-13T21:35:25]"/>
            <x15:cachedUniqueName index="655" name="[Range].[Date Ended Conversion].&amp;[2013-07-22T20:09:12]"/>
            <x15:cachedUniqueName index="656" name="[Range].[Date Ended Conversion].&amp;[2013-07-24T14:02:38]"/>
            <x15:cachedUniqueName index="657" name="[Range].[Date Ended Conversion].&amp;[2013-07-25T16:21:28]"/>
            <x15:cachedUniqueName index="658" name="[Range].[Date Ended Conversion].&amp;[2013-07-26T01:30:35]"/>
            <x15:cachedUniqueName index="659" name="[Range].[Date Ended Conversion].&amp;[2013-07-26T17:00:00]"/>
            <x15:cachedUniqueName index="660" name="[Range].[Date Ended Conversion].&amp;[2013-07-27T01:27:16]"/>
            <x15:cachedUniqueName index="661" name="[Range].[Date Ended Conversion].&amp;[2013-07-28T17:50:36]"/>
            <x15:cachedUniqueName index="662" name="[Range].[Date Ended Conversion].&amp;[2013-07-30T02:32:46]"/>
            <x15:cachedUniqueName index="663" name="[Range].[Date Ended Conversion].&amp;[2013-07-31T08:41:53]"/>
            <x15:cachedUniqueName index="664" name="[Range].[Date Ended Conversion].&amp;[2013-07-31T19:43:00]"/>
            <x15:cachedUniqueName index="665" name="[Range].[Date Ended Conversion].&amp;[2013-07-31T23:32:57]"/>
            <x15:cachedUniqueName index="666" name="[Range].[Date Ended Conversion].&amp;[2013-08-02T01:49:54]"/>
            <x15:cachedUniqueName index="667" name="[Range].[Date Ended Conversion].&amp;[2013-08-04T23:06:22]"/>
            <x15:cachedUniqueName index="668" name="[Range].[Date Ended Conversion].&amp;[2013-08-07T20:49:47]"/>
            <x15:cachedUniqueName index="669" name="[Range].[Date Ended Conversion].&amp;[2013-08-09T12:00:15]"/>
            <x15:cachedUniqueName index="670" name="[Range].[Date Ended Conversion].&amp;[2013-08-10T13:15:20]"/>
            <x15:cachedUniqueName index="671" name="[Range].[Date Ended Conversion].&amp;[2013-08-15T10:43:28]"/>
            <x15:cachedUniqueName index="672" name="[Range].[Date Ended Conversion].&amp;[2013-08-16T11:59:00]"/>
            <x15:cachedUniqueName index="673" name="[Range].[Date Ended Conversion].&amp;[2013-08-18T15:00:00]"/>
            <x15:cachedUniqueName index="674" name="[Range].[Date Ended Conversion].&amp;[2013-08-19T08:01:09]"/>
            <x15:cachedUniqueName index="675" name="[Range].[Date Ended Conversion].&amp;[2013-08-23T19:04:29]"/>
            <x15:cachedUniqueName index="676" name="[Range].[Date Ended Conversion].&amp;[2013-08-27T16:31:29]"/>
            <x15:cachedUniqueName index="677" name="[Range].[Date Ended Conversion].&amp;[2013-08-28T23:54:51]"/>
            <x15:cachedUniqueName index="678" name="[Range].[Date Ended Conversion].&amp;[2013-08-30T12:53:40]"/>
            <x15:cachedUniqueName index="679" name="[Range].[Date Ended Conversion].&amp;[2013-08-31T14:40:12]"/>
            <x15:cachedUniqueName index="680" name="[Range].[Date Ended Conversion].&amp;[2013-09-01T00:32:03]"/>
            <x15:cachedUniqueName index="681" name="[Range].[Date Ended Conversion].&amp;[2013-09-03T04:00:00]"/>
            <x15:cachedUniqueName index="682" name="[Range].[Date Ended Conversion].&amp;[2013-09-06T03:59:00]"/>
            <x15:cachedUniqueName index="683" name="[Range].[Date Ended Conversion].&amp;[2013-09-06T19:00:00]"/>
            <x15:cachedUniqueName index="684" name="[Range].[Date Ended Conversion].&amp;[2013-09-07T22:25:31]"/>
            <x15:cachedUniqueName index="685" name="[Range].[Date Ended Conversion].&amp;[2013-09-10T03:59:00]"/>
            <x15:cachedUniqueName index="686" name="[Range].[Date Ended Conversion].&amp;[2013-09-11T02:34:27]"/>
            <x15:cachedUniqueName index="687" name="[Range].[Date Ended Conversion].&amp;[2013-09-13T17:28:12]"/>
            <x15:cachedUniqueName index="688" name="[Range].[Date Ended Conversion].&amp;[2013-09-13T17:56:20]"/>
            <x15:cachedUniqueName index="689" name="[Range].[Date Ended Conversion].&amp;[2013-09-14T13:07:20]"/>
            <x15:cachedUniqueName index="690" name="[Range].[Date Ended Conversion].&amp;[2013-09-15T21:10:00]"/>
            <x15:cachedUniqueName index="691" name="[Range].[Date Ended Conversion].&amp;[2013-09-16T20:30:06]"/>
            <x15:cachedUniqueName index="692" name="[Range].[Date Ended Conversion].&amp;[2013-09-18T14:49:00]"/>
            <x15:cachedUniqueName index="693" name="[Range].[Date Ended Conversion].&amp;[2013-09-19T18:08:48]"/>
            <x15:cachedUniqueName index="694" name="[Range].[Date Ended Conversion].&amp;[2013-09-20T20:17:27]"/>
            <x15:cachedUniqueName index="695" name="[Range].[Date Ended Conversion].&amp;[2013-09-26T10:46:58]"/>
            <x15:cachedUniqueName index="696" name="[Range].[Date Ended Conversion].&amp;[2013-09-29T10:11:01]"/>
            <x15:cachedUniqueName index="697" name="[Range].[Date Ended Conversion].&amp;[2013-10-01T03:59:00]"/>
            <x15:cachedUniqueName index="698" name="[Range].[Date Ended Conversion].&amp;[2013-10-02T13:27:54]"/>
            <x15:cachedUniqueName index="699" name="[Range].[Date Ended Conversion].&amp;[2013-10-05T05:00:00]"/>
            <x15:cachedUniqueName index="700" name="[Range].[Date Ended Conversion].&amp;[2013-10-05T20:51:34]"/>
            <x15:cachedUniqueName index="701" name="[Range].[Date Ended Conversion].&amp;[2013-10-06T20:21:10]"/>
            <x15:cachedUniqueName index="702" name="[Range].[Date Ended Conversion].&amp;[2013-10-07T01:21:58]"/>
            <x15:cachedUniqueName index="703" name="[Range].[Date Ended Conversion].&amp;[2013-10-09T08:18:07]"/>
            <x15:cachedUniqueName index="704" name="[Range].[Date Ended Conversion].&amp;[2013-10-09T10:27:17]"/>
            <x15:cachedUniqueName index="705" name="[Range].[Date Ended Conversion].&amp;[2013-10-10T17:00:52]"/>
            <x15:cachedUniqueName index="707" name="[Range].[Date Ended Conversion].&amp;[2013-10-12T01:31:05]"/>
            <x15:cachedUniqueName index="708" name="[Range].[Date Ended Conversion].&amp;[2013-10-14T03:59:00]"/>
            <x15:cachedUniqueName index="709" name="[Range].[Date Ended Conversion].&amp;[2013-10-16T00:04:50]"/>
            <x15:cachedUniqueName index="710" name="[Range].[Date Ended Conversion].&amp;[2013-10-16T03:59:00]"/>
            <x15:cachedUniqueName index="711" name="[Range].[Date Ended Conversion].&amp;[2013-10-16T09:59:00]"/>
            <x15:cachedUniqueName index="712" name="[Range].[Date Ended Conversion].&amp;[2013-10-16T13:01:43]"/>
            <x15:cachedUniqueName index="713" name="[Range].[Date Ended Conversion].&amp;[2013-10-16T14:33:35]"/>
            <x15:cachedUniqueName index="714" name="[Range].[Date Ended Conversion].&amp;[2013-10-17T13:38:05]"/>
            <x15:cachedUniqueName index="715" name="[Range].[Date Ended Conversion].&amp;[2013-10-18T03:59:00]"/>
            <x15:cachedUniqueName index="716" name="[Range].[Date Ended Conversion].&amp;[2013-10-19T12:13:06]"/>
            <x15:cachedUniqueName index="717" name="[Range].[Date Ended Conversion].&amp;[2013-10-22T03:59:00]"/>
            <x15:cachedUniqueName index="718" name="[Range].[Date Ended Conversion].&amp;[2013-10-22T21:44:38]"/>
            <x15:cachedUniqueName index="719" name="[Range].[Date Ended Conversion].&amp;[2013-10-24T23:42:49]"/>
            <x15:cachedUniqueName index="720" name="[Range].[Date Ended Conversion].&amp;[2013-10-25T23:00:10]"/>
            <x15:cachedUniqueName index="721" name="[Range].[Date Ended Conversion].&amp;[2013-10-29T15:54:43]"/>
            <x15:cachedUniqueName index="723" name="[Range].[Date Ended Conversion].&amp;[2013-11-01T15:03:46]"/>
            <x15:cachedUniqueName index="724" name="[Range].[Date Ended Conversion].&amp;[2013-11-01T19:00:00]"/>
            <x15:cachedUniqueName index="725" name="[Range].[Date Ended Conversion].&amp;[2013-11-02T10:57:14]"/>
            <x15:cachedUniqueName index="726" name="[Range].[Date Ended Conversion].&amp;[2013-11-02T19:03:16]"/>
            <x15:cachedUniqueName index="727" name="[Range].[Date Ended Conversion].&amp;[2013-11-02T20:49:27]"/>
            <x15:cachedUniqueName index="728" name="[Range].[Date Ended Conversion].&amp;[2013-11-02T22:09:05]"/>
            <x15:cachedUniqueName index="729" name="[Range].[Date Ended Conversion].&amp;[2013-11-03T20:09:17]"/>
            <x15:cachedUniqueName index="730" name="[Range].[Date Ended Conversion].&amp;[2013-11-04T01:00:00]"/>
            <x15:cachedUniqueName index="731" name="[Range].[Date Ended Conversion].&amp;[2013-11-05T18:39:50]"/>
            <x15:cachedUniqueName index="732" name="[Range].[Date Ended Conversion].&amp;[2013-11-07T02:00:03]"/>
            <x15:cachedUniqueName index="733" name="[Range].[Date Ended Conversion].&amp;[2013-11-07T21:58:03]"/>
            <x15:cachedUniqueName index="734" name="[Range].[Date Ended Conversion].&amp;[2013-11-09T01:18:59]"/>
            <x15:cachedUniqueName index="735" name="[Range].[Date Ended Conversion].&amp;[2013-11-11T14:19:08]"/>
            <x15:cachedUniqueName index="736" name="[Range].[Date Ended Conversion].&amp;[2013-11-13T05:59:00]"/>
            <x15:cachedUniqueName index="737" name="[Range].[Date Ended Conversion].&amp;[2013-11-13T17:24:19]"/>
            <x15:cachedUniqueName index="738" name="[Range].[Date Ended Conversion].&amp;[2013-11-13T20:22:35]"/>
            <x15:cachedUniqueName index="739" name="[Range].[Date Ended Conversion].&amp;[2013-11-14T05:59:00]"/>
            <x15:cachedUniqueName index="740" name="[Range].[Date Ended Conversion].&amp;[2013-11-14T17:07:02]"/>
            <x15:cachedUniqueName index="741" name="[Range].[Date Ended Conversion].&amp;[2013-11-15T04:00:00]"/>
            <x15:cachedUniqueName index="742" name="[Range].[Date Ended Conversion].&amp;[2013-11-15T23:15:03]"/>
            <x15:cachedUniqueName index="743" name="[Range].[Date Ended Conversion].&amp;[2013-11-16T05:39:33]"/>
            <x15:cachedUniqueName index="744" name="[Range].[Date Ended Conversion].&amp;[2013-11-21T04:59:00]"/>
            <x15:cachedUniqueName index="745" name="[Range].[Date Ended Conversion].&amp;[2013-11-21T17:46:19]"/>
            <x15:cachedUniqueName index="746" name="[Range].[Date Ended Conversion].&amp;[2013-11-22T12:35:13]"/>
            <x15:cachedUniqueName index="747" name="[Range].[Date Ended Conversion].&amp;[2013-11-22T16:00:00]"/>
            <x15:cachedUniqueName index="748" name="[Range].[Date Ended Conversion].&amp;[2013-11-24T12:49:53]"/>
            <x15:cachedUniqueName index="749" name="[Range].[Date Ended Conversion].&amp;[2013-11-26T06:30:59]"/>
            <x15:cachedUniqueName index="750" name="[Range].[Date Ended Conversion].&amp;[2013-11-27T03:02:00]"/>
            <x15:cachedUniqueName index="751" name="[Range].[Date Ended Conversion].&amp;[2013-11-27T06:41:54]"/>
            <x15:cachedUniqueName index="752" name="[Range].[Date Ended Conversion].&amp;[2013-11-27T22:08:31]"/>
            <x15:cachedUniqueName index="753" name="[Range].[Date Ended Conversion].&amp;[2013-11-29T14:28:15]"/>
            <x15:cachedUniqueName index="754" name="[Range].[Date Ended Conversion].&amp;[2013-12-01T04:02:00]"/>
            <x15:cachedUniqueName index="755" name="[Range].[Date Ended Conversion].&amp;[2013-12-01T21:01:42]"/>
            <x15:cachedUniqueName index="756" name="[Range].[Date Ended Conversion].&amp;[2013-12-01T21:17:32]"/>
            <x15:cachedUniqueName index="757" name="[Range].[Date Ended Conversion].&amp;[2013-12-01T21:21:07]"/>
            <x15:cachedUniqueName index="758" name="[Range].[Date Ended Conversion].&amp;[2013-12-02T22:59:00]"/>
            <x15:cachedUniqueName index="759" name="[Range].[Date Ended Conversion].&amp;[2013-12-06T23:22:00]"/>
            <x15:cachedUniqueName index="760" name="[Range].[Date Ended Conversion].&amp;[2013-12-09T04:59:00]"/>
            <x15:cachedUniqueName index="761" name="[Range].[Date Ended Conversion].&amp;[2013-12-09T05:59:00]"/>
            <x15:cachedUniqueName index="762" name="[Range].[Date Ended Conversion].&amp;[2013-12-10T02:00:56]"/>
            <x15:cachedUniqueName index="763" name="[Range].[Date Ended Conversion].&amp;[2013-12-11T16:14:43]"/>
            <x15:cachedUniqueName index="764" name="[Range].[Date Ended Conversion].&amp;[2013-12-12T06:08:27]"/>
            <x15:cachedUniqueName index="765" name="[Range].[Date Ended Conversion].&amp;[2013-12-13T04:59:00]"/>
            <x15:cachedUniqueName index="766" name="[Range].[Date Ended Conversion].&amp;[2013-12-15T01:58:05]"/>
            <x15:cachedUniqueName index="767" name="[Range].[Date Ended Conversion].&amp;[2013-12-15T03:14:59]"/>
            <x15:cachedUniqueName index="768" name="[Range].[Date Ended Conversion].&amp;[2013-12-16T04:58:10]"/>
            <x15:cachedUniqueName index="769" name="[Range].[Date Ended Conversion].&amp;[2013-12-17T12:00:00]"/>
            <x15:cachedUniqueName index="770" name="[Range].[Date Ended Conversion].&amp;[2013-12-19T18:56:00]"/>
            <x15:cachedUniqueName index="771" name="[Range].[Date Ended Conversion].&amp;[2013-12-20T10:04:52]"/>
            <x15:cachedUniqueName index="772" name="[Range].[Date Ended Conversion].&amp;[2013-12-21T04:44:00]"/>
            <x15:cachedUniqueName index="773" name="[Range].[Date Ended Conversion].&amp;[2013-12-21T20:32:11]"/>
            <x15:cachedUniqueName index="774" name="[Range].[Date Ended Conversion].&amp;[2013-12-22T05:00:00]"/>
            <x15:cachedUniqueName index="775" name="[Range].[Date Ended Conversion].&amp;[2013-12-23T21:54:14]"/>
            <x15:cachedUniqueName index="776" name="[Range].[Date Ended Conversion].&amp;[2013-12-25T08:00:29]"/>
            <x15:cachedUniqueName index="777" name="[Range].[Date Ended Conversion].&amp;[2013-12-26T00:32:17]"/>
            <x15:cachedUniqueName index="778" name="[Range].[Date Ended Conversion].&amp;[2013-12-26T23:54:54]"/>
            <x15:cachedUniqueName index="779" name="[Range].[Date Ended Conversion].&amp;[2013-12-28T04:59:00]"/>
            <x15:cachedUniqueName index="780" name="[Range].[Date Ended Conversion].&amp;[2013-12-29T07:59:00]"/>
            <x15:cachedUniqueName index="781" name="[Range].[Date Ended Conversion].&amp;[2013-12-30T06:02:33]"/>
            <x15:cachedUniqueName index="782" name="[Range].[Date Ended Conversion].&amp;[2013-12-31T07:00:00]"/>
            <x15:cachedUniqueName index="783" name="[Range].[Date Ended Conversion].&amp;[2014-01-01T05:26:00]"/>
            <x15:cachedUniqueName index="784" name="[Range].[Date Ended Conversion].&amp;[2014-01-01T23:08:56]"/>
            <x15:cachedUniqueName index="785" name="[Range].[Date Ended Conversion].&amp;[2014-01-02T08:00:00]"/>
            <x15:cachedUniqueName index="786" name="[Range].[Date Ended Conversion].&amp;[2014-01-04T04:09:05]"/>
            <x15:cachedUniqueName index="787" name="[Range].[Date Ended Conversion].&amp;[2014-01-05T13:31:00]"/>
            <x15:cachedUniqueName index="788" name="[Range].[Date Ended Conversion].&amp;[2014-01-05T15:38:09]"/>
            <x15:cachedUniqueName index="789" name="[Range].[Date Ended Conversion].&amp;[2014-01-06T12:55:40]"/>
            <x15:cachedUniqueName index="790" name="[Range].[Date Ended Conversion].&amp;[2014-01-07T00:39:58]"/>
            <x15:cachedUniqueName index="791" name="[Range].[Date Ended Conversion].&amp;[2014-01-08T02:08:00]"/>
            <x15:cachedUniqueName index="792" name="[Range].[Date Ended Conversion].&amp;[2014-01-11T21:02:25]"/>
            <x15:cachedUniqueName index="793" name="[Range].[Date Ended Conversion].&amp;[2014-01-11T21:36:41]"/>
            <x15:cachedUniqueName index="794" name="[Range].[Date Ended Conversion].&amp;[2014-01-15T19:00:00]"/>
            <x15:cachedUniqueName index="795" name="[Range].[Date Ended Conversion].&amp;[2014-01-15T19:33:00]"/>
            <x15:cachedUniqueName index="796" name="[Range].[Date Ended Conversion].&amp;[2014-01-16T04:00:00]"/>
            <x15:cachedUniqueName index="797" name="[Range].[Date Ended Conversion].&amp;[2014-01-19T20:00:30]"/>
            <x15:cachedUniqueName index="798" name="[Range].[Date Ended Conversion].&amp;[2014-01-22T21:39:59]"/>
            <x15:cachedUniqueName index="799" name="[Range].[Date Ended Conversion].&amp;[2014-01-24T00:07:25]"/>
            <x15:cachedUniqueName index="800" name="[Range].[Date Ended Conversion].&amp;[2014-01-25T17:09:51]"/>
            <x15:cachedUniqueName index="801" name="[Range].[Date Ended Conversion].&amp;[2014-01-28T15:10:27]"/>
            <x15:cachedUniqueName index="802" name="[Range].[Date Ended Conversion].&amp;[2014-01-29T08:13:47]"/>
            <x15:cachedUniqueName index="803" name="[Range].[Date Ended Conversion].&amp;[2014-01-31T19:01:00]"/>
            <x15:cachedUniqueName index="804" name="[Range].[Date Ended Conversion].&amp;[2014-02-02T18:02:06]"/>
            <x15:cachedUniqueName index="805" name="[Range].[Date Ended Conversion].&amp;[2014-02-03T11:41:32]"/>
            <x15:cachedUniqueName index="806" name="[Range].[Date Ended Conversion].&amp;[2014-02-05T19:58:17]"/>
            <x15:cachedUniqueName index="807" name="[Range].[Date Ended Conversion].&amp;[2014-02-05T23:04:00]"/>
            <x15:cachedUniqueName index="808" name="[Range].[Date Ended Conversion].&amp;[2014-02-06T17:01:24]"/>
            <x15:cachedUniqueName index="809" name="[Range].[Date Ended Conversion].&amp;[2014-02-06T19:00:48]"/>
            <x15:cachedUniqueName index="810" name="[Range].[Date Ended Conversion].&amp;[2014-02-06T20:31:11]"/>
            <x15:cachedUniqueName index="811" name="[Range].[Date Ended Conversion].&amp;[2014-02-08T09:30:31]"/>
            <x15:cachedUniqueName index="812" name="[Range].[Date Ended Conversion].&amp;[2014-02-10T00:21:41]"/>
            <x15:cachedUniqueName index="813" name="[Range].[Date Ended Conversion].&amp;[2014-02-10T22:21:14]"/>
            <x15:cachedUniqueName index="814" name="[Range].[Date Ended Conversion].&amp;[2014-02-14T20:00:00]"/>
            <x15:cachedUniqueName index="815" name="[Range].[Date Ended Conversion].&amp;[2014-02-14T22:43:20]"/>
            <x15:cachedUniqueName index="816" name="[Range].[Date Ended Conversion].&amp;[2014-02-16T18:18:12]"/>
            <x15:cachedUniqueName index="818" name="[Range].[Date Ended Conversion].&amp;[2014-02-17T22:10:17]"/>
            <x15:cachedUniqueName index="819" name="[Range].[Date Ended Conversion].&amp;[2014-02-19T09:08:42]"/>
            <x15:cachedUniqueName index="820" name="[Range].[Date Ended Conversion].&amp;[2014-02-20T20:48:53]"/>
            <x15:cachedUniqueName index="821" name="[Range].[Date Ended Conversion].&amp;[2014-02-21T18:00:00]"/>
            <x15:cachedUniqueName index="822" name="[Range].[Date Ended Conversion].&amp;[2014-02-22T01:08:24]"/>
            <x15:cachedUniqueName index="823" name="[Range].[Date Ended Conversion].&amp;[2014-02-23T12:00:57]"/>
            <x15:cachedUniqueName index="824" name="[Range].[Date Ended Conversion].&amp;[2014-02-23T13:39:51]"/>
            <x15:cachedUniqueName index="825" name="[Range].[Date Ended Conversion].&amp;[2014-02-23T18:43:38]"/>
            <x15:cachedUniqueName index="826" name="[Range].[Date Ended Conversion].&amp;[2014-02-24T16:25:07]"/>
            <x15:cachedUniqueName index="827" name="[Range].[Date Ended Conversion].&amp;[2014-02-26T20:13:40]"/>
            <x15:cachedUniqueName index="828" name="[Range].[Date Ended Conversion].&amp;[2014-02-27T23:00:00]"/>
            <x15:cachedUniqueName index="829" name="[Range].[Date Ended Conversion].&amp;[2014-02-28T14:33:19]"/>
            <x15:cachedUniqueName index="830" name="[Range].[Date Ended Conversion].&amp;[2014-03-01T17:18:00]"/>
            <x15:cachedUniqueName index="831" name="[Range].[Date Ended Conversion].&amp;[2014-03-02T19:01:17]"/>
            <x15:cachedUniqueName index="832" name="[Range].[Date Ended Conversion].&amp;[2014-03-04T21:00:00]"/>
            <x15:cachedUniqueName index="833" name="[Range].[Date Ended Conversion].&amp;[2014-03-06T02:02:19]"/>
            <x15:cachedUniqueName index="834" name="[Range].[Date Ended Conversion].&amp;[2014-03-07T19:20:30]"/>
            <x15:cachedUniqueName index="835" name="[Range].[Date Ended Conversion].&amp;[2014-03-07T22:59:00]"/>
            <x15:cachedUniqueName index="836" name="[Range].[Date Ended Conversion].&amp;[2014-03-08T22:11:35]"/>
            <x15:cachedUniqueName index="837" name="[Range].[Date Ended Conversion].&amp;[2014-03-10T14:00:00]"/>
            <x15:cachedUniqueName index="838" name="[Range].[Date Ended Conversion].&amp;[2014-03-11T06:59:00]"/>
            <x15:cachedUniqueName index="839" name="[Range].[Date Ended Conversion].&amp;[2014-03-13T03:33:10]"/>
            <x15:cachedUniqueName index="840" name="[Range].[Date Ended Conversion].&amp;[2014-03-14T04:40:31]"/>
            <x15:cachedUniqueName index="841" name="[Range].[Date Ended Conversion].&amp;[2014-03-14T16:49:11]"/>
            <x15:cachedUniqueName index="842" name="[Range].[Date Ended Conversion].&amp;[2014-03-15T18:58:29]"/>
            <x15:cachedUniqueName index="843" name="[Range].[Date Ended Conversion].&amp;[2014-03-16T22:00:00]"/>
            <x15:cachedUniqueName index="844" name="[Range].[Date Ended Conversion].&amp;[2014-03-17T02:35:19]"/>
            <x15:cachedUniqueName index="845" name="[Range].[Date Ended Conversion].&amp;[2014-03-18T15:55:30]"/>
            <x15:cachedUniqueName index="846" name="[Range].[Date Ended Conversion].&amp;[2014-03-21T21:01:52]"/>
            <x15:cachedUniqueName index="848" name="[Range].[Date Ended Conversion].&amp;[2014-03-24T01:22:50]"/>
            <x15:cachedUniqueName index="849" name="[Range].[Date Ended Conversion].&amp;[2014-03-24T02:15:27]"/>
            <x15:cachedUniqueName index="850" name="[Range].[Date Ended Conversion].&amp;[2014-03-26T19:10:33]"/>
            <x15:cachedUniqueName index="851" name="[Range].[Date Ended Conversion].&amp;[2014-03-26T23:24:10]"/>
            <x15:cachedUniqueName index="852" name="[Range].[Date Ended Conversion].&amp;[2014-03-29T01:00:00]"/>
            <x15:cachedUniqueName index="853" name="[Range].[Date Ended Conversion].&amp;[2014-04-02T18:36:40]"/>
            <x15:cachedUniqueName index="854" name="[Range].[Date Ended Conversion].&amp;[2014-04-04T22:00:00]"/>
            <x15:cachedUniqueName index="855" name="[Range].[Date Ended Conversion].&amp;[2014-04-05T02:59:39]"/>
            <x15:cachedUniqueName index="856" name="[Range].[Date Ended Conversion].&amp;[2014-04-06T19:01:04]"/>
            <x15:cachedUniqueName index="857" name="[Range].[Date Ended Conversion].&amp;[2014-04-07T17:13:42]"/>
            <x15:cachedUniqueName index="858" name="[Range].[Date Ended Conversion].&amp;[2014-04-10T06:59:00]"/>
            <x15:cachedUniqueName index="859" name="[Range].[Date Ended Conversion].&amp;[2014-04-11T14:15:46]"/>
            <x15:cachedUniqueName index="860" name="[Range].[Date Ended Conversion].&amp;[2014-04-13T02:00:00]"/>
            <x15:cachedUniqueName index="861" name="[Range].[Date Ended Conversion].&amp;[2014-04-13T18:18:15]"/>
            <x15:cachedUniqueName index="862" name="[Range].[Date Ended Conversion].&amp;[2014-04-14T23:00:00]"/>
            <x15:cachedUniqueName index="863" name="[Range].[Date Ended Conversion].&amp;[2014-04-18T23:00:00]"/>
            <x15:cachedUniqueName index="864" name="[Range].[Date Ended Conversion].&amp;[2014-04-19T12:34:08]"/>
            <x15:cachedUniqueName index="865" name="[Range].[Date Ended Conversion].&amp;[2014-04-19T16:19:39]"/>
            <x15:cachedUniqueName index="866" name="[Range].[Date Ended Conversion].&amp;[2014-04-19T21:04:35]"/>
            <x15:cachedUniqueName index="867" name="[Range].[Date Ended Conversion].&amp;[2014-04-20T02:36:01]"/>
            <x15:cachedUniqueName index="868" name="[Range].[Date Ended Conversion].&amp;[2014-04-20T16:01:54]"/>
            <x15:cachedUniqueName index="869" name="[Range].[Date Ended Conversion].&amp;[2014-04-21T01:00:00]"/>
            <x15:cachedUniqueName index="870" name="[Range].[Date Ended Conversion].&amp;[2014-04-21T03:59:00]"/>
            <x15:cachedUniqueName index="871" name="[Range].[Date Ended Conversion].&amp;[2014-04-23T15:59:33]"/>
            <x15:cachedUniqueName index="872" name="[Range].[Date Ended Conversion].&amp;[2014-04-24T19:11:07]"/>
            <x15:cachedUniqueName index="873" name="[Range].[Date Ended Conversion].&amp;[2014-04-25T18:38:13]"/>
            <x15:cachedUniqueName index="874" name="[Range].[Date Ended Conversion].&amp;[2014-04-25T21:08:47]"/>
            <x15:cachedUniqueName index="875" name="[Range].[Date Ended Conversion].&amp;[2014-04-26T01:58:38]"/>
            <x15:cachedUniqueName index="876" name="[Range].[Date Ended Conversion].&amp;[2014-04-29T17:06:22]"/>
            <x15:cachedUniqueName index="877" name="[Range].[Date Ended Conversion].&amp;[2014-04-30T05:00:00]"/>
            <x15:cachedUniqueName index="878" name="[Range].[Date Ended Conversion].&amp;[2014-04-30T16:51:20]"/>
            <x15:cachedUniqueName index="879" name="[Range].[Date Ended Conversion].&amp;[2014-05-01T14:01:30]"/>
            <x15:cachedUniqueName index="880" name="[Range].[Date Ended Conversion].&amp;[2014-05-01T15:55:29]"/>
            <x15:cachedUniqueName index="881" name="[Range].[Date Ended Conversion].&amp;[2014-05-01T23:57:42]"/>
            <x15:cachedUniqueName index="882" name="[Range].[Date Ended Conversion].&amp;[2014-05-02T12:30:10]"/>
            <x15:cachedUniqueName index="883" name="[Range].[Date Ended Conversion].&amp;[2014-05-02T22:52:53]"/>
            <x15:cachedUniqueName index="884" name="[Range].[Date Ended Conversion].&amp;[2014-05-04T06:00:00]"/>
            <x15:cachedUniqueName index="885" name="[Range].[Date Ended Conversion].&amp;[2014-05-04T06:59:00]"/>
            <x15:cachedUniqueName index="886" name="[Range].[Date Ended Conversion].&amp;[2014-05-04T17:11:40]"/>
            <x15:cachedUniqueName index="887" name="[Range].[Date Ended Conversion].&amp;[2014-05-05T06:38:31]"/>
            <x15:cachedUniqueName index="888" name="[Range].[Date Ended Conversion].&amp;[2014-05-05T12:36:26]"/>
            <x15:cachedUniqueName index="889" name="[Range].[Date Ended Conversion].&amp;[2014-05-05T21:18:37]"/>
            <x15:cachedUniqueName index="890" name="[Range].[Date Ended Conversion].&amp;[2014-05-07T00:06:29]"/>
            <x15:cachedUniqueName index="891" name="[Range].[Date Ended Conversion].&amp;[2014-05-08T21:23:30]"/>
            <x15:cachedUniqueName index="892" name="[Range].[Date Ended Conversion].&amp;[2014-05-09T06:53:00]"/>
            <x15:cachedUniqueName index="893" name="[Range].[Date Ended Conversion].&amp;[2014-05-09T20:45:19]"/>
            <x15:cachedUniqueName index="894" name="[Range].[Date Ended Conversion].&amp;[2014-05-09T21:00:00]"/>
            <x15:cachedUniqueName index="895" name="[Range].[Date Ended Conversion].&amp;[2014-05-09T22:00:00]"/>
            <x15:cachedUniqueName index="896" name="[Range].[Date Ended Conversion].&amp;[2014-05-10T03:59:00]"/>
            <x15:cachedUniqueName index="897" name="[Range].[Date Ended Conversion].&amp;[2014-05-11T03:18:53]"/>
            <x15:cachedUniqueName index="898" name="[Range].[Date Ended Conversion].&amp;[2014-05-11T11:50:52]"/>
            <x15:cachedUniqueName index="899" name="[Range].[Date Ended Conversion].&amp;[2014-05-12T03:59:00]"/>
            <x15:cachedUniqueName index="900" name="[Range].[Date Ended Conversion].&amp;[2014-05-12T04:03:29]"/>
            <x15:cachedUniqueName index="901" name="[Range].[Date Ended Conversion].&amp;[2014-05-13T04:00:00]"/>
            <x15:cachedUniqueName index="902" name="[Range].[Date Ended Conversion].&amp;[2014-05-13T18:43:56]"/>
            <x15:cachedUniqueName index="903" name="[Range].[Date Ended Conversion].&amp;[2014-05-14T18:11:35]"/>
            <x15:cachedUniqueName index="904" name="[Range].[Date Ended Conversion].&amp;[2014-05-14T23:04:00]"/>
            <x15:cachedUniqueName index="905" name="[Range].[Date Ended Conversion].&amp;[2014-05-15T06:58:51]"/>
            <x15:cachedUniqueName index="906" name="[Range].[Date Ended Conversion].&amp;[2014-05-15T17:53:06]"/>
            <x15:cachedUniqueName index="907" name="[Range].[Date Ended Conversion].&amp;[2014-05-16T22:11:30]"/>
            <x15:cachedUniqueName index="908" name="[Range].[Date Ended Conversion].&amp;[2014-05-17T03:30:00]"/>
            <x15:cachedUniqueName index="909" name="[Range].[Date Ended Conversion].&amp;[2014-05-17T04:32:45]"/>
            <x15:cachedUniqueName index="910" name="[Range].[Date Ended Conversion].&amp;[2014-05-18T14:39:33]"/>
            <x15:cachedUniqueName index="911" name="[Range].[Date Ended Conversion].&amp;[2014-05-19T02:49:19]"/>
            <x15:cachedUniqueName index="912" name="[Range].[Date Ended Conversion].&amp;[2014-05-19T05:00:00]"/>
            <x15:cachedUniqueName index="913" name="[Range].[Date Ended Conversion].&amp;[2014-05-19T11:26:29]"/>
            <x15:cachedUniqueName index="914" name="[Range].[Date Ended Conversion].&amp;[2014-05-19T21:00:00]"/>
            <x15:cachedUniqueName index="915" name="[Range].[Date Ended Conversion].&amp;[2014-05-20T04:59:00]"/>
            <x15:cachedUniqueName index="916" name="[Range].[Date Ended Conversion].&amp;[2014-05-20T06:59:00]"/>
            <x15:cachedUniqueName index="917" name="[Range].[Date Ended Conversion].&amp;[2014-05-22T22:07:00]"/>
            <x15:cachedUniqueName index="918" name="[Range].[Date Ended Conversion].&amp;[2014-05-23T14:05:25]"/>
            <x15:cachedUniqueName index="919" name="[Range].[Date Ended Conversion].&amp;[2014-05-23T16:25:55]"/>
            <x15:cachedUniqueName index="920" name="[Range].[Date Ended Conversion].&amp;[2014-05-23T20:01:47]"/>
            <x15:cachedUniqueName index="921" name="[Range].[Date Ended Conversion].&amp;[2014-05-24T21:00:00]"/>
            <x15:cachedUniqueName index="922" name="[Range].[Date Ended Conversion].&amp;[2014-05-25T13:32:38]"/>
            <x15:cachedUniqueName index="923" name="[Range].[Date Ended Conversion].&amp;[2014-05-25T22:59:00]"/>
            <x15:cachedUniqueName index="924" name="[Range].[Date Ended Conversion].&amp;[2014-05-27T03:00:00]"/>
            <x15:cachedUniqueName index="925" name="[Range].[Date Ended Conversion].&amp;[2014-05-28T04:59:00]"/>
            <x15:cachedUniqueName index="926" name="[Range].[Date Ended Conversion].&amp;[2014-05-29T17:50:00]"/>
            <x15:cachedUniqueName index="927" name="[Range].[Date Ended Conversion].&amp;[2014-05-30T14:10:35]"/>
            <x15:cachedUniqueName index="928" name="[Range].[Date Ended Conversion].&amp;[2014-05-30T15:35:01]"/>
            <x15:cachedUniqueName index="929" name="[Range].[Date Ended Conversion].&amp;[2014-05-30T16:00:00]"/>
            <x15:cachedUniqueName index="930" name="[Range].[Date Ended Conversion].&amp;[2014-05-30T22:09:16]"/>
            <x15:cachedUniqueName index="931" name="[Range].[Date Ended Conversion].&amp;[2014-05-31T19:40:52]"/>
            <x15:cachedUniqueName index="932" name="[Range].[Date Ended Conversion].&amp;[2014-05-31T23:30:00]"/>
            <x15:cachedUniqueName index="933" name="[Range].[Date Ended Conversion].&amp;[2014-06-01T01:44:24]"/>
            <x15:cachedUniqueName index="934" name="[Range].[Date Ended Conversion].&amp;[2014-06-01T03:59:00]"/>
            <x15:cachedUniqueName index="935" name="[Range].[Date Ended Conversion].&amp;[2014-06-01T04:00:00]"/>
            <x15:cachedUniqueName index="936" name="[Range].[Date Ended Conversion].&amp;[2014-06-01T22:37:19]"/>
            <x15:cachedUniqueName index="937" name="[Range].[Date Ended Conversion].&amp;[2014-06-03T03:59:00]"/>
            <x15:cachedUniqueName index="938" name="[Range].[Date Ended Conversion].&amp;[2014-06-03T06:59:00]"/>
            <x15:cachedUniqueName index="939" name="[Range].[Date Ended Conversion].&amp;[2014-06-04T04:59:00]"/>
            <x15:cachedUniqueName index="940" name="[Range].[Date Ended Conversion].&amp;[2014-06-05T19:49:50]"/>
            <x15:cachedUniqueName index="941" name="[Range].[Date Ended Conversion].&amp;[2014-06-05T22:31:40]"/>
            <x15:cachedUniqueName index="942" name="[Range].[Date Ended Conversion].&amp;[2014-06-06T13:11:42]"/>
            <x15:cachedUniqueName index="943" name="[Range].[Date Ended Conversion].&amp;[2014-06-06T23:00:00]"/>
            <x15:cachedUniqueName index="944" name="[Range].[Date Ended Conversion].&amp;[2014-06-09T03:59:00]"/>
            <x15:cachedUniqueName index="945" name="[Range].[Date Ended Conversion].&amp;[2014-06-09T05:00:00]"/>
            <x15:cachedUniqueName index="946" name="[Range].[Date Ended Conversion].&amp;[2014-06-09T17:26:51]"/>
            <x15:cachedUniqueName index="947" name="[Range].[Date Ended Conversion].&amp;[2014-06-09T19:20:15]"/>
            <x15:cachedUniqueName index="948" name="[Range].[Date Ended Conversion].&amp;[2014-06-10T08:33:00]"/>
            <x15:cachedUniqueName index="949" name="[Range].[Date Ended Conversion].&amp;[2014-06-11T04:00:00]"/>
            <x15:cachedUniqueName index="950" name="[Range].[Date Ended Conversion].&amp;[2014-06-11T09:50:21]"/>
            <x15:cachedUniqueName index="951" name="[Range].[Date Ended Conversion].&amp;[2014-06-11T13:44:03]"/>
            <x15:cachedUniqueName index="952" name="[Range].[Date Ended Conversion].&amp;[2014-06-11T19:33:18]"/>
            <x15:cachedUniqueName index="953" name="[Range].[Date Ended Conversion].&amp;[2014-06-12T17:28:10]"/>
            <x15:cachedUniqueName index="954" name="[Range].[Date Ended Conversion].&amp;[2014-06-12T19:08:05]"/>
            <x15:cachedUniqueName index="955" name="[Range].[Date Ended Conversion].&amp;[2014-06-13T00:12:35]"/>
            <x15:cachedUniqueName index="956" name="[Range].[Date Ended Conversion].&amp;[2014-06-13T04:00:00]"/>
            <x15:cachedUniqueName index="957" name="[Range].[Date Ended Conversion].&amp;[2014-06-13T06:59:00]"/>
            <x15:cachedUniqueName index="958" name="[Range].[Date Ended Conversion].&amp;[2014-06-13T22:00:00]"/>
            <x15:cachedUniqueName index="959" name="[Range].[Date Ended Conversion].&amp;[2014-06-14T01:44:10]"/>
            <x15:cachedUniqueName index="960" name="[Range].[Date Ended Conversion].&amp;[2014-06-14T14:23:54]"/>
            <x15:cachedUniqueName index="961" name="[Range].[Date Ended Conversion].&amp;[2014-06-15T15:16:04]"/>
            <x15:cachedUniqueName index="962" name="[Range].[Date Ended Conversion].&amp;[2014-06-15T16:00:00]"/>
            <x15:cachedUniqueName index="963" name="[Range].[Date Ended Conversion].&amp;[2014-06-15T17:08:07]"/>
            <x15:cachedUniqueName index="964" name="[Range].[Date Ended Conversion].&amp;[2014-06-15T18:05:25]"/>
            <x15:cachedUniqueName index="965" name="[Range].[Date Ended Conversion].&amp;[2014-06-16T04:25:00]"/>
            <x15:cachedUniqueName index="966" name="[Range].[Date Ended Conversion].&amp;[2014-06-16T05:30:00]"/>
            <x15:cachedUniqueName index="967" name="[Range].[Date Ended Conversion].&amp;[2014-06-16T06:50:05]"/>
            <x15:cachedUniqueName index="968" name="[Range].[Date Ended Conversion].&amp;[2014-06-16T06:59:00]"/>
            <x15:cachedUniqueName index="969" name="[Range].[Date Ended Conversion].&amp;[2014-06-16T17:06:34]"/>
            <x15:cachedUniqueName index="970" name="[Range].[Date Ended Conversion].&amp;[2014-06-16T20:16:00]"/>
            <x15:cachedUniqueName index="971" name="[Range].[Date Ended Conversion].&amp;[2014-06-16T22:00:00]"/>
            <x15:cachedUniqueName index="972" name="[Range].[Date Ended Conversion].&amp;[2014-06-17T03:00:00]"/>
            <x15:cachedUniqueName index="973" name="[Range].[Date Ended Conversion].&amp;[2014-06-17T04:36:18]"/>
            <x15:cachedUniqueName index="974" name="[Range].[Date Ended Conversion].&amp;[2014-06-17T17:41:22]"/>
            <x15:cachedUniqueName index="975" name="[Range].[Date Ended Conversion].&amp;[2014-06-17T21:17:22]"/>
            <x15:cachedUniqueName index="976" name="[Range].[Date Ended Conversion].&amp;[2014-06-18T20:13:00]"/>
            <x15:cachedUniqueName index="977" name="[Range].[Date Ended Conversion].&amp;[2014-06-19T04:00:00]"/>
            <x15:cachedUniqueName index="978" name="[Range].[Date Ended Conversion].&amp;[2014-06-19T15:33:51]"/>
            <x15:cachedUniqueName index="979" name="[Range].[Date Ended Conversion].&amp;[2014-06-20T09:54:09]"/>
            <x15:cachedUniqueName index="980" name="[Range].[Date Ended Conversion].&amp;[2014-06-20T21:59:00]"/>
            <x15:cachedUniqueName index="981" name="[Range].[Date Ended Conversion].&amp;[2014-06-20T22:01:00]"/>
            <x15:cachedUniqueName index="982" name="[Range].[Date Ended Conversion].&amp;[2014-06-20T23:00:00]"/>
            <x15:cachedUniqueName index="983" name="[Range].[Date Ended Conversion].&amp;[2014-06-21T01:05:03]"/>
            <x15:cachedUniqueName index="984" name="[Range].[Date Ended Conversion].&amp;[2014-06-21T03:59:00]"/>
            <x15:cachedUniqueName index="985" name="[Range].[Date Ended Conversion].&amp;[2014-06-21T04:59:00]"/>
            <x15:cachedUniqueName index="986" name="[Range].[Date Ended Conversion].&amp;[2014-06-21T11:00:00]"/>
            <x15:cachedUniqueName index="987" name="[Range].[Date Ended Conversion].&amp;[2014-06-21T16:00:09]"/>
            <x15:cachedUniqueName index="988" name="[Range].[Date Ended Conversion].&amp;[2014-06-21T17:12:52]"/>
            <x15:cachedUniqueName index="989" name="[Range].[Date Ended Conversion].&amp;[2014-06-21T20:31:20]"/>
            <x15:cachedUniqueName index="990" name="[Range].[Date Ended Conversion].&amp;[2014-06-22T15:48:51]"/>
            <x15:cachedUniqueName index="991" name="[Range].[Date Ended Conversion].&amp;[2014-06-22T21:00:00]"/>
            <x15:cachedUniqueName index="992" name="[Range].[Date Ended Conversion].&amp;[2014-06-23T07:04:10]"/>
            <x15:cachedUniqueName index="993" name="[Range].[Date Ended Conversion].&amp;[2014-06-23T16:00:00]"/>
            <x15:cachedUniqueName index="994" name="[Range].[Date Ended Conversion].&amp;[2014-06-23T16:01:00]"/>
            <x15:cachedUniqueName index="995" name="[Range].[Date Ended Conversion].&amp;[2014-06-23T18:00:00]"/>
            <x15:cachedUniqueName index="996" name="[Range].[Date Ended Conversion].&amp;[2014-06-24T18:57:09]"/>
            <x15:cachedUniqueName index="997" name="[Range].[Date Ended Conversion].&amp;[2014-06-25T01:37:59]"/>
            <x15:cachedUniqueName index="998" name="[Range].[Date Ended Conversion].&amp;[2014-06-25T02:00:00]"/>
            <x15:cachedUniqueName index="999" name="[Range].[Date Ended Conversion].&amp;[2014-06-25T10:51:39]"/>
            <x15:cachedUniqueName index="1000" name="[Range].[Date Ended Conversion].&amp;[2014-06-25T16:59:06]"/>
            <x15:cachedUniqueName index="1001" name="[Range].[Date Ended Conversion].&amp;[2014-06-25T21:00:00]"/>
            <x15:cachedUniqueName index="1002" name="[Range].[Date Ended Conversion].&amp;[2014-06-26T15:22:23]"/>
            <x15:cachedUniqueName index="1003" name="[Range].[Date Ended Conversion].&amp;[2014-06-26T23:02:02]"/>
            <x15:cachedUniqueName index="1004" name="[Range].[Date Ended Conversion].&amp;[2014-06-27T02:52:54]"/>
            <x15:cachedUniqueName index="1005" name="[Range].[Date Ended Conversion].&amp;[2014-06-27T05:14:15]"/>
            <x15:cachedUniqueName index="1006" name="[Range].[Date Ended Conversion].&amp;[2014-06-27T14:44:41]"/>
            <x15:cachedUniqueName index="1007" name="[Range].[Date Ended Conversion].&amp;[2014-06-27T16:21:24]"/>
            <x15:cachedUniqueName index="1008" name="[Range].[Date Ended Conversion].&amp;[2014-06-27T21:33:28]"/>
            <x15:cachedUniqueName index="1009" name="[Range].[Date Ended Conversion].&amp;[2014-06-27T22:04:24]"/>
            <x15:cachedUniqueName index="1010" name="[Range].[Date Ended Conversion].&amp;[2014-06-28T14:05:24]"/>
            <x15:cachedUniqueName index="1011" name="[Range].[Date Ended Conversion].&amp;[2014-06-28T14:09:34]"/>
            <x15:cachedUniqueName index="1012" name="[Range].[Date Ended Conversion].&amp;[2014-06-28T19:21:54]"/>
            <x15:cachedUniqueName index="1013" name="[Range].[Date Ended Conversion].&amp;[2014-06-29T06:13:01]"/>
            <x15:cachedUniqueName index="1014" name="[Range].[Date Ended Conversion].&amp;[2014-06-29T21:31:24]"/>
            <x15:cachedUniqueName index="1015" name="[Range].[Date Ended Conversion].&amp;[2014-06-30T17:28:00]"/>
            <x15:cachedUniqueName index="1016" name="[Range].[Date Ended Conversion].&amp;[2014-07-01T04:59:00]"/>
            <x15:cachedUniqueName index="1017" name="[Range].[Date Ended Conversion].&amp;[2014-07-01T06:00:00]"/>
            <x15:cachedUniqueName index="1018" name="[Range].[Date Ended Conversion].&amp;[2014-07-01T19:00:00]"/>
            <x15:cachedUniqueName index="1019" name="[Range].[Date Ended Conversion].&amp;[2014-07-01T22:30:00]"/>
            <x15:cachedUniqueName index="1020" name="[Range].[Date Ended Conversion].&amp;[2014-07-01T23:50:31]"/>
            <x15:cachedUniqueName index="1021" name="[Range].[Date Ended Conversion].&amp;[2014-07-02T03:59:00]"/>
            <x15:cachedUniqueName index="1022" name="[Range].[Date Ended Conversion].&amp;[2014-07-02T04:00:00]"/>
            <x15:cachedUniqueName index="1023" name="[Range].[Date Ended Conversion].&amp;[2014-07-02T14:54:06]"/>
            <x15:cachedUniqueName index="1024" name="[Range].[Date Ended Conversion].&amp;[2014-07-02T15:29:12]"/>
            <x15:cachedUniqueName index="1025" name="[Range].[Date Ended Conversion].&amp;[2014-07-02T16:29:55]"/>
            <x15:cachedUniqueName index="1026" name="[Range].[Date Ended Conversion].&amp;[2014-07-03T00:42:23]"/>
            <x15:cachedUniqueName index="1027" name="[Range].[Date Ended Conversion].&amp;[2014-07-03T03:00:00]"/>
            <x15:cachedUniqueName index="1028" name="[Range].[Date Ended Conversion].&amp;[2014-07-03T03:59:00]"/>
            <x15:cachedUniqueName index="1029" name="[Range].[Date Ended Conversion].&amp;[2014-07-03T04:00:45]"/>
            <x15:cachedUniqueName index="1030" name="[Range].[Date Ended Conversion].&amp;[2014-07-03T04:07:58]"/>
            <x15:cachedUniqueName index="1031" name="[Range].[Date Ended Conversion].&amp;[2014-07-03T16:03:01]"/>
            <x15:cachedUniqueName index="1032" name="[Range].[Date Ended Conversion].&amp;[2014-07-03T17:02:44]"/>
            <x15:cachedUniqueName index="1033" name="[Range].[Date Ended Conversion].&amp;[2014-07-04T03:24:46]"/>
            <x15:cachedUniqueName index="1034" name="[Range].[Date Ended Conversion].&amp;[2014-07-04T11:00:00]"/>
            <x15:cachedUniqueName index="1035" name="[Range].[Date Ended Conversion].&amp;[2014-07-05T01:00:00]"/>
            <x15:cachedUniqueName index="1036" name="[Range].[Date Ended Conversion].&amp;[2014-07-05T03:59:00]"/>
            <x15:cachedUniqueName index="1037" name="[Range].[Date Ended Conversion].&amp;[2014-07-05T12:40:28]"/>
            <x15:cachedUniqueName index="1038" name="[Range].[Date Ended Conversion].&amp;[2014-07-05T14:22:27]"/>
            <x15:cachedUniqueName index="1039" name="[Range].[Date Ended Conversion].&amp;[2014-07-05T23:07:12]"/>
            <x15:cachedUniqueName index="1040" name="[Range].[Date Ended Conversion].&amp;[2014-07-06T05:08:50]"/>
            <x15:cachedUniqueName index="1041" name="[Range].[Date Ended Conversion].&amp;[2014-07-06T10:08:09]"/>
            <x15:cachedUniqueName index="1042" name="[Range].[Date Ended Conversion].&amp;[2014-07-06T16:36:32]"/>
            <x15:cachedUniqueName index="1043" name="[Range].[Date Ended Conversion].&amp;[2014-07-06T17:13:56]"/>
            <x15:cachedUniqueName index="1044" name="[Range].[Date Ended Conversion].&amp;[2014-07-06T18:31:06]"/>
            <x15:cachedUniqueName index="1045" name="[Range].[Date Ended Conversion].&amp;[2014-07-07T02:00:00]"/>
            <x15:cachedUniqueName index="1046" name="[Range].[Date Ended Conversion].&amp;[2014-07-08T22:34:00]"/>
            <x15:cachedUniqueName index="1047" name="[Range].[Date Ended Conversion].&amp;[2014-07-09T07:55:39]"/>
            <x15:cachedUniqueName index="1048" name="[Range].[Date Ended Conversion].&amp;[2014-07-09T12:34:56]"/>
            <x15:cachedUniqueName index="1049" name="[Range].[Date Ended Conversion].&amp;[2014-07-09T13:39:40]"/>
            <x15:cachedUniqueName index="1050" name="[Range].[Date Ended Conversion].&amp;[2014-07-09T17:24:25]"/>
            <x15:cachedUniqueName index="1051" name="[Range].[Date Ended Conversion].&amp;[2014-07-10T09:07:49]"/>
            <x15:cachedUniqueName index="1052" name="[Range].[Date Ended Conversion].&amp;[2014-07-10T10:09:11]"/>
            <x15:cachedUniqueName index="1053" name="[Range].[Date Ended Conversion].&amp;[2014-07-10T14:31:03]"/>
            <x15:cachedUniqueName index="1054" name="[Range].[Date Ended Conversion].&amp;[2014-07-10T18:35:45]"/>
            <x15:cachedUniqueName index="1055" name="[Range].[Date Ended Conversion].&amp;[2014-07-10T19:40:11]"/>
            <x15:cachedUniqueName index="1056" name="[Range].[Date Ended Conversion].&amp;[2014-07-10T21:29:10]"/>
            <x15:cachedUniqueName index="1057" name="[Range].[Date Ended Conversion].&amp;[2014-07-10T23:01:40]"/>
            <x15:cachedUniqueName index="1058" name="[Range].[Date Ended Conversion].&amp;[2014-07-11T16:00:00]"/>
            <x15:cachedUniqueName index="1059" name="[Range].[Date Ended Conversion].&amp;[2014-07-11T16:15:00]"/>
            <x15:cachedUniqueName index="1060" name="[Range].[Date Ended Conversion].&amp;[2014-07-12T18:11:07]"/>
            <x15:cachedUniqueName index="1062" name="[Range].[Date Ended Conversion].&amp;[2014-07-13T04:59:00]"/>
            <x15:cachedUniqueName index="1063" name="[Range].[Date Ended Conversion].&amp;[2014-07-13T10:58:33]"/>
            <x15:cachedUniqueName index="1064" name="[Range].[Date Ended Conversion].&amp;[2014-07-13T13:59:00]"/>
            <x15:cachedUniqueName index="1065" name="[Range].[Date Ended Conversion].&amp;[2014-07-13T16:37:37]"/>
            <x15:cachedUniqueName index="1066" name="[Range].[Date Ended Conversion].&amp;[2014-07-14T02:30:00]"/>
            <x15:cachedUniqueName index="1067" name="[Range].[Date Ended Conversion].&amp;[2014-07-14T15:37:44]"/>
            <x15:cachedUniqueName index="1068" name="[Range].[Date Ended Conversion].&amp;[2014-07-14T19:32:39]"/>
            <x15:cachedUniqueName index="1069" name="[Range].[Date Ended Conversion].&amp;[2014-07-15T05:00:00]"/>
            <x15:cachedUniqueName index="1070" name="[Range].[Date Ended Conversion].&amp;[2014-07-15T05:11:00]"/>
            <x15:cachedUniqueName index="1071" name="[Range].[Date Ended Conversion].&amp;[2014-07-15T22:00:00]"/>
            <x15:cachedUniqueName index="1072" name="[Range].[Date Ended Conversion].&amp;[2014-07-16T02:33:45]"/>
            <x15:cachedUniqueName index="1073" name="[Range].[Date Ended Conversion].&amp;[2014-07-16T03:00:00]"/>
            <x15:cachedUniqueName index="1074" name="[Range].[Date Ended Conversion].&amp;[2014-07-16T11:49:36]"/>
            <x15:cachedUniqueName index="1075" name="[Range].[Date Ended Conversion].&amp;[2014-07-16T14:31:15]"/>
            <x15:cachedUniqueName index="1076" name="[Range].[Date Ended Conversion].&amp;[2014-07-16T15:17:46]"/>
            <x15:cachedUniqueName index="1077" name="[Range].[Date Ended Conversion].&amp;[2014-07-16T23:27:21]"/>
            <x15:cachedUniqueName index="1078" name="[Range].[Date Ended Conversion].&amp;[2014-07-17T14:59:06]"/>
            <x15:cachedUniqueName index="1079" name="[Range].[Date Ended Conversion].&amp;[2014-07-17T16:33:43]"/>
            <x15:cachedUniqueName index="1080" name="[Range].[Date Ended Conversion].&amp;[2014-07-17T16:50:46]"/>
            <x15:cachedUniqueName index="1081" name="[Range].[Date Ended Conversion].&amp;[2014-07-18T04:45:52]"/>
            <x15:cachedUniqueName index="1082" name="[Range].[Date Ended Conversion].&amp;[2014-07-18T13:09:12]"/>
            <x15:cachedUniqueName index="1083" name="[Range].[Date Ended Conversion].&amp;[2014-07-18T16:04:11]"/>
            <x15:cachedUniqueName index="1084" name="[Range].[Date Ended Conversion].&amp;[2014-07-18T20:31:12]"/>
            <x15:cachedUniqueName index="1085" name="[Range].[Date Ended Conversion].&amp;[2014-07-18T23:48:24]"/>
            <x15:cachedUniqueName index="1086" name="[Range].[Date Ended Conversion].&amp;[2014-07-19T03:00:00]"/>
            <x15:cachedUniqueName index="1087" name="[Range].[Date Ended Conversion].&amp;[2014-07-19T03:43:24]"/>
            <x15:cachedUniqueName index="1088" name="[Range].[Date Ended Conversion].&amp;[2014-07-19T05:00:00]"/>
            <x15:cachedUniqueName index="1089" name="[Range].[Date Ended Conversion].&amp;[2014-07-19T09:14:38]"/>
            <x15:cachedUniqueName index="1090" name="[Range].[Date Ended Conversion].&amp;[2014-07-19T09:21:30]"/>
            <x15:cachedUniqueName index="1091" name="[Range].[Date Ended Conversion].&amp;[2014-07-19T20:38:50]"/>
            <x15:cachedUniqueName index="1092" name="[Range].[Date Ended Conversion].&amp;[2014-07-20T18:51:27]"/>
            <x15:cachedUniqueName index="1093" name="[Range].[Date Ended Conversion].&amp;[2014-07-21T03:59:00]"/>
            <x15:cachedUniqueName index="1094" name="[Range].[Date Ended Conversion].&amp;[2014-07-21T12:52:06]"/>
            <x15:cachedUniqueName index="1095" name="[Range].[Date Ended Conversion].&amp;[2014-07-22T16:09:28]"/>
            <x15:cachedUniqueName index="1096" name="[Range].[Date Ended Conversion].&amp;[2014-07-23T03:59:00]"/>
            <x15:cachedUniqueName index="1097" name="[Range].[Date Ended Conversion].&amp;[2014-07-23T11:00:00]"/>
            <x15:cachedUniqueName index="1098" name="[Range].[Date Ended Conversion].&amp;[2014-07-23T15:25:50]"/>
            <x15:cachedUniqueName index="1099" name="[Range].[Date Ended Conversion].&amp;[2014-07-23T15:54:40]"/>
            <x15:cachedUniqueName index="1100" name="[Range].[Date Ended Conversion].&amp;[2014-07-23T20:40:24]"/>
            <x15:cachedUniqueName index="1101" name="[Range].[Date Ended Conversion].&amp;[2014-07-23T21:08:09]"/>
            <x15:cachedUniqueName index="1102" name="[Range].[Date Ended Conversion].&amp;[2014-07-24T02:59:00]"/>
            <x15:cachedUniqueName index="1103" name="[Range].[Date Ended Conversion].&amp;[2014-07-24T07:00:00]"/>
            <x15:cachedUniqueName index="1104" name="[Range].[Date Ended Conversion].&amp;[2014-07-24T18:23:11]"/>
            <x15:cachedUniqueName index="1105" name="[Range].[Date Ended Conversion].&amp;[2014-07-24T18:51:44]"/>
            <x15:cachedUniqueName index="1106" name="[Range].[Date Ended Conversion].&amp;[2014-07-25T03:00:00]"/>
            <x15:cachedUniqueName index="1107" name="[Range].[Date Ended Conversion].&amp;[2014-07-25T22:15:02]"/>
            <x15:cachedUniqueName index="1108" name="[Range].[Date Ended Conversion].&amp;[2014-07-26T04:59:00]"/>
            <x15:cachedUniqueName index="1109" name="[Range].[Date Ended Conversion].&amp;[2014-07-26T07:00:00]"/>
            <x15:cachedUniqueName index="1110" name="[Range].[Date Ended Conversion].&amp;[2014-07-27T14:17:25]"/>
            <x15:cachedUniqueName index="1111" name="[Range].[Date Ended Conversion].&amp;[2014-07-27T15:27:00]"/>
            <x15:cachedUniqueName index="1112" name="[Range].[Date Ended Conversion].&amp;[2014-07-27T23:00:00]"/>
            <x15:cachedUniqueName index="1113" name="[Range].[Date Ended Conversion].&amp;[2014-07-28T01:00:00]"/>
            <x15:cachedUniqueName index="1114" name="[Range].[Date Ended Conversion].&amp;[2014-07-28T14:31:17]"/>
            <x15:cachedUniqueName index="1115" name="[Range].[Date Ended Conversion].&amp;[2014-07-28T16:52:43]"/>
            <x15:cachedUniqueName index="1116" name="[Range].[Date Ended Conversion].&amp;[2014-07-29T00:29:40]"/>
            <x15:cachedUniqueName index="1117" name="[Range].[Date Ended Conversion].&amp;[2014-07-29T03:14:56]"/>
            <x15:cachedUniqueName index="1118" name="[Range].[Date Ended Conversion].&amp;[2014-07-30T01:19:32]"/>
            <x15:cachedUniqueName index="1119" name="[Range].[Date Ended Conversion].&amp;[2014-07-30T11:18:30]"/>
            <x15:cachedUniqueName index="1120" name="[Range].[Date Ended Conversion].&amp;[2014-07-30T18:03:16]"/>
            <x15:cachedUniqueName index="1121" name="[Range].[Date Ended Conversion].&amp;[2014-07-30T18:38:02]"/>
            <x15:cachedUniqueName index="1122" name="[Range].[Date Ended Conversion].&amp;[2014-07-30T20:53:59]"/>
            <x15:cachedUniqueName index="1123" name="[Range].[Date Ended Conversion].&amp;[2014-07-30T22:41:41]"/>
            <x15:cachedUniqueName index="1124" name="[Range].[Date Ended Conversion].&amp;[2014-07-30T23:00:00]"/>
            <x15:cachedUniqueName index="1125" name="[Range].[Date Ended Conversion].&amp;[2014-07-31T01:26:32]"/>
            <x15:cachedUniqueName index="1126" name="[Range].[Date Ended Conversion].&amp;[2014-07-31T09:46:21]"/>
            <x15:cachedUniqueName index="1127" name="[Range].[Date Ended Conversion].&amp;[2014-07-31T16:45:59]"/>
            <x15:cachedUniqueName index="1128" name="[Range].[Date Ended Conversion].&amp;[2014-08-01T00:58:19]"/>
            <x15:cachedUniqueName index="1129" name="[Range].[Date Ended Conversion].&amp;[2014-08-01T01:00:00]"/>
            <x15:cachedUniqueName index="1130" name="[Range].[Date Ended Conversion].&amp;[2014-08-01T02:50:38]"/>
            <x15:cachedUniqueName index="1131" name="[Range].[Date Ended Conversion].&amp;[2014-08-01T06:59:00]"/>
            <x15:cachedUniqueName index="1132" name="[Range].[Date Ended Conversion].&amp;[2014-08-01T07:00:00]"/>
            <x15:cachedUniqueName index="1133" name="[Range].[Date Ended Conversion].&amp;[2014-08-01T10:01:50]"/>
            <x15:cachedUniqueName index="1134" name="[Range].[Date Ended Conversion].&amp;[2014-08-01T13:43:27]"/>
            <x15:cachedUniqueName index="1135" name="[Range].[Date Ended Conversion].&amp;[2014-08-01T17:12:00]"/>
            <x15:cachedUniqueName index="1136" name="[Range].[Date Ended Conversion].&amp;[2014-08-02T04:13:01]"/>
            <x15:cachedUniqueName index="1137" name="[Range].[Date Ended Conversion].&amp;[2014-08-02T14:00:00]"/>
            <x15:cachedUniqueName index="1138" name="[Range].[Date Ended Conversion].&amp;[2014-08-02T15:49:43]"/>
            <x15:cachedUniqueName index="1139" name="[Range].[Date Ended Conversion].&amp;[2014-08-03T02:59:56]"/>
            <x15:cachedUniqueName index="1140" name="[Range].[Date Ended Conversion].&amp;[2014-08-03T11:39:39]"/>
            <x15:cachedUniqueName index="1141" name="[Range].[Date Ended Conversion].&amp;[2014-08-03T15:48:04]"/>
            <x15:cachedUniqueName index="1142" name="[Range].[Date Ended Conversion].&amp;[2014-08-03T17:00:00]"/>
            <x15:cachedUniqueName index="1143" name="[Range].[Date Ended Conversion].&amp;[2014-08-03T18:05:47]"/>
            <x15:cachedUniqueName index="1144" name="[Range].[Date Ended Conversion].&amp;[2014-08-03T23:00:00]"/>
            <x15:cachedUniqueName index="1145" name="[Range].[Date Ended Conversion].&amp;[2014-08-04T15:59:33]"/>
            <x15:cachedUniqueName index="1146" name="[Range].[Date Ended Conversion].&amp;[2014-08-04T16:00:00]"/>
            <x15:cachedUniqueName index="1147" name="[Range].[Date Ended Conversion].&amp;[2014-08-04T19:41:37]"/>
            <x15:cachedUniqueName index="1148" name="[Range].[Date Ended Conversion].&amp;[2014-08-05T07:43:21]"/>
            <x15:cachedUniqueName index="1149" name="[Range].[Date Ended Conversion].&amp;[2014-08-05T14:52:09]"/>
            <x15:cachedUniqueName index="1150" name="[Range].[Date Ended Conversion].&amp;[2014-08-06T21:32:00]"/>
            <x15:cachedUniqueName index="1151" name="[Range].[Date Ended Conversion].&amp;[2014-08-07T07:00:00]"/>
            <x15:cachedUniqueName index="1152" name="[Range].[Date Ended Conversion].&amp;[2014-08-07T12:21:47]"/>
            <x15:cachedUniqueName index="1153" name="[Range].[Date Ended Conversion].&amp;[2014-08-07T15:35:17]"/>
            <x15:cachedUniqueName index="1154" name="[Range].[Date Ended Conversion].&amp;[2014-08-07T15:56:49]"/>
            <x15:cachedUniqueName index="1155" name="[Range].[Date Ended Conversion].&amp;[2014-08-07T23:13:48]"/>
            <x15:cachedUniqueName index="1157" name="[Range].[Date Ended Conversion].&amp;[2014-08-08T13:54:00]"/>
            <x15:cachedUniqueName index="1158" name="[Range].[Date Ended Conversion].&amp;[2014-08-08T18:00:00]"/>
            <x15:cachedUniqueName index="1159" name="[Range].[Date Ended Conversion].&amp;[2014-08-08T18:53:24]"/>
            <x15:cachedUniqueName index="1160" name="[Range].[Date Ended Conversion].&amp;[2014-08-08T19:05:51]"/>
            <x15:cachedUniqueName index="1161" name="[Range].[Date Ended Conversion].&amp;[2014-08-08T21:20:12]"/>
            <x15:cachedUniqueName index="1162" name="[Range].[Date Ended Conversion].&amp;[2014-08-08T21:31:03]"/>
            <x15:cachedUniqueName index="1163" name="[Range].[Date Ended Conversion].&amp;[2014-08-08T21:53:24]"/>
            <x15:cachedUniqueName index="1164" name="[Range].[Date Ended Conversion].&amp;[2014-08-08T22:27:26]"/>
            <x15:cachedUniqueName index="1165" name="[Range].[Date Ended Conversion].&amp;[2014-08-08T22:28:00]"/>
            <x15:cachedUniqueName index="1166" name="[Range].[Date Ended Conversion].&amp;[2014-08-09T00:48:54]"/>
            <x15:cachedUniqueName index="1167" name="[Range].[Date Ended Conversion].&amp;[2014-08-09T02:00:00]"/>
            <x15:cachedUniqueName index="1168" name="[Range].[Date Ended Conversion].&amp;[2014-08-09T03:00:00]"/>
            <x15:cachedUniqueName index="1169" name="[Range].[Date Ended Conversion].&amp;[2014-08-09T05:37:12]"/>
            <x15:cachedUniqueName index="1170" name="[Range].[Date Ended Conversion].&amp;[2014-08-09T06:25:04]"/>
            <x15:cachedUniqueName index="1171" name="[Range].[Date Ended Conversion].&amp;[2014-08-09T14:44:07]"/>
            <x15:cachedUniqueName index="1172" name="[Range].[Date Ended Conversion].&amp;[2014-08-09T17:22:00]"/>
            <x15:cachedUniqueName index="1173" name="[Range].[Date Ended Conversion].&amp;[2014-08-09T21:57:05]"/>
            <x15:cachedUniqueName index="1174" name="[Range].[Date Ended Conversion].&amp;[2014-08-09T22:43:42]"/>
            <x15:cachedUniqueName index="1175" name="[Range].[Date Ended Conversion].&amp;[2014-08-10T15:59:00]"/>
            <x15:cachedUniqueName index="1176" name="[Range].[Date Ended Conversion].&amp;[2014-08-10T16:45:02]"/>
            <x15:cachedUniqueName index="1177" name="[Range].[Date Ended Conversion].&amp;[2014-08-10T17:20:48]"/>
            <x15:cachedUniqueName index="1178" name="[Range].[Date Ended Conversion].&amp;[2014-08-10T20:19:26]"/>
            <x15:cachedUniqueName index="1179" name="[Range].[Date Ended Conversion].&amp;[2014-08-10T21:13:07]"/>
            <x15:cachedUniqueName index="1180" name="[Range].[Date Ended Conversion].&amp;[2014-08-10T22:00:00]"/>
            <x15:cachedUniqueName index="1181" name="[Range].[Date Ended Conversion].&amp;[2014-08-11T04:00:00]"/>
            <x15:cachedUniqueName index="1182" name="[Range].[Date Ended Conversion].&amp;[2014-08-11T05:59:00]"/>
            <x15:cachedUniqueName index="1183" name="[Range].[Date Ended Conversion].&amp;[2014-08-11T12:03:49]"/>
            <x15:cachedUniqueName index="1184" name="[Range].[Date Ended Conversion].&amp;[2014-08-11T20:27:47]"/>
            <x15:cachedUniqueName index="1185" name="[Range].[Date Ended Conversion].&amp;[2014-08-12T01:53:58]"/>
            <x15:cachedUniqueName index="1186" name="[Range].[Date Ended Conversion].&amp;[2014-08-12T02:47:07]"/>
            <x15:cachedUniqueName index="1187" name="[Range].[Date Ended Conversion].&amp;[2014-08-12T12:52:58]"/>
            <x15:cachedUniqueName index="1188" name="[Range].[Date Ended Conversion].&amp;[2014-08-12T15:51:50]"/>
            <x15:cachedUniqueName index="1189" name="[Range].[Date Ended Conversion].&amp;[2014-08-12T18:36:01]"/>
            <x15:cachedUniqueName index="1190" name="[Range].[Date Ended Conversion].&amp;[2014-08-12T18:57:31]"/>
            <x15:cachedUniqueName index="1191" name="[Range].[Date Ended Conversion].&amp;[2014-08-12T22:50:11]"/>
            <x15:cachedUniqueName index="1192" name="[Range].[Date Ended Conversion].&amp;[2014-08-13T03:19:26]"/>
            <x15:cachedUniqueName index="1193" name="[Range].[Date Ended Conversion].&amp;[2014-08-13T04:59:00]"/>
            <x15:cachedUniqueName index="1194" name="[Range].[Date Ended Conversion].&amp;[2014-08-13T18:49:08]"/>
            <x15:cachedUniqueName index="1195" name="[Range].[Date Ended Conversion].&amp;[2014-08-13T22:00:00]"/>
            <x15:cachedUniqueName index="1196" name="[Range].[Date Ended Conversion].&amp;[2014-08-13T23:31:52]"/>
            <x15:cachedUniqueName index="1197" name="[Range].[Date Ended Conversion].&amp;[2014-08-14T12:58:18]"/>
            <x15:cachedUniqueName index="1198" name="[Range].[Date Ended Conversion].&amp;[2014-08-14T15:20:23]"/>
            <x15:cachedUniqueName index="1199" name="[Range].[Date Ended Conversion].&amp;[2014-08-14T18:11:00]"/>
            <x15:cachedUniqueName index="1200" name="[Range].[Date Ended Conversion].&amp;[2014-08-14T18:20:08]"/>
            <x15:cachedUniqueName index="1201" name="[Range].[Date Ended Conversion].&amp;[2014-08-14T22:50:34]"/>
            <x15:cachedUniqueName index="1202" name="[Range].[Date Ended Conversion].&amp;[2014-08-14T23:27:00]"/>
            <x15:cachedUniqueName index="1203" name="[Range].[Date Ended Conversion].&amp;[2014-08-15T02:00:00]"/>
            <x15:cachedUniqueName index="1204" name="[Range].[Date Ended Conversion].&amp;[2014-08-15T12:39:12]"/>
            <x15:cachedUniqueName index="1205" name="[Range].[Date Ended Conversion].&amp;[2014-08-15T14:17:33]"/>
            <x15:cachedUniqueName index="1206" name="[Range].[Date Ended Conversion].&amp;[2014-08-15T15:00:22]"/>
            <x15:cachedUniqueName index="1207" name="[Range].[Date Ended Conversion].&amp;[2014-08-15T20:20:34]"/>
            <x15:cachedUniqueName index="1208" name="[Range].[Date Ended Conversion].&amp;[2014-08-16T02:04:23]"/>
            <x15:cachedUniqueName index="1209" name="[Range].[Date Ended Conversion].&amp;[2014-08-16T08:17:57]"/>
            <x15:cachedUniqueName index="1210" name="[Range].[Date Ended Conversion].&amp;[2014-08-16T16:00:57]"/>
            <x15:cachedUniqueName index="1211" name="[Range].[Date Ended Conversion].&amp;[2014-08-16T18:25:12]"/>
            <x15:cachedUniqueName index="1212" name="[Range].[Date Ended Conversion].&amp;[2014-08-16T21:44:12]"/>
            <x15:cachedUniqueName index="1213" name="[Range].[Date Ended Conversion].&amp;[2014-08-16T23:42:00]"/>
            <x15:cachedUniqueName index="1214" name="[Range].[Date Ended Conversion].&amp;[2014-08-17T05:11:00]"/>
            <x15:cachedUniqueName index="1215" name="[Range].[Date Ended Conversion].&amp;[2014-08-17T12:22:24]"/>
            <x15:cachedUniqueName index="1216" name="[Range].[Date Ended Conversion].&amp;[2014-08-17T15:35:24]"/>
            <x15:cachedUniqueName index="1217" name="[Range].[Date Ended Conversion].&amp;[2014-08-17T19:58:18]"/>
            <x15:cachedUniqueName index="1218" name="[Range].[Date Ended Conversion].&amp;[2014-08-18T00:08:10]"/>
            <x15:cachedUniqueName index="1219" name="[Range].[Date Ended Conversion].&amp;[2014-08-18T17:32:33]"/>
            <x15:cachedUniqueName index="1220" name="[Range].[Date Ended Conversion].&amp;[2014-08-19T16:00:00]"/>
            <x15:cachedUniqueName index="1221" name="[Range].[Date Ended Conversion].&amp;[2014-08-20T00:44:00]"/>
            <x15:cachedUniqueName index="1222" name="[Range].[Date Ended Conversion].&amp;[2014-08-20T09:21:17]"/>
            <x15:cachedUniqueName index="1223" name="[Range].[Date Ended Conversion].&amp;[2014-08-20T16:22:32]"/>
            <x15:cachedUniqueName index="1224" name="[Range].[Date Ended Conversion].&amp;[2014-08-20T20:24:03]"/>
            <x15:cachedUniqueName index="1225" name="[Range].[Date Ended Conversion].&amp;[2014-08-21T00:45:30]"/>
            <x15:cachedUniqueName index="1226" name="[Range].[Date Ended Conversion].&amp;[2014-08-21T04:49:49]"/>
            <x15:cachedUniqueName index="1227" name="[Range].[Date Ended Conversion].&amp;[2014-08-21T07:01:55]"/>
            <x15:cachedUniqueName index="1228" name="[Range].[Date Ended Conversion].&amp;[2014-08-21T16:28:00]"/>
            <x15:cachedUniqueName index="1229" name="[Range].[Date Ended Conversion].&amp;[2014-08-21T18:35:11]"/>
            <x15:cachedUniqueName index="1230" name="[Range].[Date Ended Conversion].&amp;[2014-08-21T21:50:26]"/>
            <x15:cachedUniqueName index="1231" name="[Range].[Date Ended Conversion].&amp;[2014-08-21T23:32:28]"/>
            <x15:cachedUniqueName index="1232" name="[Range].[Date Ended Conversion].&amp;[2014-08-22T03:44:15]"/>
            <x15:cachedUniqueName index="1233" name="[Range].[Date Ended Conversion].&amp;[2014-08-23T14:12:29]"/>
            <x15:cachedUniqueName index="1234" name="[Range].[Date Ended Conversion].&amp;[2014-08-23T17:37:20]"/>
            <x15:cachedUniqueName index="1235" name="[Range].[Date Ended Conversion].&amp;[2014-08-23T18:31:23]"/>
            <x15:cachedUniqueName index="1236" name="[Range].[Date Ended Conversion].&amp;[2014-08-23T20:59:10]"/>
            <x15:cachedUniqueName index="1237" name="[Range].[Date Ended Conversion].&amp;[2014-08-23T22:08:38]"/>
            <x15:cachedUniqueName index="1238" name="[Range].[Date Ended Conversion].&amp;[2014-08-24T07:00:00]"/>
            <x15:cachedUniqueName index="1239" name="[Range].[Date Ended Conversion].&amp;[2014-08-24T20:48:11]"/>
            <x15:cachedUniqueName index="1240" name="[Range].[Date Ended Conversion].&amp;[2014-08-24T23:14:09]"/>
            <x15:cachedUniqueName index="1241" name="[Range].[Date Ended Conversion].&amp;[2014-08-25T04:59:00]"/>
            <x15:cachedUniqueName index="1242" name="[Range].[Date Ended Conversion].&amp;[2014-08-25T17:12:18]"/>
            <x15:cachedUniqueName index="1243" name="[Range].[Date Ended Conversion].&amp;[2014-08-25T20:38:08]"/>
            <x15:cachedUniqueName index="1244" name="[Range].[Date Ended Conversion].&amp;[2014-08-25T20:45:08]"/>
            <x15:cachedUniqueName index="1245" name="[Range].[Date Ended Conversion].&amp;[2014-08-25T21:00:00]"/>
            <x15:cachedUniqueName index="1246" name="[Range].[Date Ended Conversion].&amp;[2014-08-25T23:28:26]"/>
            <x15:cachedUniqueName index="1247" name="[Range].[Date Ended Conversion].&amp;[2014-08-26T16:28:00]"/>
            <x15:cachedUniqueName index="1248" name="[Range].[Date Ended Conversion].&amp;[2014-08-26T17:09:42]"/>
            <x15:cachedUniqueName index="1249" name="[Range].[Date Ended Conversion].&amp;[2014-08-26T22:00:40]"/>
            <x15:cachedUniqueName index="1250" name="[Range].[Date Ended Conversion].&amp;[2014-08-26T22:20:12]"/>
            <x15:cachedUniqueName index="1251" name="[Range].[Date Ended Conversion].&amp;[2014-08-27T00:20:25]"/>
            <x15:cachedUniqueName index="1252" name="[Range].[Date Ended Conversion].&amp;[2014-08-27T00:31:21]"/>
            <x15:cachedUniqueName index="1253" name="[Range].[Date Ended Conversion].&amp;[2014-08-28T00:50:56]"/>
            <x15:cachedUniqueName index="1254" name="[Range].[Date Ended Conversion].&amp;[2014-08-28T01:00:00]"/>
            <x15:cachedUniqueName index="1255" name="[Range].[Date Ended Conversion].&amp;[2014-08-28T03:00:10]"/>
            <x15:cachedUniqueName index="1256" name="[Range].[Date Ended Conversion].&amp;[2014-08-28T22:53:34]"/>
            <x15:cachedUniqueName index="1257" name="[Range].[Date Ended Conversion].&amp;[2014-08-29T01:00:00]"/>
            <x15:cachedUniqueName index="1258" name="[Range].[Date Ended Conversion].&amp;[2014-08-29T18:40:11]"/>
            <x15:cachedUniqueName index="1259" name="[Range].[Date Ended Conversion].&amp;[2014-08-29T18:45:11]"/>
            <x15:cachedUniqueName index="1260" name="[Range].[Date Ended Conversion].&amp;[2014-08-29T20:43:05]"/>
            <x15:cachedUniqueName index="1261" name="[Range].[Date Ended Conversion].&amp;[2014-08-30T04:48:13]"/>
            <x15:cachedUniqueName index="1262" name="[Range].[Date Ended Conversion].&amp;[2014-08-30T05:30:00]"/>
            <x15:cachedUniqueName index="1263" name="[Range].[Date Ended Conversion].&amp;[2014-08-30T15:30:00]"/>
            <x15:cachedUniqueName index="1264" name="[Range].[Date Ended Conversion].&amp;[2014-08-31T13:08:00]"/>
            <x15:cachedUniqueName index="1265" name="[Range].[Date Ended Conversion].&amp;[2014-08-31T15:47:58]"/>
            <x15:cachedUniqueName index="1266" name="[Range].[Date Ended Conversion].&amp;[2014-08-31T15:58:45]"/>
            <x15:cachedUniqueName index="1267" name="[Range].[Date Ended Conversion].&amp;[2014-08-31T17:31:31]"/>
            <x15:cachedUniqueName index="1268" name="[Range].[Date Ended Conversion].&amp;[2014-08-31T18:24:37]"/>
            <x15:cachedUniqueName index="1269" name="[Range].[Date Ended Conversion].&amp;[2014-08-31T19:39:00]"/>
            <x15:cachedUniqueName index="1270" name="[Range].[Date Ended Conversion].&amp;[2014-08-31T19:51:49]"/>
            <x15:cachedUniqueName index="1271" name="[Range].[Date Ended Conversion].&amp;[2014-08-31T20:00:00]"/>
            <x15:cachedUniqueName index="1272" name="[Range].[Date Ended Conversion].&amp;[2014-09-01T03:59:00]"/>
            <x15:cachedUniqueName index="1273" name="[Range].[Date Ended Conversion].&amp;[2014-09-01T05:00:00]"/>
            <x15:cachedUniqueName index="1274" name="[Range].[Date Ended Conversion].&amp;[2014-09-01T15:30:34]"/>
            <x15:cachedUniqueName index="1275" name="[Range].[Date Ended Conversion].&amp;[2014-09-01T15:59:00]"/>
            <x15:cachedUniqueName index="1276" name="[Range].[Date Ended Conversion].&amp;[2014-09-01T20:09:38]"/>
            <x15:cachedUniqueName index="1277" name="[Range].[Date Ended Conversion].&amp;[2014-09-01T20:10:17]"/>
            <x15:cachedUniqueName index="1278" name="[Range].[Date Ended Conversion].&amp;[2014-09-02T01:10:22]"/>
            <x15:cachedUniqueName index="1279" name="[Range].[Date Ended Conversion].&amp;[2014-09-02T14:27:49]"/>
            <x15:cachedUniqueName index="1280" name="[Range].[Date Ended Conversion].&amp;[2014-09-03T04:59:00]"/>
            <x15:cachedUniqueName index="1281" name="[Range].[Date Ended Conversion].&amp;[2014-09-03T18:48:27]"/>
            <x15:cachedUniqueName index="1282" name="[Range].[Date Ended Conversion].&amp;[2014-09-03T18:49:24]"/>
            <x15:cachedUniqueName index="1283" name="[Range].[Date Ended Conversion].&amp;[2014-09-03T23:36:18]"/>
            <x15:cachedUniqueName index="1284" name="[Range].[Date Ended Conversion].&amp;[2014-09-04T06:59:00]"/>
            <x15:cachedUniqueName index="1285" name="[Range].[Date Ended Conversion].&amp;[2014-09-04T16:07:54]"/>
            <x15:cachedUniqueName index="1286" name="[Range].[Date Ended Conversion].&amp;[2014-09-05T04:23:35]"/>
            <x15:cachedUniqueName index="1287" name="[Range].[Date Ended Conversion].&amp;[2014-09-05T13:39:00]"/>
            <x15:cachedUniqueName index="1288" name="[Range].[Date Ended Conversion].&amp;[2014-09-05T20:30:02]"/>
            <x15:cachedUniqueName index="1289" name="[Range].[Date Ended Conversion].&amp;[2014-09-05T23:45:24]"/>
            <x15:cachedUniqueName index="1290" name="[Range].[Date Ended Conversion].&amp;[2014-09-06T00:10:11]"/>
            <x15:cachedUniqueName index="1291" name="[Range].[Date Ended Conversion].&amp;[2014-09-06T05:09:04]"/>
            <x15:cachedUniqueName index="1292" name="[Range].[Date Ended Conversion].&amp;[2014-09-06T15:25:31]"/>
            <x15:cachedUniqueName index="1293" name="[Range].[Date Ended Conversion].&amp;[2014-09-06T21:00:00]"/>
            <x15:cachedUniqueName index="1294" name="[Range].[Date Ended Conversion].&amp;[2014-09-06T22:08:59]"/>
            <x15:cachedUniqueName index="1295" name="[Range].[Date Ended Conversion].&amp;[2014-09-07T07:48:43]"/>
            <x15:cachedUniqueName index="1296" name="[Range].[Date Ended Conversion].&amp;[2014-09-07T14:23:42]"/>
            <x15:cachedUniqueName index="1297" name="[Range].[Date Ended Conversion].&amp;[2014-09-07T22:13:14]"/>
            <x15:cachedUniqueName index="1298" name="[Range].[Date Ended Conversion].&amp;[2014-09-08T03:00:00]"/>
            <x15:cachedUniqueName index="1299" name="[Range].[Date Ended Conversion].&amp;[2014-09-08T15:50:05]"/>
            <x15:cachedUniqueName index="1300" name="[Range].[Date Ended Conversion].&amp;[2014-09-08T21:11:25]"/>
            <x15:cachedUniqueName index="1301" name="[Range].[Date Ended Conversion].&amp;[2014-09-09T12:35:46]"/>
            <x15:cachedUniqueName index="1302" name="[Range].[Date Ended Conversion].&amp;[2014-09-09T16:12:03]"/>
            <x15:cachedUniqueName index="1303" name="[Range].[Date Ended Conversion].&amp;[2014-09-09T16:49:20]"/>
            <x15:cachedUniqueName index="1304" name="[Range].[Date Ended Conversion].&amp;[2014-09-10T04:52:00]"/>
            <x15:cachedUniqueName index="1305" name="[Range].[Date Ended Conversion].&amp;[2014-09-10T20:09:34]"/>
            <x15:cachedUniqueName index="1306" name="[Range].[Date Ended Conversion].&amp;[2014-09-11T06:14:57]"/>
            <x15:cachedUniqueName index="1307" name="[Range].[Date Ended Conversion].&amp;[2014-09-11T08:37:22]"/>
            <x15:cachedUniqueName index="1308" name="[Range].[Date Ended Conversion].&amp;[2014-09-11T09:04:10]"/>
            <x15:cachedUniqueName index="1309" name="[Range].[Date Ended Conversion].&amp;[2014-09-11T10:24:14]"/>
            <x15:cachedUniqueName index="1310" name="[Range].[Date Ended Conversion].&amp;[2014-09-11T12:39:21]"/>
            <x15:cachedUniqueName index="1311" name="[Range].[Date Ended Conversion].&amp;[2014-09-11T14:01:08]"/>
            <x15:cachedUniqueName index="1312" name="[Range].[Date Ended Conversion].&amp;[2014-09-11T15:15:51]"/>
            <x15:cachedUniqueName index="1313" name="[Range].[Date Ended Conversion].&amp;[2014-09-11T18:10:23]"/>
            <x15:cachedUniqueName index="1314" name="[Range].[Date Ended Conversion].&amp;[2014-09-12T10:00:00]"/>
            <x15:cachedUniqueName index="1315" name="[Range].[Date Ended Conversion].&amp;[2014-09-12T17:38:15]"/>
            <x15:cachedUniqueName index="1316" name="[Range].[Date Ended Conversion].&amp;[2014-09-12T18:26:53]"/>
            <x15:cachedUniqueName index="1317" name="[Range].[Date Ended Conversion].&amp;[2014-09-12T19:34:44]"/>
            <x15:cachedUniqueName index="1318" name="[Range].[Date Ended Conversion].&amp;[2014-09-12T21:55:49]"/>
            <x15:cachedUniqueName index="1319" name="[Range].[Date Ended Conversion].&amp;[2014-09-13T04:00:00]"/>
            <x15:cachedUniqueName index="1320" name="[Range].[Date Ended Conversion].&amp;[2014-09-13T09:37:21]"/>
            <x15:cachedUniqueName index="1321" name="[Range].[Date Ended Conversion].&amp;[2014-09-13T13:56:40]"/>
            <x15:cachedUniqueName index="1322" name="[Range].[Date Ended Conversion].&amp;[2014-09-14T04:34:57]"/>
            <x15:cachedUniqueName index="1323" name="[Range].[Date Ended Conversion].&amp;[2014-09-15T02:00:03]"/>
            <x15:cachedUniqueName index="1324" name="[Range].[Date Ended Conversion].&amp;[2014-09-15T04:28:06]"/>
            <x15:cachedUniqueName index="1325" name="[Range].[Date Ended Conversion].&amp;[2014-09-15T06:08:00]"/>
            <x15:cachedUniqueName index="1326" name="[Range].[Date Ended Conversion].&amp;[2014-09-15T19:55:03]"/>
            <x15:cachedUniqueName index="1327" name="[Range].[Date Ended Conversion].&amp;[2014-09-15T20:09:00]"/>
            <x15:cachedUniqueName index="1328" name="[Range].[Date Ended Conversion].&amp;[2014-09-16T03:00:00]"/>
            <x15:cachedUniqueName index="1329" name="[Range].[Date Ended Conversion].&amp;[2014-09-16T10:18:54]"/>
            <x15:cachedUniqueName index="1330" name="[Range].[Date Ended Conversion].&amp;[2014-09-16T11:24:19]"/>
            <x15:cachedUniqueName index="1331" name="[Range].[Date Ended Conversion].&amp;[2014-09-16T21:00:00]"/>
            <x15:cachedUniqueName index="1332" name="[Range].[Date Ended Conversion].&amp;[2014-09-16T21:53:33]"/>
            <x15:cachedUniqueName index="1333" name="[Range].[Date Ended Conversion].&amp;[2014-09-17T05:06:39]"/>
            <x15:cachedUniqueName index="1334" name="[Range].[Date Ended Conversion].&amp;[2014-09-17T12:02:11]"/>
            <x15:cachedUniqueName index="1335" name="[Range].[Date Ended Conversion].&amp;[2014-09-17T12:49:51]"/>
            <x15:cachedUniqueName index="1336" name="[Range].[Date Ended Conversion].&amp;[2014-09-17T13:00:56]"/>
            <x15:cachedUniqueName index="1337" name="[Range].[Date Ended Conversion].&amp;[2014-09-17T16:45:19]"/>
            <x15:cachedUniqueName index="1338" name="[Range].[Date Ended Conversion].&amp;[2014-09-17T17:46:34]"/>
            <x15:cachedUniqueName index="1339" name="[Range].[Date Ended Conversion].&amp;[2014-09-17T20:56:40]"/>
            <x15:cachedUniqueName index="1340" name="[Range].[Date Ended Conversion].&amp;[2014-09-18T02:00:00]"/>
            <x15:cachedUniqueName index="1341" name="[Range].[Date Ended Conversion].&amp;[2014-09-18T03:59:00]"/>
            <x15:cachedUniqueName index="1342" name="[Range].[Date Ended Conversion].&amp;[2014-09-18T20:59:32]"/>
            <x15:cachedUniqueName index="1344" name="[Range].[Date Ended Conversion].&amp;[2014-09-19T18:08:12]"/>
            <x15:cachedUniqueName index="1345" name="[Range].[Date Ended Conversion].&amp;[2014-09-19T18:18:21]"/>
            <x15:cachedUniqueName index="1346" name="[Range].[Date Ended Conversion].&amp;[2014-09-20T15:40:33]"/>
            <x15:cachedUniqueName index="1347" name="[Range].[Date Ended Conversion].&amp;[2014-09-21T02:00:00]"/>
            <x15:cachedUniqueName index="1348" name="[Range].[Date Ended Conversion].&amp;[2014-09-21T15:10:50]"/>
            <x15:cachedUniqueName index="1349" name="[Range].[Date Ended Conversion].&amp;[2014-09-21T18:32:49]"/>
            <x15:cachedUniqueName index="1350" name="[Range].[Date Ended Conversion].&amp;[2014-09-21T19:00:15]"/>
            <x15:cachedUniqueName index="1351" name="[Range].[Date Ended Conversion].&amp;[2014-09-21T19:48:38]"/>
            <x15:cachedUniqueName index="1352" name="[Range].[Date Ended Conversion].&amp;[2014-09-23T01:51:40]"/>
            <x15:cachedUniqueName index="1353" name="[Range].[Date Ended Conversion].&amp;[2014-09-23T03:59:00]"/>
            <x15:cachedUniqueName index="1354" name="[Range].[Date Ended Conversion].&amp;[2014-09-23T20:46:16]"/>
            <x15:cachedUniqueName index="1355" name="[Range].[Date Ended Conversion].&amp;[2014-09-23T22:08:55]"/>
            <x15:cachedUniqueName index="1356" name="[Range].[Date Ended Conversion].&amp;[2014-09-24T01:41:37]"/>
            <x15:cachedUniqueName index="1357" name="[Range].[Date Ended Conversion].&amp;[2014-09-24T22:00:01]"/>
            <x15:cachedUniqueName index="1358" name="[Range].[Date Ended Conversion].&amp;[2014-09-25T16:24:24]"/>
            <x15:cachedUniqueName index="1359" name="[Range].[Date Ended Conversion].&amp;[2014-09-25T21:16:44]"/>
            <x15:cachedUniqueName index="1360" name="[Range].[Date Ended Conversion].&amp;[2014-09-25T21:43:11]"/>
            <x15:cachedUniqueName index="1361" name="[Range].[Date Ended Conversion].&amp;[2014-09-26T01:35:00]"/>
            <x15:cachedUniqueName index="1362" name="[Range].[Date Ended Conversion].&amp;[2014-09-26T03:22:19]"/>
            <x15:cachedUniqueName index="1363" name="[Range].[Date Ended Conversion].&amp;[2014-09-26T15:03:09]"/>
            <x15:cachedUniqueName index="1364" name="[Range].[Date Ended Conversion].&amp;[2014-09-26T16:18:55]"/>
            <x15:cachedUniqueName index="1365" name="[Range].[Date Ended Conversion].&amp;[2014-09-26T21:04:52]"/>
            <x15:cachedUniqueName index="1366" name="[Range].[Date Ended Conversion].&amp;[2014-09-26T22:43:04]"/>
            <x15:cachedUniqueName index="1367" name="[Range].[Date Ended Conversion].&amp;[2014-09-27T01:02:41]"/>
            <x15:cachedUniqueName index="1368" name="[Range].[Date Ended Conversion].&amp;[2014-09-27T03:08:27]"/>
            <x15:cachedUniqueName index="1369" name="[Range].[Date Ended Conversion].&amp;[2014-09-27T04:00:00]"/>
            <x15:cachedUniqueName index="1370" name="[Range].[Date Ended Conversion].&amp;[2014-09-27T13:27:24]"/>
            <x15:cachedUniqueName index="1371" name="[Range].[Date Ended Conversion].&amp;[2014-09-27T21:17:20]"/>
            <x15:cachedUniqueName index="1372" name="[Range].[Date Ended Conversion].&amp;[2014-09-27T23:01:02]"/>
            <x15:cachedUniqueName index="1373" name="[Range].[Date Ended Conversion].&amp;[2014-09-28T01:38:33]"/>
            <x15:cachedUniqueName index="1374" name="[Range].[Date Ended Conversion].&amp;[2014-09-28T03:23:00]"/>
            <x15:cachedUniqueName index="1375" name="[Range].[Date Ended Conversion].&amp;[2014-09-28T18:55:56]"/>
            <x15:cachedUniqueName index="1376" name="[Range].[Date Ended Conversion].&amp;[2014-09-29T08:40:20]"/>
            <x15:cachedUniqueName index="1377" name="[Range].[Date Ended Conversion].&amp;[2014-09-29T10:53:10]"/>
            <x15:cachedUniqueName index="1378" name="[Range].[Date Ended Conversion].&amp;[2014-09-29T15:16:24]"/>
            <x15:cachedUniqueName index="1379" name="[Range].[Date Ended Conversion].&amp;[2014-09-30T14:09:47]"/>
            <x15:cachedUniqueName index="1380" name="[Range].[Date Ended Conversion].&amp;[2014-09-30T15:19:09]"/>
            <x15:cachedUniqueName index="1381" name="[Range].[Date Ended Conversion].&amp;[2014-09-30T16:00:00]"/>
            <x15:cachedUniqueName index="1382" name="[Range].[Date Ended Conversion].&amp;[2014-09-30T23:23:43]"/>
            <x15:cachedUniqueName index="1384" name="[Range].[Date Ended Conversion].&amp;[2014-10-01T03:59:00]"/>
            <x15:cachedUniqueName index="1385" name="[Range].[Date Ended Conversion].&amp;[2014-10-01T04:00:00]"/>
            <x15:cachedUniqueName index="1386" name="[Range].[Date Ended Conversion].&amp;[2014-10-01T12:43:13]"/>
            <x15:cachedUniqueName index="1387" name="[Range].[Date Ended Conversion].&amp;[2014-10-02T03:59:00]"/>
            <x15:cachedUniqueName index="1388" name="[Range].[Date Ended Conversion].&amp;[2014-10-02T14:21:00]"/>
            <x15:cachedUniqueName index="1389" name="[Range].[Date Ended Conversion].&amp;[2014-10-02T17:56:32]"/>
            <x15:cachedUniqueName index="1390" name="[Range].[Date Ended Conversion].&amp;[2014-10-02T20:59:02]"/>
            <x15:cachedUniqueName index="1391" name="[Range].[Date Ended Conversion].&amp;[2014-10-02T21:37:05]"/>
            <x15:cachedUniqueName index="1392" name="[Range].[Date Ended Conversion].&amp;[2014-10-03T11:29:32]"/>
            <x15:cachedUniqueName index="1393" name="[Range].[Date Ended Conversion].&amp;[2014-10-04T03:30:00]"/>
            <x15:cachedUniqueName index="1394" name="[Range].[Date Ended Conversion].&amp;[2014-10-04T06:59:00]"/>
            <x15:cachedUniqueName index="1395" name="[Range].[Date Ended Conversion].&amp;[2014-10-04T14:17:00]"/>
            <x15:cachedUniqueName index="1396" name="[Range].[Date Ended Conversion].&amp;[2014-10-04T14:48:56]"/>
            <x15:cachedUniqueName index="1397" name="[Range].[Date Ended Conversion].&amp;[2014-10-05T05:00:00]"/>
            <x15:cachedUniqueName index="1398" name="[Range].[Date Ended Conversion].&amp;[2014-10-05T07:00:45]"/>
            <x15:cachedUniqueName index="1399" name="[Range].[Date Ended Conversion].&amp;[2014-10-05T09:12:02]"/>
            <x15:cachedUniqueName index="1400" name="[Range].[Date Ended Conversion].&amp;[2014-10-05T13:39:14]"/>
            <x15:cachedUniqueName index="1401" name="[Range].[Date Ended Conversion].&amp;[2014-10-05T18:49:03]"/>
            <x15:cachedUniqueName index="1402" name="[Range].[Date Ended Conversion].&amp;[2014-10-05T19:13:32]"/>
            <x15:cachedUniqueName index="1403" name="[Range].[Date Ended Conversion].&amp;[2014-10-05T19:13:41]"/>
            <x15:cachedUniqueName index="1404" name="[Range].[Date Ended Conversion].&amp;[2014-10-05T19:16:13]"/>
            <x15:cachedUniqueName index="1405" name="[Range].[Date Ended Conversion].&amp;[2014-10-06T05:00:00]"/>
            <x15:cachedUniqueName index="1406" name="[Range].[Date Ended Conversion].&amp;[2014-10-06T16:11:45]"/>
            <x15:cachedUniqueName index="1407" name="[Range].[Date Ended Conversion].&amp;[2014-10-07T00:06:13]"/>
            <x15:cachedUniqueName index="1408" name="[Range].[Date Ended Conversion].&amp;[2014-10-07T02:22:17]"/>
            <x15:cachedUniqueName index="1409" name="[Range].[Date Ended Conversion].&amp;[2014-10-07T04:30:00]"/>
            <x15:cachedUniqueName index="1410" name="[Range].[Date Ended Conversion].&amp;[2014-10-07T18:26:15]"/>
            <x15:cachedUniqueName index="1411" name="[Range].[Date Ended Conversion].&amp;[2014-10-08T03:54:17]"/>
            <x15:cachedUniqueName index="1412" name="[Range].[Date Ended Conversion].&amp;[2014-10-08T04:01:08]"/>
            <x15:cachedUniqueName index="1413" name="[Range].[Date Ended Conversion].&amp;[2014-10-08T12:16:18]"/>
            <x15:cachedUniqueName index="1414" name="[Range].[Date Ended Conversion].&amp;[2014-10-10T11:00:00]"/>
            <x15:cachedUniqueName index="1415" name="[Range].[Date Ended Conversion].&amp;[2014-10-10T21:00:00]"/>
            <x15:cachedUniqueName index="1416" name="[Range].[Date Ended Conversion].&amp;[2014-10-13T04:59:00]"/>
            <x15:cachedUniqueName index="1417" name="[Range].[Date Ended Conversion].&amp;[2014-10-13T13:59:55]"/>
            <x15:cachedUniqueName index="1418" name="[Range].[Date Ended Conversion].&amp;[2014-10-13T21:05:16]"/>
            <x15:cachedUniqueName index="1419" name="[Range].[Date Ended Conversion].&amp;[2014-10-14T06:59:00]"/>
            <x15:cachedUniqueName index="1420" name="[Range].[Date Ended Conversion].&amp;[2014-10-14T16:38:28]"/>
            <x15:cachedUniqueName index="1421" name="[Range].[Date Ended Conversion].&amp;[2014-10-14T18:43:14]"/>
            <x15:cachedUniqueName index="1422" name="[Range].[Date Ended Conversion].&amp;[2014-10-15T12:52:02]"/>
            <x15:cachedUniqueName index="1423" name="[Range].[Date Ended Conversion].&amp;[2014-10-15T14:26:56]"/>
            <x15:cachedUniqueName index="1424" name="[Range].[Date Ended Conversion].&amp;[2014-10-15T15:51:36]"/>
            <x15:cachedUniqueName index="1426" name="[Range].[Date Ended Conversion].&amp;[2014-10-16T03:59:00]"/>
            <x15:cachedUniqueName index="1427" name="[Range].[Date Ended Conversion].&amp;[2014-10-16T06:59:00]"/>
            <x15:cachedUniqueName index="1428" name="[Range].[Date Ended Conversion].&amp;[2014-10-17T12:00:00]"/>
            <x15:cachedUniqueName index="1429" name="[Range].[Date Ended Conversion].&amp;[2014-10-17T18:16:58]"/>
            <x15:cachedUniqueName index="1430" name="[Range].[Date Ended Conversion].&amp;[2014-10-17T19:00:32]"/>
            <x15:cachedUniqueName index="1431" name="[Range].[Date Ended Conversion].&amp;[2014-10-17T19:10:10]"/>
            <x15:cachedUniqueName index="1432" name="[Range].[Date Ended Conversion].&amp;[2014-10-17T19:55:39]"/>
            <x15:cachedUniqueName index="1433" name="[Range].[Date Ended Conversion].&amp;[2014-10-18T04:00:00]"/>
            <x15:cachedUniqueName index="1434" name="[Range].[Date Ended Conversion].&amp;[2014-10-18T04:59:00]"/>
            <x15:cachedUniqueName index="1435" name="[Range].[Date Ended Conversion].&amp;[2014-10-18T12:07:39]"/>
            <x15:cachedUniqueName index="1436" name="[Range].[Date Ended Conversion].&amp;[2014-10-19T05:00:00]"/>
            <x15:cachedUniqueName index="1437" name="[Range].[Date Ended Conversion].&amp;[2014-10-19T13:01:24]"/>
            <x15:cachedUniqueName index="1438" name="[Range].[Date Ended Conversion].&amp;[2014-10-19T16:26:12]"/>
            <x15:cachedUniqueName index="1439" name="[Range].[Date Ended Conversion].&amp;[2014-10-19T23:19:43]"/>
            <x15:cachedUniqueName index="1440" name="[Range].[Date Ended Conversion].&amp;[2014-10-20T02:07:00]"/>
            <x15:cachedUniqueName index="1441" name="[Range].[Date Ended Conversion].&amp;[2014-10-20T05:59:00]"/>
            <x15:cachedUniqueName index="1442" name="[Range].[Date Ended Conversion].&amp;[2014-10-20T08:00:34]"/>
            <x15:cachedUniqueName index="1443" name="[Range].[Date Ended Conversion].&amp;[2014-10-20T14:56:15]"/>
            <x15:cachedUniqueName index="1444" name="[Range].[Date Ended Conversion].&amp;[2014-10-20T19:23:05]"/>
            <x15:cachedUniqueName index="1445" name="[Range].[Date Ended Conversion].&amp;[2014-10-20T20:59:11]"/>
            <x15:cachedUniqueName index="1447" name="[Range].[Date Ended Conversion].&amp;[2014-10-21T19:51:00]"/>
            <x15:cachedUniqueName index="1448" name="[Range].[Date Ended Conversion].&amp;[2014-10-21T21:11:27]"/>
            <x15:cachedUniqueName index="1449" name="[Range].[Date Ended Conversion].&amp;[2014-10-22T01:50:28]"/>
            <x15:cachedUniqueName index="1450" name="[Range].[Date Ended Conversion].&amp;[2014-10-22T04:59:00]"/>
            <x15:cachedUniqueName index="1451" name="[Range].[Date Ended Conversion].&amp;[2014-10-22T15:36:50]"/>
            <x15:cachedUniqueName index="1452" name="[Range].[Date Ended Conversion].&amp;[2014-10-23T00:49:07]"/>
            <x15:cachedUniqueName index="1453" name="[Range].[Date Ended Conversion].&amp;[2014-10-23T10:17:59]"/>
            <x15:cachedUniqueName index="1454" name="[Range].[Date Ended Conversion].&amp;[2014-10-23T15:16:31]"/>
            <x15:cachedUniqueName index="1455" name="[Range].[Date Ended Conversion].&amp;[2014-10-23T23:30:40]"/>
            <x15:cachedUniqueName index="1456" name="[Range].[Date Ended Conversion].&amp;[2014-10-24T04:00:00]"/>
            <x15:cachedUniqueName index="1457" name="[Range].[Date Ended Conversion].&amp;[2014-10-24T23:26:00]"/>
            <x15:cachedUniqueName index="1458" name="[Range].[Date Ended Conversion].&amp;[2014-10-25T02:59:50]"/>
            <x15:cachedUniqueName index="1459" name="[Range].[Date Ended Conversion].&amp;[2014-10-26T00:43:00]"/>
            <x15:cachedUniqueName index="1460" name="[Range].[Date Ended Conversion].&amp;[2014-10-26T18:00:00]"/>
            <x15:cachedUniqueName index="1461" name="[Range].[Date Ended Conversion].&amp;[2014-10-26T18:29:26]"/>
            <x15:cachedUniqueName index="1462" name="[Range].[Date Ended Conversion].&amp;[2014-10-26T20:08:00]"/>
            <x15:cachedUniqueName index="1463" name="[Range].[Date Ended Conversion].&amp;[2014-10-26T21:52:38]"/>
            <x15:cachedUniqueName index="1464" name="[Range].[Date Ended Conversion].&amp;[2014-10-27T03:00:00]"/>
            <x15:cachedUniqueName index="1465" name="[Range].[Date Ended Conversion].&amp;[2014-10-27T21:25:08]"/>
            <x15:cachedUniqueName index="1466" name="[Range].[Date Ended Conversion].&amp;[2014-10-28T03:11:00]"/>
            <x15:cachedUniqueName index="1467" name="[Range].[Date Ended Conversion].&amp;[2014-10-28T22:00:00]"/>
            <x15:cachedUniqueName index="1468" name="[Range].[Date Ended Conversion].&amp;[2014-10-29T01:00:00]"/>
            <x15:cachedUniqueName index="1469" name="[Range].[Date Ended Conversion].&amp;[2014-10-29T18:54:03]"/>
            <x15:cachedUniqueName index="1470" name="[Range].[Date Ended Conversion].&amp;[2014-10-29T22:45:00]"/>
            <x15:cachedUniqueName index="1471" name="[Range].[Date Ended Conversion].&amp;[2014-10-29T22:57:51]"/>
            <x15:cachedUniqueName index="1472" name="[Range].[Date Ended Conversion].&amp;[2014-10-30T20:36:53]"/>
            <x15:cachedUniqueName index="1473" name="[Range].[Date Ended Conversion].&amp;[2014-10-30T22:22:42]"/>
            <x15:cachedUniqueName index="1474" name="[Range].[Date Ended Conversion].&amp;[2014-10-30T22:29:43]"/>
            <x15:cachedUniqueName index="1475" name="[Range].[Date Ended Conversion].&amp;[2014-10-31T12:30:20]"/>
            <x15:cachedUniqueName index="1476" name="[Range].[Date Ended Conversion].&amp;[2014-10-31T22:45:42]"/>
            <x15:cachedUniqueName index="1477" name="[Range].[Date Ended Conversion].&amp;[2014-11-01T02:12:42]"/>
            <x15:cachedUniqueName index="1478" name="[Range].[Date Ended Conversion].&amp;[2014-11-01T03:59:00]"/>
            <x15:cachedUniqueName index="1479" name="[Range].[Date Ended Conversion].&amp;[2014-11-01T04:59:00]"/>
            <x15:cachedUniqueName index="1480" name="[Range].[Date Ended Conversion].&amp;[2014-11-01T17:18:00]"/>
            <x15:cachedUniqueName index="1481" name="[Range].[Date Ended Conversion].&amp;[2014-11-01T22:01:43]"/>
            <x15:cachedUniqueName index="1482" name="[Range].[Date Ended Conversion].&amp;[2014-11-02T11:29:35]"/>
            <x15:cachedUniqueName index="1484" name="[Range].[Date Ended Conversion].&amp;[2014-11-03T05:59:00]"/>
            <x15:cachedUniqueName index="1485" name="[Range].[Date Ended Conversion].&amp;[2014-11-03T08:52:50]"/>
            <x15:cachedUniqueName index="1486" name="[Range].[Date Ended Conversion].&amp;[2014-11-04T18:33:42]"/>
            <x15:cachedUniqueName index="1487" name="[Range].[Date Ended Conversion].&amp;[2014-11-05T05:00:00]"/>
            <x15:cachedUniqueName index="1488" name="[Range].[Date Ended Conversion].&amp;[2014-11-05T12:52:00]"/>
            <x15:cachedUniqueName index="1489" name="[Range].[Date Ended Conversion].&amp;[2014-11-05T17:34:00]"/>
            <x15:cachedUniqueName index="1490" name="[Range].[Date Ended Conversion].&amp;[2014-11-05T18:48:44]"/>
            <x15:cachedUniqueName index="1491" name="[Range].[Date Ended Conversion].&amp;[2014-11-05T20:38:35]"/>
            <x15:cachedUniqueName index="1492" name="[Range].[Date Ended Conversion].&amp;[2014-11-05T21:22:25]"/>
            <x15:cachedUniqueName index="1493" name="[Range].[Date Ended Conversion].&amp;[2014-11-05T23:28:04]"/>
            <x15:cachedUniqueName index="1494" name="[Range].[Date Ended Conversion].&amp;[2014-11-06T00:46:00]"/>
            <x15:cachedUniqueName index="1495" name="[Range].[Date Ended Conversion].&amp;[2014-11-06T04:22:37]"/>
            <x15:cachedUniqueName index="1496" name="[Range].[Date Ended Conversion].&amp;[2014-11-06T05:59:00]"/>
            <x15:cachedUniqueName index="1497" name="[Range].[Date Ended Conversion].&amp;[2014-11-07T00:15:55]"/>
            <x15:cachedUniqueName index="1498" name="[Range].[Date Ended Conversion].&amp;[2014-11-07T18:30:00]"/>
            <x15:cachedUniqueName index="1499" name="[Range].[Date Ended Conversion].&amp;[2014-11-07T20:30:07]"/>
            <x15:cachedUniqueName index="1501" name="[Range].[Date Ended Conversion].&amp;[2014-11-08T10:00:46]"/>
            <x15:cachedUniqueName index="1502" name="[Range].[Date Ended Conversion].&amp;[2014-11-08T21:13:23]"/>
            <x15:cachedUniqueName index="1503" name="[Range].[Date Ended Conversion].&amp;[2014-11-09T12:00:00]"/>
            <x15:cachedUniqueName index="1504" name="[Range].[Date Ended Conversion].&amp;[2014-11-09T18:47:59]"/>
            <x15:cachedUniqueName index="1505" name="[Range].[Date Ended Conversion].&amp;[2014-11-09T19:47:51]"/>
            <x15:cachedUniqueName index="1506" name="[Range].[Date Ended Conversion].&amp;[2014-11-10T01:41:35]"/>
            <x15:cachedUniqueName index="1507" name="[Range].[Date Ended Conversion].&amp;[2014-11-10T21:07:43]"/>
            <x15:cachedUniqueName index="1508" name="[Range].[Date Ended Conversion].&amp;[2014-11-10T21:34:49]"/>
            <x15:cachedUniqueName index="1509" name="[Range].[Date Ended Conversion].&amp;[2014-11-11T16:10:36]"/>
            <x15:cachedUniqueName index="1510" name="[Range].[Date Ended Conversion].&amp;[2014-11-11T21:13:28]"/>
            <x15:cachedUniqueName index="1511" name="[Range].[Date Ended Conversion].&amp;[2014-11-12T07:59:00]"/>
            <x15:cachedUniqueName index="1512" name="[Range].[Date Ended Conversion].&amp;[2014-11-12T18:03:13]"/>
            <x15:cachedUniqueName index="1513" name="[Range].[Date Ended Conversion].&amp;[2014-11-12T21:20:00]"/>
            <x15:cachedUniqueName index="1514" name="[Range].[Date Ended Conversion].&amp;[2014-11-12T21:47:00]"/>
            <x15:cachedUniqueName index="1515" name="[Range].[Date Ended Conversion].&amp;[2014-11-12T22:45:38]"/>
            <x15:cachedUniqueName index="1516" name="[Range].[Date Ended Conversion].&amp;[2014-11-13T01:29:53]"/>
            <x15:cachedUniqueName index="1517" name="[Range].[Date Ended Conversion].&amp;[2014-11-13T08:02:00]"/>
            <x15:cachedUniqueName index="1518" name="[Range].[Date Ended Conversion].&amp;[2014-11-13T12:35:08]"/>
            <x15:cachedUniqueName index="1519" name="[Range].[Date Ended Conversion].&amp;[2014-11-13T17:20:28]"/>
            <x15:cachedUniqueName index="1520" name="[Range].[Date Ended Conversion].&amp;[2014-11-13T20:18:47]"/>
            <x15:cachedUniqueName index="1521" name="[Range].[Date Ended Conversion].&amp;[2014-11-13T23:37:28]"/>
            <x15:cachedUniqueName index="1522" name="[Range].[Date Ended Conversion].&amp;[2014-11-14T02:37:23]"/>
            <x15:cachedUniqueName index="1523" name="[Range].[Date Ended Conversion].&amp;[2014-11-14T03:00:00]"/>
            <x15:cachedUniqueName index="1524" name="[Range].[Date Ended Conversion].&amp;[2014-11-14T05:12:00]"/>
            <x15:cachedUniqueName index="1525" name="[Range].[Date Ended Conversion].&amp;[2014-11-14T06:39:19]"/>
            <x15:cachedUniqueName index="1526" name="[Range].[Date Ended Conversion].&amp;[2014-11-14T18:16:31]"/>
            <x15:cachedUniqueName index="1527" name="[Range].[Date Ended Conversion].&amp;[2014-11-14T21:30:00]"/>
            <x15:cachedUniqueName index="1528" name="[Range].[Date Ended Conversion].&amp;[2014-11-15T01:22:14]"/>
            <x15:cachedUniqueName index="1529" name="[Range].[Date Ended Conversion].&amp;[2014-11-15T20:00:00]"/>
            <x15:cachedUniqueName index="1530" name="[Range].[Date Ended Conversion].&amp;[2014-11-15T22:08:44]"/>
            <x15:cachedUniqueName index="1531" name="[Range].[Date Ended Conversion].&amp;[2014-11-16T04:57:13]"/>
            <x15:cachedUniqueName index="1532" name="[Range].[Date Ended Conversion].&amp;[2014-11-16T08:05:48]"/>
            <x15:cachedUniqueName index="1533" name="[Range].[Date Ended Conversion].&amp;[2014-11-16T22:26:18]"/>
            <x15:cachedUniqueName index="1534" name="[Range].[Date Ended Conversion].&amp;[2014-11-17T07:59:00]"/>
            <x15:cachedUniqueName index="1536" name="[Range].[Date Ended Conversion].&amp;[2014-11-18T00:24:52]"/>
            <x15:cachedUniqueName index="1537" name="[Range].[Date Ended Conversion].&amp;[2014-11-18T04:35:00]"/>
            <x15:cachedUniqueName index="1538" name="[Range].[Date Ended Conversion].&amp;[2014-11-18T17:23:26]"/>
            <x15:cachedUniqueName index="1539" name="[Range].[Date Ended Conversion].&amp;[2014-11-19T00:00:59]"/>
            <x15:cachedUniqueName index="1540" name="[Range].[Date Ended Conversion].&amp;[2014-11-19T08:27:59]"/>
            <x15:cachedUniqueName index="1541" name="[Range].[Date Ended Conversion].&amp;[2014-11-19T18:52:52]"/>
            <x15:cachedUniqueName index="1542" name="[Range].[Date Ended Conversion].&amp;[2014-11-20T07:59:58]"/>
            <x15:cachedUniqueName index="1543" name="[Range].[Date Ended Conversion].&amp;[2014-11-20T16:04:00]"/>
            <x15:cachedUniqueName index="1544" name="[Range].[Date Ended Conversion].&amp;[2014-11-20T19:48:21]"/>
            <x15:cachedUniqueName index="1545" name="[Range].[Date Ended Conversion].&amp;[2014-11-20T22:58:45]"/>
            <x15:cachedUniqueName index="1546" name="[Range].[Date Ended Conversion].&amp;[2014-11-21T04:00:00]"/>
            <x15:cachedUniqueName index="1547" name="[Range].[Date Ended Conversion].&amp;[2014-11-21T04:55:00]"/>
            <x15:cachedUniqueName index="1548" name="[Range].[Date Ended Conversion].&amp;[2014-11-21T10:47:15]"/>
            <x15:cachedUniqueName index="1549" name="[Range].[Date Ended Conversion].&amp;[2014-11-21T15:01:41]"/>
            <x15:cachedUniqueName index="1550" name="[Range].[Date Ended Conversion].&amp;[2014-11-21T17:00:00]"/>
            <x15:cachedUniqueName index="1551" name="[Range].[Date Ended Conversion].&amp;[2014-11-22T00:02:03]"/>
            <x15:cachedUniqueName index="1552" name="[Range].[Date Ended Conversion].&amp;[2014-11-22T05:59:00]"/>
            <x15:cachedUniqueName index="1553" name="[Range].[Date Ended Conversion].&amp;[2014-11-22T13:13:54]"/>
            <x15:cachedUniqueName index="1554" name="[Range].[Date Ended Conversion].&amp;[2014-11-23T01:01:46]"/>
            <x15:cachedUniqueName index="1555" name="[Range].[Date Ended Conversion].&amp;[2014-11-23T22:00:00]"/>
            <x15:cachedUniqueName index="1556" name="[Range].[Date Ended Conversion].&amp;[2014-11-23T22:29:09]"/>
            <x15:cachedUniqueName index="1557" name="[Range].[Date Ended Conversion].&amp;[2014-11-25T01:00:00]"/>
            <x15:cachedUniqueName index="1558" name="[Range].[Date Ended Conversion].&amp;[2014-11-25T16:36:30]"/>
            <x15:cachedUniqueName index="1559" name="[Range].[Date Ended Conversion].&amp;[2014-11-25T19:46:00]"/>
            <x15:cachedUniqueName index="1560" name="[Range].[Date Ended Conversion].&amp;[2014-11-26T00:55:00]"/>
            <x15:cachedUniqueName index="1561" name="[Range].[Date Ended Conversion].&amp;[2014-11-26T01:15:00]"/>
            <x15:cachedUniqueName index="1562" name="[Range].[Date Ended Conversion].&amp;[2014-11-26T07:59:00]"/>
            <x15:cachedUniqueName index="1563" name="[Range].[Date Ended Conversion].&amp;[2014-11-26T13:14:00]"/>
            <x15:cachedUniqueName index="1564" name="[Range].[Date Ended Conversion].&amp;[2014-11-26T14:40:40]"/>
            <x15:cachedUniqueName index="1565" name="[Range].[Date Ended Conversion].&amp;[2014-11-26T20:26:50]"/>
            <x15:cachedUniqueName index="1566" name="[Range].[Date Ended Conversion].&amp;[2014-11-26T20:29:37]"/>
            <x15:cachedUniqueName index="1567" name="[Range].[Date Ended Conversion].&amp;[2014-11-27T00:54:23]"/>
            <x15:cachedUniqueName index="1568" name="[Range].[Date Ended Conversion].&amp;[2014-11-27T03:00:00]"/>
            <x15:cachedUniqueName index="1569" name="[Range].[Date Ended Conversion].&amp;[2014-11-27T15:21:23]"/>
            <x15:cachedUniqueName index="1570" name="[Range].[Date Ended Conversion].&amp;[2014-11-27T22:24:00]"/>
            <x15:cachedUniqueName index="1571" name="[Range].[Date Ended Conversion].&amp;[2014-11-28T03:28:17]"/>
            <x15:cachedUniqueName index="1572" name="[Range].[Date Ended Conversion].&amp;[2014-11-28T17:20:01]"/>
            <x15:cachedUniqueName index="1573" name="[Range].[Date Ended Conversion].&amp;[2014-11-28T23:26:06]"/>
            <x15:cachedUniqueName index="1574" name="[Range].[Date Ended Conversion].&amp;[2014-11-29T04:33:00]"/>
            <x15:cachedUniqueName index="1575" name="[Range].[Date Ended Conversion].&amp;[2014-11-29T14:59:00]"/>
            <x15:cachedUniqueName index="1576" name="[Range].[Date Ended Conversion].&amp;[2014-11-29T16:00:00]"/>
            <x15:cachedUniqueName index="1577" name="[Range].[Date Ended Conversion].&amp;[2014-11-29T16:40:52]"/>
            <x15:cachedUniqueName index="1578" name="[Range].[Date Ended Conversion].&amp;[2014-11-29T21:19:50]"/>
            <x15:cachedUniqueName index="1579" name="[Range].[Date Ended Conversion].&amp;[2014-11-29T23:52:58]"/>
            <x15:cachedUniqueName index="1580" name="[Range].[Date Ended Conversion].&amp;[2014-11-30T04:25:15]"/>
            <x15:cachedUniqueName index="1581" name="[Range].[Date Ended Conversion].&amp;[2014-11-30T19:04:22]"/>
            <x15:cachedUniqueName index="1582" name="[Range].[Date Ended Conversion].&amp;[2014-11-30T19:58:01]"/>
            <x15:cachedUniqueName index="1583" name="[Range].[Date Ended Conversion].&amp;[2014-11-30T22:42:02]"/>
            <x15:cachedUniqueName index="1584" name="[Range].[Date Ended Conversion].&amp;[2014-11-30T22:59:00]"/>
            <x15:cachedUniqueName index="1585" name="[Range].[Date Ended Conversion].&amp;[2014-11-30T23:11:07]"/>
            <x15:cachedUniqueName index="1586" name="[Range].[Date Ended Conversion].&amp;[2014-11-30T23:45:00]"/>
            <x15:cachedUniqueName index="1588" name="[Range].[Date Ended Conversion].&amp;[2014-12-01T03:00:00]"/>
            <x15:cachedUniqueName index="1589" name="[Range].[Date Ended Conversion].&amp;[2014-12-01T04:59:00]"/>
            <x15:cachedUniqueName index="1590" name="[Range].[Date Ended Conversion].&amp;[2014-12-01T08:03:14]"/>
            <x15:cachedUniqueName index="1591" name="[Range].[Date Ended Conversion].&amp;[2014-12-01T19:09:00]"/>
            <x15:cachedUniqueName index="1592" name="[Range].[Date Ended Conversion].&amp;[2014-12-01T19:59:05]"/>
            <x15:cachedUniqueName index="1593" name="[Range].[Date Ended Conversion].&amp;[2014-12-01T20:25:15]"/>
            <x15:cachedUniqueName index="1594" name="[Range].[Date Ended Conversion].&amp;[2014-12-01T22:59:21]"/>
            <x15:cachedUniqueName index="1595" name="[Range].[Date Ended Conversion].&amp;[2014-12-02T06:19:05]"/>
            <x15:cachedUniqueName index="1596" name="[Range].[Date Ended Conversion].&amp;[2014-12-02T15:04:04]"/>
            <x15:cachedUniqueName index="1597" name="[Range].[Date Ended Conversion].&amp;[2014-12-03T04:00:00]"/>
            <x15:cachedUniqueName index="1598" name="[Range].[Date Ended Conversion].&amp;[2014-12-03T05:34:20]"/>
            <x15:cachedUniqueName index="1599" name="[Range].[Date Ended Conversion].&amp;[2014-12-03T13:00:45]"/>
            <x15:cachedUniqueName index="1600" name="[Range].[Date Ended Conversion].&amp;[2014-12-03T15:20:36]"/>
            <x15:cachedUniqueName index="1601" name="[Range].[Date Ended Conversion].&amp;[2014-12-03T15:28:26]"/>
            <x15:cachedUniqueName index="1602" name="[Range].[Date Ended Conversion].&amp;[2014-12-04T00:39:00]"/>
            <x15:cachedUniqueName index="1603" name="[Range].[Date Ended Conversion].&amp;[2014-12-04T01:31:39]"/>
            <x15:cachedUniqueName index="1604" name="[Range].[Date Ended Conversion].&amp;[2014-12-04T10:58:54]"/>
            <x15:cachedUniqueName index="1605" name="[Range].[Date Ended Conversion].&amp;[2014-12-05T00:03:01]"/>
            <x15:cachedUniqueName index="1606" name="[Range].[Date Ended Conversion].&amp;[2014-12-05T00:59:19]"/>
            <x15:cachedUniqueName index="1607" name="[Range].[Date Ended Conversion].&amp;[2014-12-05T11:28:00]"/>
            <x15:cachedUniqueName index="1608" name="[Range].[Date Ended Conversion].&amp;[2014-12-05T16:04:40]"/>
            <x15:cachedUniqueName index="1609" name="[Range].[Date Ended Conversion].&amp;[2014-12-05T17:27:15]"/>
            <x15:cachedUniqueName index="1610" name="[Range].[Date Ended Conversion].&amp;[2014-12-05T18:30:29]"/>
            <x15:cachedUniqueName index="1611" name="[Range].[Date Ended Conversion].&amp;[2014-12-05T21:06:58]"/>
            <x15:cachedUniqueName index="1612" name="[Range].[Date Ended Conversion].&amp;[2014-12-06T06:00:00]"/>
            <x15:cachedUniqueName index="1613" name="[Range].[Date Ended Conversion].&amp;[2014-12-06T22:57:29]"/>
            <x15:cachedUniqueName index="1614" name="[Range].[Date Ended Conversion].&amp;[2014-12-08T04:59:00]"/>
            <x15:cachedUniqueName index="1615" name="[Range].[Date Ended Conversion].&amp;[2014-12-08T16:31:55]"/>
            <x15:cachedUniqueName index="1616" name="[Range].[Date Ended Conversion].&amp;[2014-12-08T23:21:27]"/>
            <x15:cachedUniqueName index="1617" name="[Range].[Date Ended Conversion].&amp;[2014-12-09T02:12:08]"/>
            <x15:cachedUniqueName index="1618" name="[Range].[Date Ended Conversion].&amp;[2014-12-10T03:48:45]"/>
            <x15:cachedUniqueName index="1619" name="[Range].[Date Ended Conversion].&amp;[2014-12-10T20:49:12]"/>
            <x15:cachedUniqueName index="1620" name="[Range].[Date Ended Conversion].&amp;[2014-12-11T04:59:00]"/>
            <x15:cachedUniqueName index="1621" name="[Range].[Date Ended Conversion].&amp;[2014-12-11T05:28:22]"/>
            <x15:cachedUniqueName index="1622" name="[Range].[Date Ended Conversion].&amp;[2014-12-11T16:31:10]"/>
            <x15:cachedUniqueName index="1623" name="[Range].[Date Ended Conversion].&amp;[2014-12-12T07:11:00]"/>
            <x15:cachedUniqueName index="1624" name="[Range].[Date Ended Conversion].&amp;[2014-12-13T00:25:11]"/>
            <x15:cachedUniqueName index="1625" name="[Range].[Date Ended Conversion].&amp;[2014-12-13T11:19:29]"/>
            <x15:cachedUniqueName index="1626" name="[Range].[Date Ended Conversion].&amp;[2014-12-13T21:02:41]"/>
            <x15:cachedUniqueName index="1627" name="[Range].[Date Ended Conversion].&amp;[2014-12-13T22:49:25]"/>
            <x15:cachedUniqueName index="1628" name="[Range].[Date Ended Conversion].&amp;[2014-12-14T18:09:51]"/>
            <x15:cachedUniqueName index="1629" name="[Range].[Date Ended Conversion].&amp;[2014-12-14T18:18:08]"/>
            <x15:cachedUniqueName index="1630" name="[Range].[Date Ended Conversion].&amp;[2014-12-14T20:00:34]"/>
            <x15:cachedUniqueName index="1631" name="[Range].[Date Ended Conversion].&amp;[2014-12-15T13:12:57]"/>
            <x15:cachedUniqueName index="1632" name="[Range].[Date Ended Conversion].&amp;[2014-12-16T08:52:47]"/>
            <x15:cachedUniqueName index="1633" name="[Range].[Date Ended Conversion].&amp;[2014-12-16T22:32:09]"/>
            <x15:cachedUniqueName index="1634" name="[Range].[Date Ended Conversion].&amp;[2014-12-17T02:51:29]"/>
            <x15:cachedUniqueName index="1635" name="[Range].[Date Ended Conversion].&amp;[2014-12-17T07:59:00]"/>
            <x15:cachedUniqueName index="1636" name="[Range].[Date Ended Conversion].&amp;[2014-12-17T18:30:45]"/>
            <x15:cachedUniqueName index="1637" name="[Range].[Date Ended Conversion].&amp;[2014-12-17T20:43:48]"/>
            <x15:cachedUniqueName index="1638" name="[Range].[Date Ended Conversion].&amp;[2014-12-18T04:32:21]"/>
            <x15:cachedUniqueName index="1639" name="[Range].[Date Ended Conversion].&amp;[2014-12-18T12:08:53]"/>
            <x15:cachedUniqueName index="1640" name="[Range].[Date Ended Conversion].&amp;[2014-12-18T15:02:44]"/>
            <x15:cachedUniqueName index="1641" name="[Range].[Date Ended Conversion].&amp;[2014-12-18T20:28:26]"/>
            <x15:cachedUniqueName index="1642" name="[Range].[Date Ended Conversion].&amp;[2014-12-18T21:33:15]"/>
            <x15:cachedUniqueName index="1643" name="[Range].[Date Ended Conversion].&amp;[2014-12-19T01:53:04]"/>
            <x15:cachedUniqueName index="1644" name="[Range].[Date Ended Conversion].&amp;[2014-12-19T04:00:00]"/>
            <x15:cachedUniqueName index="1645" name="[Range].[Date Ended Conversion].&amp;[2014-12-19T14:19:04]"/>
            <x15:cachedUniqueName index="1646" name="[Range].[Date Ended Conversion].&amp;[2014-12-19T19:31:28]"/>
            <x15:cachedUniqueName index="1647" name="[Range].[Date Ended Conversion].&amp;[2014-12-19T19:38:00]"/>
            <x15:cachedUniqueName index="1648" name="[Range].[Date Ended Conversion].&amp;[2014-12-19T20:40:07]"/>
            <x15:cachedUniqueName index="1649" name="[Range].[Date Ended Conversion].&amp;[2014-12-20T04:59:00]"/>
            <x15:cachedUniqueName index="1650" name="[Range].[Date Ended Conversion].&amp;[2014-12-21T01:00:00]"/>
            <x15:cachedUniqueName index="1651" name="[Range].[Date Ended Conversion].&amp;[2014-12-21T04:30:00]"/>
            <x15:cachedUniqueName index="1652" name="[Range].[Date Ended Conversion].&amp;[2014-12-21T08:42:21]"/>
            <x15:cachedUniqueName index="1653" name="[Range].[Date Ended Conversion].&amp;[2014-12-21T16:45:04]"/>
            <x15:cachedUniqueName index="1654" name="[Range].[Date Ended Conversion].&amp;[2014-12-21T17:11:30]"/>
            <x15:cachedUniqueName index="1655" name="[Range].[Date Ended Conversion].&amp;[2014-12-21T17:43:33]"/>
            <x15:cachedUniqueName index="1656" name="[Range].[Date Ended Conversion].&amp;[2014-12-22T04:00:00]"/>
            <x15:cachedUniqueName index="1657" name="[Range].[Date Ended Conversion].&amp;[2014-12-22T04:59:00]"/>
            <x15:cachedUniqueName index="1658" name="[Range].[Date Ended Conversion].&amp;[2014-12-22T14:47:59]"/>
            <x15:cachedUniqueName index="1660" name="[Range].[Date Ended Conversion].&amp;[2014-12-23T21:08:45]"/>
            <x15:cachedUniqueName index="1661" name="[Range].[Date Ended Conversion].&amp;[2014-12-24T01:29:45]"/>
            <x15:cachedUniqueName index="1662" name="[Range].[Date Ended Conversion].&amp;[2014-12-25T05:00:00]"/>
            <x15:cachedUniqueName index="1663" name="[Range].[Date Ended Conversion].&amp;[2014-12-25T08:00:00]"/>
            <x15:cachedUniqueName index="1664" name="[Range].[Date Ended Conversion].&amp;[2014-12-25T20:16:00]"/>
            <x15:cachedUniqueName index="1665" name="[Range].[Date Ended Conversion].&amp;[2014-12-25T20:27:03]"/>
            <x15:cachedUniqueName index="1666" name="[Range].[Date Ended Conversion].&amp;[2014-12-26T20:35:39]"/>
            <x15:cachedUniqueName index="1667" name="[Range].[Date Ended Conversion].&amp;[2014-12-27T01:40:44]"/>
            <x15:cachedUniqueName index="1668" name="[Range].[Date Ended Conversion].&amp;[2014-12-27T02:02:28]"/>
            <x15:cachedUniqueName index="1669" name="[Range].[Date Ended Conversion].&amp;[2014-12-28T15:20:26]"/>
            <x15:cachedUniqueName index="1670" name="[Range].[Date Ended Conversion].&amp;[2014-12-28T15:22:29]"/>
            <x15:cachedUniqueName index="1672" name="[Range].[Date Ended Conversion].&amp;[2014-12-31T07:00:00]"/>
            <x15:cachedUniqueName index="1673" name="[Range].[Date Ended Conversion].&amp;[2014-12-31T13:39:47]"/>
            <x15:cachedUniqueName index="1674" name="[Range].[Date Ended Conversion].&amp;[2014-12-31T16:54:50]"/>
            <x15:cachedUniqueName index="1675" name="[Range].[Date Ended Conversion].&amp;[2014-12-31T17:05:38]"/>
            <x15:cachedUniqueName index="1676" name="[Range].[Date Ended Conversion].&amp;[2014-12-31T17:50:08]"/>
            <x15:cachedUniqueName index="1677" name="[Range].[Date Ended Conversion].&amp;[2014-12-31T21:08:08]"/>
            <x15:cachedUniqueName index="1678" name="[Range].[Date Ended Conversion].&amp;[2014-12-31T21:22:00]"/>
            <x15:cachedUniqueName index="1679" name="[Range].[Date Ended Conversion].&amp;[2015-01-01T00:03:35]"/>
            <x15:cachedUniqueName index="1680" name="[Range].[Date Ended Conversion].&amp;[2015-01-01T02:59:03]"/>
            <x15:cachedUniqueName index="1681" name="[Range].[Date Ended Conversion].&amp;[2015-01-01T04:12:15]"/>
            <x15:cachedUniqueName index="1682" name="[Range].[Date Ended Conversion].&amp;[2015-01-01T04:59:00]"/>
            <x15:cachedUniqueName index="1683" name="[Range].[Date Ended Conversion].&amp;[2015-01-01T05:00:00]"/>
            <x15:cachedUniqueName index="1684" name="[Range].[Date Ended Conversion].&amp;[2015-01-01T06:59:00]"/>
            <x15:cachedUniqueName index="1685" name="[Range].[Date Ended Conversion].&amp;[2015-01-01T07:59:00]"/>
            <x15:cachedUniqueName index="1686" name="[Range].[Date Ended Conversion].&amp;[2015-01-01T08:20:26]"/>
            <x15:cachedUniqueName index="1687" name="[Range].[Date Ended Conversion].&amp;[2015-01-01T16:48:55]"/>
            <x15:cachedUniqueName index="1688" name="[Range].[Date Ended Conversion].&amp;[2015-01-01T20:13:14]"/>
            <x15:cachedUniqueName index="1689" name="[Range].[Date Ended Conversion].&amp;[2015-01-02T05:56:28]"/>
            <x15:cachedUniqueName index="1690" name="[Range].[Date Ended Conversion].&amp;[2015-01-02T11:49:11]"/>
            <x15:cachedUniqueName index="1691" name="[Range].[Date Ended Conversion].&amp;[2015-01-02T16:13:36]"/>
            <x15:cachedUniqueName index="1692" name="[Range].[Date Ended Conversion].&amp;[2015-01-02T21:14:16]"/>
            <x15:cachedUniqueName index="1693" name="[Range].[Date Ended Conversion].&amp;[2015-01-04T04:43:58]"/>
            <x15:cachedUniqueName index="1694" name="[Range].[Date Ended Conversion].&amp;[2015-01-04T06:17:44]"/>
            <x15:cachedUniqueName index="1695" name="[Range].[Date Ended Conversion].&amp;[2015-01-04T13:16:06]"/>
            <x15:cachedUniqueName index="1696" name="[Range].[Date Ended Conversion].&amp;[2015-01-04T23:26:00]"/>
            <x15:cachedUniqueName index="1697" name="[Range].[Date Ended Conversion].&amp;[2015-01-05T20:26:00]"/>
            <x15:cachedUniqueName index="1698" name="[Range].[Date Ended Conversion].&amp;[2015-01-06T02:44:19]"/>
            <x15:cachedUniqueName index="1699" name="[Range].[Date Ended Conversion].&amp;[2015-01-06T06:00:00]"/>
            <x15:cachedUniqueName index="1700" name="[Range].[Date Ended Conversion].&amp;[2015-01-06T18:45:47]"/>
            <x15:cachedUniqueName index="1701" name="[Range].[Date Ended Conversion].&amp;[2015-01-07T16:41:46]"/>
            <x15:cachedUniqueName index="1702" name="[Range].[Date Ended Conversion].&amp;[2015-01-08T13:41:00]"/>
            <x15:cachedUniqueName index="1703" name="[Range].[Date Ended Conversion].&amp;[2015-01-08T16:31:36]"/>
            <x15:cachedUniqueName index="1704" name="[Range].[Date Ended Conversion].&amp;[2015-01-08T18:18:00]"/>
            <x15:cachedUniqueName index="1705" name="[Range].[Date Ended Conversion].&amp;[2015-01-08T20:58:03]"/>
            <x15:cachedUniqueName index="1706" name="[Range].[Date Ended Conversion].&amp;[2015-01-08T21:17:41]"/>
            <x15:cachedUniqueName index="1707" name="[Range].[Date Ended Conversion].&amp;[2015-01-09T01:00:00]"/>
            <x15:cachedUniqueName index="1708" name="[Range].[Date Ended Conversion].&amp;[2015-01-09T02:00:00]"/>
            <x15:cachedUniqueName index="1709" name="[Range].[Date Ended Conversion].&amp;[2015-01-09T03:26:10]"/>
            <x15:cachedUniqueName index="1710" name="[Range].[Date Ended Conversion].&amp;[2015-01-09T22:59:50]"/>
            <x15:cachedUniqueName index="1711" name="[Range].[Date Ended Conversion].&amp;[2015-01-10T03:23:00]"/>
            <x15:cachedUniqueName index="1712" name="[Range].[Date Ended Conversion].&amp;[2015-01-10T07:59:00]"/>
            <x15:cachedUniqueName index="1713" name="[Range].[Date Ended Conversion].&amp;[2015-01-10T17:21:00]"/>
            <x15:cachedUniqueName index="1714" name="[Range].[Date Ended Conversion].&amp;[2015-01-10T20:07:04]"/>
            <x15:cachedUniqueName index="1715" name="[Range].[Date Ended Conversion].&amp;[2015-01-11T01:00:00]"/>
            <x15:cachedUniqueName index="1716" name="[Range].[Date Ended Conversion].&amp;[2015-01-11T01:02:52]"/>
            <x15:cachedUniqueName index="1717" name="[Range].[Date Ended Conversion].&amp;[2015-01-11T04:59:00]"/>
            <x15:cachedUniqueName index="1718" name="[Range].[Date Ended Conversion].&amp;[2015-01-11T10:15:24]"/>
            <x15:cachedUniqueName index="1719" name="[Range].[Date Ended Conversion].&amp;[2015-01-11T20:53:30]"/>
            <x15:cachedUniqueName index="1720" name="[Range].[Date Ended Conversion].&amp;[2015-01-12T02:36:34]"/>
            <x15:cachedUniqueName index="1721" name="[Range].[Date Ended Conversion].&amp;[2015-01-12T06:00:03]"/>
            <x15:cachedUniqueName index="1722" name="[Range].[Date Ended Conversion].&amp;[2015-01-12T20:47:52]"/>
            <x15:cachedUniqueName index="1723" name="[Range].[Date Ended Conversion].&amp;[2015-01-13T19:39:19]"/>
            <x15:cachedUniqueName index="1724" name="[Range].[Date Ended Conversion].&amp;[2015-01-14T04:00:00]"/>
            <x15:cachedUniqueName index="1725" name="[Range].[Date Ended Conversion].&amp;[2015-01-15T10:54:00]"/>
            <x15:cachedUniqueName index="1726" name="[Range].[Date Ended Conversion].&amp;[2015-01-15T15:56:45]"/>
            <x15:cachedUniqueName index="1727" name="[Range].[Date Ended Conversion].&amp;[2015-01-15T19:00:28]"/>
            <x15:cachedUniqueName index="1728" name="[Range].[Date Ended Conversion].&amp;[2015-01-15T19:29:00]"/>
            <x15:cachedUniqueName index="1729" name="[Range].[Date Ended Conversion].&amp;[2015-01-15T21:54:55]"/>
            <x15:cachedUniqueName index="1730" name="[Range].[Date Ended Conversion].&amp;[2015-01-16T10:26:00]"/>
            <x15:cachedUniqueName index="1731" name="[Range].[Date Ended Conversion].&amp;[2015-01-16T10:30:47]"/>
            <x15:cachedUniqueName index="1732" name="[Range].[Date Ended Conversion].&amp;[2015-01-16T12:09:11]"/>
            <x15:cachedUniqueName index="1733" name="[Range].[Date Ended Conversion].&amp;[2015-01-16T23:58:02]"/>
            <x15:cachedUniqueName index="1734" name="[Range].[Date Ended Conversion].&amp;[2015-01-17T12:38:23]"/>
            <x15:cachedUniqueName index="1735" name="[Range].[Date Ended Conversion].&amp;[2015-01-18T01:12:00]"/>
            <x15:cachedUniqueName index="1736" name="[Range].[Date Ended Conversion].&amp;[2015-01-18T18:33:38]"/>
            <x15:cachedUniqueName index="1737" name="[Range].[Date Ended Conversion].&amp;[2015-01-19T02:39:50]"/>
            <x15:cachedUniqueName index="1738" name="[Range].[Date Ended Conversion].&amp;[2015-01-19T04:11:05]"/>
            <x15:cachedUniqueName index="1739" name="[Range].[Date Ended Conversion].&amp;[2015-01-19T08:30:00]"/>
            <x15:cachedUniqueName index="1740" name="[Range].[Date Ended Conversion].&amp;[2015-01-19T18:14:58]"/>
            <x15:cachedUniqueName index="1741" name="[Range].[Date Ended Conversion].&amp;[2015-01-20T19:16:00]"/>
            <x15:cachedUniqueName index="1742" name="[Range].[Date Ended Conversion].&amp;[2015-01-22T18:46:10]"/>
            <x15:cachedUniqueName index="1743" name="[Range].[Date Ended Conversion].&amp;[2015-01-23T12:11:23]"/>
            <x15:cachedUniqueName index="1744" name="[Range].[Date Ended Conversion].&amp;[2015-01-24T01:00:00]"/>
            <x15:cachedUniqueName index="1745" name="[Range].[Date Ended Conversion].&amp;[2015-01-24T03:00:00]"/>
            <x15:cachedUniqueName index="1746" name="[Range].[Date Ended Conversion].&amp;[2015-01-24T04:59:00]"/>
            <x15:cachedUniqueName index="1747" name="[Range].[Date Ended Conversion].&amp;[2015-01-24T12:00:00]"/>
            <x15:cachedUniqueName index="1748" name="[Range].[Date Ended Conversion].&amp;[2015-01-24T23:08:15]"/>
            <x15:cachedUniqueName index="1749" name="[Range].[Date Ended Conversion].&amp;[2015-01-25T03:56:39]"/>
            <x15:cachedUniqueName index="1750" name="[Range].[Date Ended Conversion].&amp;[2015-01-25T20:39:56]"/>
            <x15:cachedUniqueName index="1751" name="[Range].[Date Ended Conversion].&amp;[2015-01-26T07:12:21]"/>
            <x15:cachedUniqueName index="1752" name="[Range].[Date Ended Conversion].&amp;[2015-01-27T23:13:07]"/>
            <x15:cachedUniqueName index="1753" name="[Range].[Date Ended Conversion].&amp;[2015-01-28T13:04:38]"/>
            <x15:cachedUniqueName index="1754" name="[Range].[Date Ended Conversion].&amp;[2015-01-28T19:37:11]"/>
            <x15:cachedUniqueName index="1755" name="[Range].[Date Ended Conversion].&amp;[2015-01-28T22:00:00]"/>
            <x15:cachedUniqueName index="1756" name="[Range].[Date Ended Conversion].&amp;[2015-01-28T22:14:52]"/>
            <x15:cachedUniqueName index="1757" name="[Range].[Date Ended Conversion].&amp;[2015-01-29T17:46:05]"/>
            <x15:cachedUniqueName index="1758" name="[Range].[Date Ended Conversion].&amp;[2015-01-29T20:21:04]"/>
            <x15:cachedUniqueName index="1759" name="[Range].[Date Ended Conversion].&amp;[2015-01-30T16:53:34]"/>
            <x15:cachedUniqueName index="1760" name="[Range].[Date Ended Conversion].&amp;[2015-01-30T17:00:00]"/>
            <x15:cachedUniqueName index="1761" name="[Range].[Date Ended Conversion].&amp;[2015-01-30T23:02:10]"/>
            <x15:cachedUniqueName index="1762" name="[Range].[Date Ended Conversion].&amp;[2015-01-31T00:39:00]"/>
            <x15:cachedUniqueName index="1763" name="[Range].[Date Ended Conversion].&amp;[2015-01-31T03:25:00]"/>
            <x15:cachedUniqueName index="1764" name="[Range].[Date Ended Conversion].&amp;[2015-01-31T14:03:06]"/>
            <x15:cachedUniqueName index="1765" name="[Range].[Date Ended Conversion].&amp;[2015-01-31T15:25:53]"/>
            <x15:cachedUniqueName index="1766" name="[Range].[Date Ended Conversion].&amp;[2015-01-31T19:58:33]"/>
            <x15:cachedUniqueName index="1767" name="[Range].[Date Ended Conversion].&amp;[2015-01-31T20:12:00]"/>
            <x15:cachedUniqueName index="1768" name="[Range].[Date Ended Conversion].&amp;[2015-02-01T00:31:47]"/>
            <x15:cachedUniqueName index="1769" name="[Range].[Date Ended Conversion].&amp;[2015-02-01T02:54:00]"/>
            <x15:cachedUniqueName index="1770" name="[Range].[Date Ended Conversion].&amp;[2015-02-02T04:59:00]"/>
            <x15:cachedUniqueName index="1771" name="[Range].[Date Ended Conversion].&amp;[2015-02-02T18:43:21]"/>
            <x15:cachedUniqueName index="1772" name="[Range].[Date Ended Conversion].&amp;[2015-02-02T18:55:42]"/>
            <x15:cachedUniqueName index="1773" name="[Range].[Date Ended Conversion].&amp;[2015-02-02T21:39:12]"/>
            <x15:cachedUniqueName index="1774" name="[Range].[Date Ended Conversion].&amp;[2015-02-03T02:00:00]"/>
            <x15:cachedUniqueName index="1775" name="[Range].[Date Ended Conversion].&amp;[2015-02-03T04:27:00]"/>
            <x15:cachedUniqueName index="1776" name="[Range].[Date Ended Conversion].&amp;[2015-02-04T04:00:00]"/>
            <x15:cachedUniqueName index="1777" name="[Range].[Date Ended Conversion].&amp;[2015-02-04T11:50:18]"/>
            <x15:cachedUniqueName index="1778" name="[Range].[Date Ended Conversion].&amp;[2015-02-04T19:36:46]"/>
            <x15:cachedUniqueName index="1779" name="[Range].[Date Ended Conversion].&amp;[2015-02-04T23:22:29]"/>
            <x15:cachedUniqueName index="1780" name="[Range].[Date Ended Conversion].&amp;[2015-02-05T06:59:00]"/>
            <x15:cachedUniqueName index="1781" name="[Range].[Date Ended Conversion].&amp;[2015-02-05T12:20:00]"/>
            <x15:cachedUniqueName index="1782" name="[Range].[Date Ended Conversion].&amp;[2015-02-05T16:11:18]"/>
            <x15:cachedUniqueName index="1783" name="[Range].[Date Ended Conversion].&amp;[2015-02-05T19:44:01]"/>
            <x15:cachedUniqueName index="1784" name="[Range].[Date Ended Conversion].&amp;[2015-02-06T01:25:00]"/>
            <x15:cachedUniqueName index="1785" name="[Range].[Date Ended Conversion].&amp;[2015-02-06T01:37:14]"/>
            <x15:cachedUniqueName index="1786" name="[Range].[Date Ended Conversion].&amp;[2015-02-06T15:04:31]"/>
            <x15:cachedUniqueName index="1787" name="[Range].[Date Ended Conversion].&amp;[2015-02-07T18:26:21]"/>
            <x15:cachedUniqueName index="1788" name="[Range].[Date Ended Conversion].&amp;[2015-02-07T21:42:19]"/>
            <x15:cachedUniqueName index="1789" name="[Range].[Date Ended Conversion].&amp;[2015-02-08T19:38:49]"/>
            <x15:cachedUniqueName index="1790" name="[Range].[Date Ended Conversion].&amp;[2015-02-08T21:58:29]"/>
            <x15:cachedUniqueName index="1791" name="[Range].[Date Ended Conversion].&amp;[2015-02-09T04:30:00]"/>
            <x15:cachedUniqueName index="1792" name="[Range].[Date Ended Conversion].&amp;[2015-02-10T07:59:00]"/>
            <x15:cachedUniqueName index="1793" name="[Range].[Date Ended Conversion].&amp;[2015-02-10T16:52:10]"/>
            <x15:cachedUniqueName index="1794" name="[Range].[Date Ended Conversion].&amp;[2015-02-11T02:53:41]"/>
            <x15:cachedUniqueName index="1795" name="[Range].[Date Ended Conversion].&amp;[2015-02-11T04:59:00]"/>
            <x15:cachedUniqueName index="1796" name="[Range].[Date Ended Conversion].&amp;[2015-02-11T13:13:42]"/>
            <x15:cachedUniqueName index="1797" name="[Range].[Date Ended Conversion].&amp;[2015-02-11T15:23:40]"/>
            <x15:cachedUniqueName index="1798" name="[Range].[Date Ended Conversion].&amp;[2015-02-11T17:00:00]"/>
            <x15:cachedUniqueName index="1799" name="[Range].[Date Ended Conversion].&amp;[2015-02-11T22:31:43]"/>
            <x15:cachedUniqueName index="1800" name="[Range].[Date Ended Conversion].&amp;[2015-02-12T05:59:00]"/>
            <x15:cachedUniqueName index="1801" name="[Range].[Date Ended Conversion].&amp;[2015-02-12T07:00:00]"/>
            <x15:cachedUniqueName index="1802" name="[Range].[Date Ended Conversion].&amp;[2015-02-12T14:15:42]"/>
            <x15:cachedUniqueName index="1803" name="[Range].[Date Ended Conversion].&amp;[2015-02-12T20:14:20]"/>
            <x15:cachedUniqueName index="1804" name="[Range].[Date Ended Conversion].&amp;[2015-02-13T14:48:36]"/>
            <x15:cachedUniqueName index="1805" name="[Range].[Date Ended Conversion].&amp;[2015-02-13T23:58:02]"/>
            <x15:cachedUniqueName index="1806" name="[Range].[Date Ended Conversion].&amp;[2015-02-14T01:43:02]"/>
            <x15:cachedUniqueName index="1807" name="[Range].[Date Ended Conversion].&amp;[2015-02-14T11:27:00]"/>
            <x15:cachedUniqueName index="1808" name="[Range].[Date Ended Conversion].&amp;[2015-02-14T14:09:51]"/>
            <x15:cachedUniqueName index="1809" name="[Range].[Date Ended Conversion].&amp;[2015-02-14T19:39:40]"/>
            <x15:cachedUniqueName index="1810" name="[Range].[Date Ended Conversion].&amp;[2015-02-15T14:05:47]"/>
            <x15:cachedUniqueName index="1811" name="[Range].[Date Ended Conversion].&amp;[2015-02-15T15:38:00]"/>
            <x15:cachedUniqueName index="1812" name="[Range].[Date Ended Conversion].&amp;[2015-02-15T20:30:07]"/>
            <x15:cachedUniqueName index="1813" name="[Range].[Date Ended Conversion].&amp;[2015-02-16T03:21:13]"/>
            <x15:cachedUniqueName index="1814" name="[Range].[Date Ended Conversion].&amp;[2015-02-16T07:13:43]"/>
            <x15:cachedUniqueName index="1815" name="[Range].[Date Ended Conversion].&amp;[2015-02-16T10:11:17]"/>
            <x15:cachedUniqueName index="1816" name="[Range].[Date Ended Conversion].&amp;[2015-02-16T18:48:03]"/>
            <x15:cachedUniqueName index="1817" name="[Range].[Date Ended Conversion].&amp;[2015-02-16T19:58:29]"/>
            <x15:cachedUniqueName index="1818" name="[Range].[Date Ended Conversion].&amp;[2015-02-17T00:08:47]"/>
            <x15:cachedUniqueName index="1819" name="[Range].[Date Ended Conversion].&amp;[2015-02-17T01:40:47]"/>
            <x15:cachedUniqueName index="1820" name="[Range].[Date Ended Conversion].&amp;[2015-02-17T04:59:00]"/>
            <x15:cachedUniqueName index="1821" name="[Range].[Date Ended Conversion].&amp;[2015-02-17T14:00:00]"/>
            <x15:cachedUniqueName index="1822" name="[Range].[Date Ended Conversion].&amp;[2015-02-17T22:15:29]"/>
            <x15:cachedUniqueName index="1823" name="[Range].[Date Ended Conversion].&amp;[2015-02-18T03:26:31]"/>
            <x15:cachedUniqueName index="1824" name="[Range].[Date Ended Conversion].&amp;[2015-02-18T17:43:09]"/>
            <x15:cachedUniqueName index="1825" name="[Range].[Date Ended Conversion].&amp;[2015-02-19T19:47:59]"/>
            <x15:cachedUniqueName index="1826" name="[Range].[Date Ended Conversion].&amp;[2015-02-19T20:45:48]"/>
            <x15:cachedUniqueName index="1827" name="[Range].[Date Ended Conversion].&amp;[2015-02-19T21:19:43]"/>
            <x15:cachedUniqueName index="1828" name="[Range].[Date Ended Conversion].&amp;[2015-02-20T08:34:13]"/>
            <x15:cachedUniqueName index="1829" name="[Range].[Date Ended Conversion].&amp;[2015-02-20T23:14:16]"/>
            <x15:cachedUniqueName index="1830" name="[Range].[Date Ended Conversion].&amp;[2015-02-21T11:00:00]"/>
            <x15:cachedUniqueName index="1831" name="[Range].[Date Ended Conversion].&amp;[2015-02-21T16:29:56]"/>
            <x15:cachedUniqueName index="1832" name="[Range].[Date Ended Conversion].&amp;[2015-02-21T19:58:39]"/>
            <x15:cachedUniqueName index="1833" name="[Range].[Date Ended Conversion].&amp;[2015-02-21T22:05:25]"/>
            <x15:cachedUniqueName index="1834" name="[Range].[Date Ended Conversion].&amp;[2015-02-22T01:21:47]"/>
            <x15:cachedUniqueName index="1835" name="[Range].[Date Ended Conversion].&amp;[2015-02-22T08:29:23]"/>
            <x15:cachedUniqueName index="1836" name="[Range].[Date Ended Conversion].&amp;[2015-02-22T11:30:00]"/>
            <x15:cachedUniqueName index="1837" name="[Range].[Date Ended Conversion].&amp;[2015-02-22T12:14:45]"/>
            <x15:cachedUniqueName index="1838" name="[Range].[Date Ended Conversion].&amp;[2015-02-22T20:09:13]"/>
            <x15:cachedUniqueName index="1839" name="[Range].[Date Ended Conversion].&amp;[2015-02-23T11:55:03]"/>
            <x15:cachedUniqueName index="1840" name="[Range].[Date Ended Conversion].&amp;[2015-02-23T18:22:59]"/>
            <x15:cachedUniqueName index="1841" name="[Range].[Date Ended Conversion].&amp;[2015-02-24T01:42:42]"/>
            <x15:cachedUniqueName index="1842" name="[Range].[Date Ended Conversion].&amp;[2015-02-24T03:00:00]"/>
            <x15:cachedUniqueName index="1843" name="[Range].[Date Ended Conversion].&amp;[2015-02-24T03:15:40]"/>
            <x15:cachedUniqueName index="1844" name="[Range].[Date Ended Conversion].&amp;[2015-02-26T00:35:10]"/>
            <x15:cachedUniqueName index="1845" name="[Range].[Date Ended Conversion].&amp;[2015-02-26T03:19:55]"/>
            <x15:cachedUniqueName index="1846" name="[Range].[Date Ended Conversion].&amp;[2015-02-26T08:41:33]"/>
            <x15:cachedUniqueName index="1847" name="[Range].[Date Ended Conversion].&amp;[2015-02-26T22:17:09]"/>
            <x15:cachedUniqueName index="1848" name="[Range].[Date Ended Conversion].&amp;[2015-02-27T00:30:00]"/>
            <x15:cachedUniqueName index="1849" name="[Range].[Date Ended Conversion].&amp;[2015-02-27T04:02:41]"/>
            <x15:cachedUniqueName index="1850" name="[Range].[Date Ended Conversion].&amp;[2015-02-27T16:37:59]"/>
            <x15:cachedUniqueName index="1851" name="[Range].[Date Ended Conversion].&amp;[2015-02-27T17:11:15]"/>
            <x15:cachedUniqueName index="1852" name="[Range].[Date Ended Conversion].&amp;[2015-02-27T19:49:06]"/>
            <x15:cachedUniqueName index="1853" name="[Range].[Date Ended Conversion].&amp;[2015-02-28T00:01:34]"/>
            <x15:cachedUniqueName index="1854" name="[Range].[Date Ended Conversion].&amp;[2015-02-28T04:59:00]"/>
            <x15:cachedUniqueName index="1855" name="[Range].[Date Ended Conversion].&amp;[2015-02-28T06:00:18]"/>
            <x15:cachedUniqueName index="1856" name="[Range].[Date Ended Conversion].&amp;[2015-02-28T07:32:16]"/>
            <x15:cachedUniqueName index="1857" name="[Range].[Date Ended Conversion].&amp;[2015-02-28T08:00:00]"/>
            <x15:cachedUniqueName index="1858" name="[Range].[Date Ended Conversion].&amp;[2015-02-28T12:00:00]"/>
            <x15:cachedUniqueName index="1859" name="[Range].[Date Ended Conversion].&amp;[2015-02-28T13:45:08]"/>
            <x15:cachedUniqueName index="1860" name="[Range].[Date Ended Conversion].&amp;[2015-02-28T14:00:59]"/>
            <x15:cachedUniqueName index="1861" name="[Range].[Date Ended Conversion].&amp;[2015-02-28T15:10:00]"/>
            <x15:cachedUniqueName index="1862" name="[Range].[Date Ended Conversion].&amp;[2015-02-28T15:14:22]"/>
            <x15:cachedUniqueName index="1863" name="[Range].[Date Ended Conversion].&amp;[2015-02-28T17:00:00]"/>
            <x15:cachedUniqueName index="1864" name="[Range].[Date Ended Conversion].&amp;[2015-02-28T20:17:35]"/>
            <x15:cachedUniqueName index="1865" name="[Range].[Date Ended Conversion].&amp;[2015-02-28T22:00:00]"/>
            <x15:cachedUniqueName index="1866" name="[Range].[Date Ended Conversion].&amp;[2015-03-01T00:42:05]"/>
            <x15:cachedUniqueName index="1867" name="[Range].[Date Ended Conversion].&amp;[2015-03-01T03:00:00]"/>
            <x15:cachedUniqueName index="1868" name="[Range].[Date Ended Conversion].&amp;[2015-03-01T04:59:00]"/>
            <x15:cachedUniqueName index="1869" name="[Range].[Date Ended Conversion].&amp;[2015-03-01T06:59:00]"/>
            <x15:cachedUniqueName index="1870" name="[Range].[Date Ended Conversion].&amp;[2015-03-01T08:08:41]"/>
            <x15:cachedUniqueName index="1871" name="[Range].[Date Ended Conversion].&amp;[2015-03-01T12:00:00]"/>
            <x15:cachedUniqueName index="1872" name="[Range].[Date Ended Conversion].&amp;[2015-03-01T15:21:16]"/>
            <x15:cachedUniqueName index="1873" name="[Range].[Date Ended Conversion].&amp;[2015-03-01T18:07:20]"/>
            <x15:cachedUniqueName index="1874" name="[Range].[Date Ended Conversion].&amp;[2015-03-01T20:33:49]"/>
            <x15:cachedUniqueName index="1875" name="[Range].[Date Ended Conversion].&amp;[2015-03-01T21:47:19]"/>
            <x15:cachedUniqueName index="1876" name="[Range].[Date Ended Conversion].&amp;[2015-03-01T23:02:35]"/>
            <x15:cachedUniqueName index="1877" name="[Range].[Date Ended Conversion].&amp;[2015-03-02T01:04:00]"/>
            <x15:cachedUniqueName index="1878" name="[Range].[Date Ended Conversion].&amp;[2015-03-02T04:59:00]"/>
            <x15:cachedUniqueName index="1879" name="[Range].[Date Ended Conversion].&amp;[2015-03-02T05:59:00]"/>
            <x15:cachedUniqueName index="1880" name="[Range].[Date Ended Conversion].&amp;[2015-03-02T20:00:00]"/>
            <x15:cachedUniqueName index="1881" name="[Range].[Date Ended Conversion].&amp;[2015-03-02T21:16:00]"/>
            <x15:cachedUniqueName index="1882" name="[Range].[Date Ended Conversion].&amp;[2015-03-02T23:00:00]"/>
            <x15:cachedUniqueName index="1883" name="[Range].[Date Ended Conversion].&amp;[2015-03-04T02:00:20]"/>
            <x15:cachedUniqueName index="1884" name="[Range].[Date Ended Conversion].&amp;[2015-03-04T14:22:30]"/>
            <x15:cachedUniqueName index="1885" name="[Range].[Date Ended Conversion].&amp;[2015-03-04T18:57:27]"/>
            <x15:cachedUniqueName index="1886" name="[Range].[Date Ended Conversion].&amp;[2015-03-04T18:59:23]"/>
            <x15:cachedUniqueName index="1887" name="[Range].[Date Ended Conversion].&amp;[2015-03-05T04:00:00]"/>
            <x15:cachedUniqueName index="1888" name="[Range].[Date Ended Conversion].&amp;[2015-03-05T20:27:00]"/>
            <x15:cachedUniqueName index="1889" name="[Range].[Date Ended Conversion].&amp;[2015-03-06T15:22:29]"/>
            <x15:cachedUniqueName index="1890" name="[Range].[Date Ended Conversion].&amp;[2015-03-06T21:04:52]"/>
            <x15:cachedUniqueName index="1891" name="[Range].[Date Ended Conversion].&amp;[2015-03-06T22:49:34]"/>
            <x15:cachedUniqueName index="1892" name="[Range].[Date Ended Conversion].&amp;[2015-03-07T04:55:00]"/>
            <x15:cachedUniqueName index="1893" name="[Range].[Date Ended Conversion].&amp;[2015-03-07T15:18:45]"/>
            <x15:cachedUniqueName index="1894" name="[Range].[Date Ended Conversion].&amp;[2015-03-07T19:55:01]"/>
            <x15:cachedUniqueName index="1895" name="[Range].[Date Ended Conversion].&amp;[2015-03-07T19:57:37]"/>
            <x15:cachedUniqueName index="1896" name="[Range].[Date Ended Conversion].&amp;[2015-03-08T05:14:57]"/>
            <x15:cachedUniqueName index="1897" name="[Range].[Date Ended Conversion].&amp;[2015-03-08T12:57:05]"/>
            <x15:cachedUniqueName index="1898" name="[Range].[Date Ended Conversion].&amp;[2015-03-08T13:31:17]"/>
            <x15:cachedUniqueName index="1899" name="[Range].[Date Ended Conversion].&amp;[2015-03-08T15:16:00]"/>
            <x15:cachedUniqueName index="1900" name="[Range].[Date Ended Conversion].&amp;[2015-03-08T16:08:25]"/>
            <x15:cachedUniqueName index="1901" name="[Range].[Date Ended Conversion].&amp;[2015-03-08T16:50:03]"/>
            <x15:cachedUniqueName index="1902" name="[Range].[Date Ended Conversion].&amp;[2015-03-09T03:44:52]"/>
            <x15:cachedUniqueName index="1903" name="[Range].[Date Ended Conversion].&amp;[2015-03-09T21:49:21]"/>
            <x15:cachedUniqueName index="1904" name="[Range].[Date Ended Conversion].&amp;[2015-03-10T02:39:49]"/>
            <x15:cachedUniqueName index="1905" name="[Range].[Date Ended Conversion].&amp;[2015-03-11T03:26:23]"/>
            <x15:cachedUniqueName index="1906" name="[Range].[Date Ended Conversion].&amp;[2015-03-11T16:23:56]"/>
            <x15:cachedUniqueName index="1907" name="[Range].[Date Ended Conversion].&amp;[2015-03-11T23:45:52]"/>
            <x15:cachedUniqueName index="1908" name="[Range].[Date Ended Conversion].&amp;[2015-03-12T04:00:00]"/>
            <x15:cachedUniqueName index="1909" name="[Range].[Date Ended Conversion].&amp;[2015-03-12T11:07:43]"/>
            <x15:cachedUniqueName index="1910" name="[Range].[Date Ended Conversion].&amp;[2015-03-12T17:49:11]"/>
            <x15:cachedUniqueName index="1911" name="[Range].[Date Ended Conversion].&amp;[2015-03-12T19:13:02]"/>
            <x15:cachedUniqueName index="1912" name="[Range].[Date Ended Conversion].&amp;[2015-03-12T21:58:32]"/>
            <x15:cachedUniqueName index="1913" name="[Range].[Date Ended Conversion].&amp;[2015-03-13T06:59:00]"/>
            <x15:cachedUniqueName index="1914" name="[Range].[Date Ended Conversion].&amp;[2015-03-13T17:57:36]"/>
            <x15:cachedUniqueName index="1915" name="[Range].[Date Ended Conversion].&amp;[2015-03-14T00:20:16]"/>
            <x15:cachedUniqueName index="1916" name="[Range].[Date Ended Conversion].&amp;[2015-03-14T00:50:01]"/>
            <x15:cachedUniqueName index="1917" name="[Range].[Date Ended Conversion].&amp;[2015-03-14T02:05:08]"/>
            <x15:cachedUniqueName index="1918" name="[Range].[Date Ended Conversion].&amp;[2015-03-14T03:11:00]"/>
            <x15:cachedUniqueName index="1919" name="[Range].[Date Ended Conversion].&amp;[2015-03-14T15:00:00]"/>
            <x15:cachedUniqueName index="1920" name="[Range].[Date Ended Conversion].&amp;[2015-03-14T20:46:34]"/>
            <x15:cachedUniqueName index="1921" name="[Range].[Date Ended Conversion].&amp;[2015-03-15T13:32:02]"/>
            <x15:cachedUniqueName index="1922" name="[Range].[Date Ended Conversion].&amp;[2015-03-15T18:00:00]"/>
            <x15:cachedUniqueName index="1923" name="[Range].[Date Ended Conversion].&amp;[2015-03-16T02:34:24]"/>
            <x15:cachedUniqueName index="1924" name="[Range].[Date Ended Conversion].&amp;[2015-03-16T16:11:56]"/>
            <x15:cachedUniqueName index="1925" name="[Range].[Date Ended Conversion].&amp;[2015-03-16T16:35:52]"/>
            <x15:cachedUniqueName index="1926" name="[Range].[Date Ended Conversion].&amp;[2015-03-16T17:28:00]"/>
            <x15:cachedUniqueName index="1927" name="[Range].[Date Ended Conversion].&amp;[2015-03-16T19:00:37]"/>
            <x15:cachedUniqueName index="1928" name="[Range].[Date Ended Conversion].&amp;[2015-03-16T21:00:00]"/>
            <x15:cachedUniqueName index="1929" name="[Range].[Date Ended Conversion].&amp;[2015-03-17T18:00:00]"/>
            <x15:cachedUniqueName index="1930" name="[Range].[Date Ended Conversion].&amp;[2015-03-18T17:00:00]"/>
            <x15:cachedUniqueName index="1931" name="[Range].[Date Ended Conversion].&amp;[2015-03-19T08:28:43]"/>
            <x15:cachedUniqueName index="1932" name="[Range].[Date Ended Conversion].&amp;[2015-03-19T14:05:20]"/>
            <x15:cachedUniqueName index="1933" name="[Range].[Date Ended Conversion].&amp;[2015-03-19T14:39:00]"/>
            <x15:cachedUniqueName index="1934" name="[Range].[Date Ended Conversion].&amp;[2015-03-19T15:00:28]"/>
            <x15:cachedUniqueName index="1935" name="[Range].[Date Ended Conversion].&amp;[2015-03-19T17:45:23]"/>
            <x15:cachedUniqueName index="1936" name="[Range].[Date Ended Conversion].&amp;[2015-03-19T18:15:30]"/>
            <x15:cachedUniqueName index="1937" name="[Range].[Date Ended Conversion].&amp;[2015-03-19T19:02:50]"/>
            <x15:cachedUniqueName index="1938" name="[Range].[Date Ended Conversion].&amp;[2015-03-19T21:31:27]"/>
            <x15:cachedUniqueName index="1939" name="[Range].[Date Ended Conversion].&amp;[2015-03-19T21:47:44]"/>
            <x15:cachedUniqueName index="1940" name="[Range].[Date Ended Conversion].&amp;[2015-03-20T03:45:32]"/>
            <x15:cachedUniqueName index="1941" name="[Range].[Date Ended Conversion].&amp;[2015-03-20T15:07:12]"/>
            <x15:cachedUniqueName index="1942" name="[Range].[Date Ended Conversion].&amp;[2015-03-20T15:54:11]"/>
            <x15:cachedUniqueName index="1943" name="[Range].[Date Ended Conversion].&amp;[2015-03-20T16:56:00]"/>
            <x15:cachedUniqueName index="1944" name="[Range].[Date Ended Conversion].&amp;[2015-03-20T20:27:00]"/>
            <x15:cachedUniqueName index="1945" name="[Range].[Date Ended Conversion].&amp;[2015-03-21T19:22:38]"/>
            <x15:cachedUniqueName index="1946" name="[Range].[Date Ended Conversion].&amp;[2015-03-22T08:00:00]"/>
            <x15:cachedUniqueName index="1947" name="[Range].[Date Ended Conversion].&amp;[2015-03-22T16:07:15]"/>
            <x15:cachedUniqueName index="1948" name="[Range].[Date Ended Conversion].&amp;[2015-03-22T22:20:52]"/>
            <x15:cachedUniqueName index="1949" name="[Range].[Date Ended Conversion].&amp;[2015-03-22T22:35:47]"/>
            <x15:cachedUniqueName index="1950" name="[Range].[Date Ended Conversion].&amp;[2015-03-23T02:14:00]"/>
            <x15:cachedUniqueName index="1951" name="[Range].[Date Ended Conversion].&amp;[2015-03-23T03:55:12]"/>
            <x15:cachedUniqueName index="1952" name="[Range].[Date Ended Conversion].&amp;[2015-03-23T04:59:00]"/>
            <x15:cachedUniqueName index="1953" name="[Range].[Date Ended Conversion].&amp;[2015-03-23T18:00:00]"/>
            <x15:cachedUniqueName index="1954" name="[Range].[Date Ended Conversion].&amp;[2015-03-24T00:08:46]"/>
            <x15:cachedUniqueName index="1955" name="[Range].[Date Ended Conversion].&amp;[2015-03-24T03:34:59]"/>
            <x15:cachedUniqueName index="1956" name="[Range].[Date Ended Conversion].&amp;[2015-03-24T03:59:00]"/>
            <x15:cachedUniqueName index="1957" name="[Range].[Date Ended Conversion].&amp;[2015-03-24T19:34:04]"/>
            <x15:cachedUniqueName index="1958" name="[Range].[Date Ended Conversion].&amp;[2015-03-24T20:11:45]"/>
            <x15:cachedUniqueName index="1959" name="[Range].[Date Ended Conversion].&amp;[2015-03-25T07:01:00]"/>
            <x15:cachedUniqueName index="1960" name="[Range].[Date Ended Conversion].&amp;[2015-03-25T18:01:10]"/>
            <x15:cachedUniqueName index="1961" name="[Range].[Date Ended Conversion].&amp;[2015-03-25T18:53:49]"/>
            <x15:cachedUniqueName index="1962" name="[Range].[Date Ended Conversion].&amp;[2015-03-25T21:36:06]"/>
            <x15:cachedUniqueName index="1964" name="[Range].[Date Ended Conversion].&amp;[2015-03-26T01:03:29]"/>
            <x15:cachedUniqueName index="1965" name="[Range].[Date Ended Conversion].&amp;[2015-03-26T04:00:00]"/>
            <x15:cachedUniqueName index="1966" name="[Range].[Date Ended Conversion].&amp;[2015-03-26T22:17:51]"/>
            <x15:cachedUniqueName index="1968" name="[Range].[Date Ended Conversion].&amp;[2015-03-27T00:05:32]"/>
            <x15:cachedUniqueName index="1969" name="[Range].[Date Ended Conversion].&amp;[2015-03-27T02:39:00]"/>
            <x15:cachedUniqueName index="1970" name="[Range].[Date Ended Conversion].&amp;[2015-03-27T03:34:36]"/>
            <x15:cachedUniqueName index="1971" name="[Range].[Date Ended Conversion].&amp;[2015-03-27T15:24:52]"/>
            <x15:cachedUniqueName index="1972" name="[Range].[Date Ended Conversion].&amp;[2015-03-27T17:59:52]"/>
            <x15:cachedUniqueName index="1973" name="[Range].[Date Ended Conversion].&amp;[2015-03-27T19:43:15]"/>
            <x15:cachedUniqueName index="1974" name="[Range].[Date Ended Conversion].&amp;[2015-03-27T23:16:12]"/>
            <x15:cachedUniqueName index="1975" name="[Range].[Date Ended Conversion].&amp;[2015-03-28T00:44:45]"/>
            <x15:cachedUniqueName index="1976" name="[Range].[Date Ended Conversion].&amp;[2015-03-28T01:46:48]"/>
            <x15:cachedUniqueName index="1977" name="[Range].[Date Ended Conversion].&amp;[2015-03-28T02:43:06]"/>
            <x15:cachedUniqueName index="1978" name="[Range].[Date Ended Conversion].&amp;[2015-03-28T10:19:12]"/>
            <x15:cachedUniqueName index="1979" name="[Range].[Date Ended Conversion].&amp;[2015-03-28T14:38:04]"/>
            <x15:cachedUniqueName index="1980" name="[Range].[Date Ended Conversion].&amp;[2015-03-28T19:06:04]"/>
            <x15:cachedUniqueName index="1981" name="[Range].[Date Ended Conversion].&amp;[2015-03-28T22:07:06]"/>
            <x15:cachedUniqueName index="1982" name="[Range].[Date Ended Conversion].&amp;[2015-03-28T23:31:51]"/>
            <x15:cachedUniqueName index="1983" name="[Range].[Date Ended Conversion].&amp;[2015-03-29T20:00:00]"/>
            <x15:cachedUniqueName index="1984" name="[Range].[Date Ended Conversion].&amp;[2015-03-30T18:31:59]"/>
            <x15:cachedUniqueName index="1985" name="[Range].[Date Ended Conversion].&amp;[2015-03-30T19:52:30]"/>
            <x15:cachedUniqueName index="1986" name="[Range].[Date Ended Conversion].&amp;[2015-03-31T03:22:00]"/>
            <x15:cachedUniqueName index="1987" name="[Range].[Date Ended Conversion].&amp;[2015-03-31T04:16:54]"/>
            <x15:cachedUniqueName index="1988" name="[Range].[Date Ended Conversion].&amp;[2015-03-31T12:52:00]"/>
            <x15:cachedUniqueName index="1989" name="[Range].[Date Ended Conversion].&amp;[2015-03-31T13:14:00]"/>
            <x15:cachedUniqueName index="1990" name="[Range].[Date Ended Conversion].&amp;[2015-03-31T18:04:04]"/>
            <x15:cachedUniqueName index="1991" name="[Range].[Date Ended Conversion].&amp;[2015-03-31T22:59:00]"/>
            <x15:cachedUniqueName index="1992" name="[Range].[Date Ended Conversion].&amp;[2015-03-31T23:39:00]"/>
            <x15:cachedUniqueName index="1993" name="[Range].[Date Ended Conversion].&amp;[2015-04-01T00:18:00]"/>
            <x15:cachedUniqueName index="1994" name="[Range].[Date Ended Conversion].&amp;[2015-04-01T01:01:30]"/>
            <x15:cachedUniqueName index="1995" name="[Range].[Date Ended Conversion].&amp;[2015-04-01T03:59:00]"/>
            <x15:cachedUniqueName index="1996" name="[Range].[Date Ended Conversion].&amp;[2015-04-01T04:59:00]"/>
            <x15:cachedUniqueName index="1997" name="[Range].[Date Ended Conversion].&amp;[2015-04-01T12:22:05]"/>
            <x15:cachedUniqueName index="1998" name="[Range].[Date Ended Conversion].&amp;[2015-04-01T17:00:26]"/>
            <x15:cachedUniqueName index="1999" name="[Range].[Date Ended Conversion].&amp;[2015-04-01T20:17:48]"/>
            <x15:cachedUniqueName index="2000" name="[Range].[Date Ended Conversion].&amp;[2015-04-01T20:32:43]"/>
            <x15:cachedUniqueName index="2001" name="[Range].[Date Ended Conversion].&amp;[2015-04-01T20:51:49]"/>
            <x15:cachedUniqueName index="2002" name="[Range].[Date Ended Conversion].&amp;[2015-04-02T01:00:00]"/>
            <x15:cachedUniqueName index="2003" name="[Range].[Date Ended Conversion].&amp;[2015-04-02T15:54:31]"/>
            <x15:cachedUniqueName index="2004" name="[Range].[Date Ended Conversion].&amp;[2015-04-02T16:36:22]"/>
            <x15:cachedUniqueName index="2005" name="[Range].[Date Ended Conversion].&amp;[2015-04-03T03:59:00]"/>
            <x15:cachedUniqueName index="2006" name="[Range].[Date Ended Conversion].&amp;[2015-04-03T04:37:30]"/>
            <x15:cachedUniqueName index="2007" name="[Range].[Date Ended Conversion].&amp;[2015-04-03T13:49:48]"/>
            <x15:cachedUniqueName index="2008" name="[Range].[Date Ended Conversion].&amp;[2015-04-03T13:59:01]"/>
            <x15:cachedUniqueName index="2009" name="[Range].[Date Ended Conversion].&amp;[2015-04-03T15:38:00]"/>
            <x15:cachedUniqueName index="2010" name="[Range].[Date Ended Conversion].&amp;[2015-04-03T20:02:33]"/>
            <x15:cachedUniqueName index="2011" name="[Range].[Date Ended Conversion].&amp;[2015-04-03T21:44:10]"/>
            <x15:cachedUniqueName index="2012" name="[Range].[Date Ended Conversion].&amp;[2015-04-03T21:48:59]"/>
            <x15:cachedUniqueName index="2013" name="[Range].[Date Ended Conversion].&amp;[2015-04-03T22:40:15]"/>
            <x15:cachedUniqueName index="2014" name="[Range].[Date Ended Conversion].&amp;[2015-04-04T06:22:05]"/>
            <x15:cachedUniqueName index="2015" name="[Range].[Date Ended Conversion].&amp;[2015-04-04T14:43:57]"/>
            <x15:cachedUniqueName index="2016" name="[Range].[Date Ended Conversion].&amp;[2015-04-04T18:10:37]"/>
            <x15:cachedUniqueName index="2017" name="[Range].[Date Ended Conversion].&amp;[2015-04-04T20:19:17]"/>
            <x15:cachedUniqueName index="2018" name="[Range].[Date Ended Conversion].&amp;[2015-04-04T21:59:00]"/>
            <x15:cachedUniqueName index="2019" name="[Range].[Date Ended Conversion].&amp;[2015-04-05T01:30:22]"/>
            <x15:cachedUniqueName index="2020" name="[Range].[Date Ended Conversion].&amp;[2015-04-05T03:40:47]"/>
            <x15:cachedUniqueName index="2021" name="[Range].[Date Ended Conversion].&amp;[2015-04-05T08:23:41]"/>
            <x15:cachedUniqueName index="2022" name="[Range].[Date Ended Conversion].&amp;[2015-04-05T11:00:00]"/>
            <x15:cachedUniqueName index="2023" name="[Range].[Date Ended Conversion].&amp;[2015-04-05T17:51:17]"/>
            <x15:cachedUniqueName index="2024" name="[Range].[Date Ended Conversion].&amp;[2015-04-06T04:00:00]"/>
            <x15:cachedUniqueName index="2025" name="[Range].[Date Ended Conversion].&amp;[2015-04-06T15:15:45]"/>
            <x15:cachedUniqueName index="2026" name="[Range].[Date Ended Conversion].&amp;[2015-04-07T07:00:00]"/>
            <x15:cachedUniqueName index="2027" name="[Range].[Date Ended Conversion].&amp;[2015-04-08T08:53:21]"/>
            <x15:cachedUniqueName index="2028" name="[Range].[Date Ended Conversion].&amp;[2015-04-08T11:42:59]"/>
            <x15:cachedUniqueName index="2029" name="[Range].[Date Ended Conversion].&amp;[2015-04-08T17:42:49]"/>
            <x15:cachedUniqueName index="2030" name="[Range].[Date Ended Conversion].&amp;[2015-04-08T18:58:47]"/>
            <x15:cachedUniqueName index="2031" name="[Range].[Date Ended Conversion].&amp;[2015-04-09T04:00:00]"/>
            <x15:cachedUniqueName index="2032" name="[Range].[Date Ended Conversion].&amp;[2015-04-09T19:00:55]"/>
            <x15:cachedUniqueName index="2033" name="[Range].[Date Ended Conversion].&amp;[2015-04-09T22:58:54]"/>
            <x15:cachedUniqueName index="2034" name="[Range].[Date Ended Conversion].&amp;[2015-04-09T23:31:11]"/>
            <x15:cachedUniqueName index="2035" name="[Range].[Date Ended Conversion].&amp;[2015-04-10T01:27:22]"/>
            <x15:cachedUniqueName index="2036" name="[Range].[Date Ended Conversion].&amp;[2015-04-10T04:59:00]"/>
            <x15:cachedUniqueName index="2037" name="[Range].[Date Ended Conversion].&amp;[2015-04-10T05:00:00]"/>
            <x15:cachedUniqueName index="2038" name="[Range].[Date Ended Conversion].&amp;[2015-04-10T05:32:54]"/>
            <x15:cachedUniqueName index="2039" name="[Range].[Date Ended Conversion].&amp;[2015-04-10T22:27:28]"/>
            <x15:cachedUniqueName index="2040" name="[Range].[Date Ended Conversion].&amp;[2015-04-10T23:14:07]"/>
            <x15:cachedUniqueName index="2041" name="[Range].[Date Ended Conversion].&amp;[2015-04-11T04:06:32]"/>
            <x15:cachedUniqueName index="2042" name="[Range].[Date Ended Conversion].&amp;[2015-04-11T06:00:00]"/>
            <x15:cachedUniqueName index="2043" name="[Range].[Date Ended Conversion].&amp;[2015-04-11T19:22:39]"/>
            <x15:cachedUniqueName index="2044" name="[Range].[Date Ended Conversion].&amp;[2015-04-12T02:12:42]"/>
            <x15:cachedUniqueName index="2045" name="[Range].[Date Ended Conversion].&amp;[2015-04-13T02:51:57]"/>
            <x15:cachedUniqueName index="2046" name="[Range].[Date Ended Conversion].&amp;[2015-04-13T03:06:20]"/>
            <x15:cachedUniqueName index="2047" name="[Range].[Date Ended Conversion].&amp;[2015-04-13T15:59:35]"/>
            <x15:cachedUniqueName index="2048" name="[Range].[Date Ended Conversion].&amp;[2015-04-13T17:17:52]"/>
            <x15:cachedUniqueName index="2049" name="[Range].[Date Ended Conversion].&amp;[2015-04-13T19:00:00]"/>
            <x15:cachedUniqueName index="2050" name="[Range].[Date Ended Conversion].&amp;[2015-04-14T03:21:58]"/>
            <x15:cachedUniqueName index="2051" name="[Range].[Date Ended Conversion].&amp;[2015-04-14T16:19:25]"/>
            <x15:cachedUniqueName index="2052" name="[Range].[Date Ended Conversion].&amp;[2015-04-14T19:00:33]"/>
            <x15:cachedUniqueName index="2053" name="[Range].[Date Ended Conversion].&amp;[2015-04-15T05:04:00]"/>
            <x15:cachedUniqueName index="2054" name="[Range].[Date Ended Conversion].&amp;[2015-04-15T21:54:53]"/>
            <x15:cachedUniqueName index="2055" name="[Range].[Date Ended Conversion].&amp;[2015-04-15T22:59:00]"/>
            <x15:cachedUniqueName index="2056" name="[Range].[Date Ended Conversion].&amp;[2015-04-16T02:50:00]"/>
            <x15:cachedUniqueName index="2057" name="[Range].[Date Ended Conversion].&amp;[2015-04-16T11:27:36]"/>
            <x15:cachedUniqueName index="2058" name="[Range].[Date Ended Conversion].&amp;[2015-04-16T18:10:33]"/>
            <x15:cachedUniqueName index="2060" name="[Range].[Date Ended Conversion].&amp;[2015-04-17T16:00:00]"/>
            <x15:cachedUniqueName index="2061" name="[Range].[Date Ended Conversion].&amp;[2015-04-17T17:33:02]"/>
            <x15:cachedUniqueName index="2062" name="[Range].[Date Ended Conversion].&amp;[2015-04-18T00:37:00]"/>
            <x15:cachedUniqueName index="2063" name="[Range].[Date Ended Conversion].&amp;[2015-04-18T01:40:10]"/>
            <x15:cachedUniqueName index="2064" name="[Range].[Date Ended Conversion].&amp;[2015-04-18T10:16:00]"/>
            <x15:cachedUniqueName index="2065" name="[Range].[Date Ended Conversion].&amp;[2015-04-18T13:55:20]"/>
            <x15:cachedUniqueName index="2066" name="[Range].[Date Ended Conversion].&amp;[2015-04-18T16:52:02]"/>
            <x15:cachedUniqueName index="2067" name="[Range].[Date Ended Conversion].&amp;[2015-04-18T21:10:05]"/>
            <x15:cachedUniqueName index="2068" name="[Range].[Date Ended Conversion].&amp;[2015-04-18T22:30:00]"/>
            <x15:cachedUniqueName index="2069" name="[Range].[Date Ended Conversion].&amp;[2015-04-19T15:08:52]"/>
            <x15:cachedUniqueName index="2070" name="[Range].[Date Ended Conversion].&amp;[2015-04-19T16:19:46]"/>
            <x15:cachedUniqueName index="2071" name="[Range].[Date Ended Conversion].&amp;[2015-04-20T04:50:00]"/>
            <x15:cachedUniqueName index="2072" name="[Range].[Date Ended Conversion].&amp;[2015-04-20T18:25:49]"/>
            <x15:cachedUniqueName index="2073" name="[Range].[Date Ended Conversion].&amp;[2015-04-20T21:09:25]"/>
            <x15:cachedUniqueName index="2074" name="[Range].[Date Ended Conversion].&amp;[2015-04-21T05:40:32]"/>
            <x15:cachedUniqueName index="2075" name="[Range].[Date Ended Conversion].&amp;[2015-04-21T05:59:00]"/>
            <x15:cachedUniqueName index="2076" name="[Range].[Date Ended Conversion].&amp;[2015-04-21T13:25:26]"/>
            <x15:cachedUniqueName index="2077" name="[Range].[Date Ended Conversion].&amp;[2015-04-21T16:13:42]"/>
            <x15:cachedUniqueName index="2078" name="[Range].[Date Ended Conversion].&amp;[2015-04-21T17:22:07]"/>
            <x15:cachedUniqueName index="2079" name="[Range].[Date Ended Conversion].&amp;[2015-04-22T19:56:26]"/>
            <x15:cachedUniqueName index="2080" name="[Range].[Date Ended Conversion].&amp;[2015-04-22T22:00:37]"/>
            <x15:cachedUniqueName index="2081" name="[Range].[Date Ended Conversion].&amp;[2015-04-23T05:40:07]"/>
            <x15:cachedUniqueName index="2082" name="[Range].[Date Ended Conversion].&amp;[2015-04-23T06:59:00]"/>
            <x15:cachedUniqueName index="2083" name="[Range].[Date Ended Conversion].&amp;[2015-04-23T11:53:12]"/>
            <x15:cachedUniqueName index="2084" name="[Range].[Date Ended Conversion].&amp;[2015-04-23T12:50:46]"/>
            <x15:cachedUniqueName index="2085" name="[Range].[Date Ended Conversion].&amp;[2015-04-23T18:30:00]"/>
            <x15:cachedUniqueName index="2086" name="[Range].[Date Ended Conversion].&amp;[2015-04-23T21:05:38]"/>
            <x15:cachedUniqueName index="2087" name="[Range].[Date Ended Conversion].&amp;[2015-04-24T01:39:31]"/>
            <x15:cachedUniqueName index="2088" name="[Range].[Date Ended Conversion].&amp;[2015-04-24T05:19:57]"/>
            <x15:cachedUniqueName index="2089" name="[Range].[Date Ended Conversion].&amp;[2015-04-24T16:16:17]"/>
            <x15:cachedUniqueName index="2090" name="[Range].[Date Ended Conversion].&amp;[2015-04-24T21:52:21]"/>
            <x15:cachedUniqueName index="2092" name="[Range].[Date Ended Conversion].&amp;[2015-04-25T04:35:00]"/>
            <x15:cachedUniqueName index="2093" name="[Range].[Date Ended Conversion].&amp;[2015-04-25T05:11:23]"/>
            <x15:cachedUniqueName index="2094" name="[Range].[Date Ended Conversion].&amp;[2015-04-25T09:53:39]"/>
            <x15:cachedUniqueName index="2095" name="[Range].[Date Ended Conversion].&amp;[2015-04-25T15:49:54]"/>
            <x15:cachedUniqueName index="2096" name="[Range].[Date Ended Conversion].&amp;[2015-04-25T19:59:22]"/>
            <x15:cachedUniqueName index="2097" name="[Range].[Date Ended Conversion].&amp;[2015-04-25T20:17:06]"/>
            <x15:cachedUniqueName index="2098" name="[Range].[Date Ended Conversion].&amp;[2015-04-26T06:28:00]"/>
            <x15:cachedUniqueName index="2099" name="[Range].[Date Ended Conversion].&amp;[2015-04-26T20:55:59]"/>
            <x15:cachedUniqueName index="2100" name="[Range].[Date Ended Conversion].&amp;[2015-04-27T15:42:10]"/>
            <x15:cachedUniqueName index="2101" name="[Range].[Date Ended Conversion].&amp;[2015-04-27T17:12:00]"/>
            <x15:cachedUniqueName index="2103" name="[Range].[Date Ended Conversion].&amp;[2015-04-28T15:19:54]"/>
            <x15:cachedUniqueName index="2104" name="[Range].[Date Ended Conversion].&amp;[2015-04-29T01:16:39]"/>
            <x15:cachedUniqueName index="2105" name="[Range].[Date Ended Conversion].&amp;[2015-04-29T03:09:19]"/>
            <x15:cachedUniqueName index="2106" name="[Range].[Date Ended Conversion].&amp;[2015-04-29T04:22:00]"/>
            <x15:cachedUniqueName index="2107" name="[Range].[Date Ended Conversion].&amp;[2015-04-29T14:07:06]"/>
            <x15:cachedUniqueName index="2108" name="[Range].[Date Ended Conversion].&amp;[2015-04-29T17:51:02]"/>
            <x15:cachedUniqueName index="2109" name="[Range].[Date Ended Conversion].&amp;[2015-04-29T18:14:28]"/>
            <x15:cachedUniqueName index="2110" name="[Range].[Date Ended Conversion].&amp;[2015-04-29T19:02:06]"/>
            <x15:cachedUniqueName index="2111" name="[Range].[Date Ended Conversion].&amp;[2015-04-29T23:00:00]"/>
            <x15:cachedUniqueName index="2112" name="[Range].[Date Ended Conversion].&amp;[2015-04-30T02:25:39]"/>
            <x15:cachedUniqueName index="2113" name="[Range].[Date Ended Conversion].&amp;[2015-04-30T15:20:00]"/>
            <x15:cachedUniqueName index="2114" name="[Range].[Date Ended Conversion].&amp;[2015-04-30T16:00:51]"/>
            <x15:cachedUniqueName index="2115" name="[Range].[Date Ended Conversion].&amp;[2015-04-30T19:23:47]"/>
            <x15:cachedUniqueName index="2116" name="[Range].[Date Ended Conversion].&amp;[2015-05-01T00:16:51]"/>
            <x15:cachedUniqueName index="2117" name="[Range].[Date Ended Conversion].&amp;[2015-05-01T03:59:00]"/>
            <x15:cachedUniqueName index="2118" name="[Range].[Date Ended Conversion].&amp;[2015-05-01T05:46:37]"/>
            <x15:cachedUniqueName index="2119" name="[Range].[Date Ended Conversion].&amp;[2015-05-01T08:59:32]"/>
            <x15:cachedUniqueName index="2120" name="[Range].[Date Ended Conversion].&amp;[2015-05-01T13:59:00]"/>
            <x15:cachedUniqueName index="2121" name="[Range].[Date Ended Conversion].&amp;[2015-05-01T18:39:05]"/>
            <x15:cachedUniqueName index="2122" name="[Range].[Date Ended Conversion].&amp;[2015-05-01T22:00:00]"/>
            <x15:cachedUniqueName index="2123" name="[Range].[Date Ended Conversion].&amp;[2015-05-01T22:02:41]"/>
            <x15:cachedUniqueName index="2124" name="[Range].[Date Ended Conversion].&amp;[2015-05-02T13:04:09]"/>
            <x15:cachedUniqueName index="2125" name="[Range].[Date Ended Conversion].&amp;[2015-05-02T15:11:49]"/>
            <x15:cachedUniqueName index="2126" name="[Range].[Date Ended Conversion].&amp;[2015-05-02T21:00:00]"/>
            <x15:cachedUniqueName index="2127" name="[Range].[Date Ended Conversion].&amp;[2015-05-02T22:02:16]"/>
            <x15:cachedUniqueName index="2128" name="[Range].[Date Ended Conversion].&amp;[2015-05-03T22:51:00]"/>
            <x15:cachedUniqueName index="2129" name="[Range].[Date Ended Conversion].&amp;[2015-05-04T01:40:38]"/>
            <x15:cachedUniqueName index="2130" name="[Range].[Date Ended Conversion].&amp;[2015-05-04T04:01:00]"/>
            <x15:cachedUniqueName index="2131" name="[Range].[Date Ended Conversion].&amp;[2015-05-04T21:29:34]"/>
            <x15:cachedUniqueName index="2132" name="[Range].[Date Ended Conversion].&amp;[2015-05-05T18:48:00]"/>
            <x15:cachedUniqueName index="2133" name="[Range].[Date Ended Conversion].&amp;[2015-05-06T02:04:03]"/>
            <x15:cachedUniqueName index="2134" name="[Range].[Date Ended Conversion].&amp;[2015-05-07T06:58:00]"/>
            <x15:cachedUniqueName index="2135" name="[Range].[Date Ended Conversion].&amp;[2015-05-07T10:09:54]"/>
            <x15:cachedUniqueName index="2136" name="[Range].[Date Ended Conversion].&amp;[2015-05-07T14:01:04]"/>
            <x15:cachedUniqueName index="2137" name="[Range].[Date Ended Conversion].&amp;[2015-05-07T17:11:59]"/>
            <x15:cachedUniqueName index="2138" name="[Range].[Date Ended Conversion].&amp;[2015-05-07T18:12:22]"/>
            <x15:cachedUniqueName index="2139" name="[Range].[Date Ended Conversion].&amp;[2015-05-08T00:52:36]"/>
            <x15:cachedUniqueName index="2140" name="[Range].[Date Ended Conversion].&amp;[2015-05-08T00:52:52]"/>
            <x15:cachedUniqueName index="2141" name="[Range].[Date Ended Conversion].&amp;[2015-05-08T08:14:03]"/>
            <x15:cachedUniqueName index="2142" name="[Range].[Date Ended Conversion].&amp;[2015-05-08T16:01:58]"/>
            <x15:cachedUniqueName index="2143" name="[Range].[Date Ended Conversion].&amp;[2015-05-08T18:12:56]"/>
            <x15:cachedUniqueName index="2144" name="[Range].[Date Ended Conversion].&amp;[2015-05-08T20:05:00]"/>
            <x15:cachedUniqueName index="2145" name="[Range].[Date Ended Conversion].&amp;[2015-05-08T22:00:00]"/>
            <x15:cachedUniqueName index="2146" name="[Range].[Date Ended Conversion].&amp;[2015-05-09T03:59:00]"/>
            <x15:cachedUniqueName index="2147" name="[Range].[Date Ended Conversion].&amp;[2015-05-09T04:00:00]"/>
            <x15:cachedUniqueName index="2148" name="[Range].[Date Ended Conversion].&amp;[2015-05-09T05:00:00]"/>
            <x15:cachedUniqueName index="2149" name="[Range].[Date Ended Conversion].&amp;[2015-05-09T09:35:15]"/>
            <x15:cachedUniqueName index="2150" name="[Range].[Date Ended Conversion].&amp;[2015-05-09T19:09:22]"/>
            <x15:cachedUniqueName index="2151" name="[Range].[Date Ended Conversion].&amp;[2015-05-09T20:47:29]"/>
            <x15:cachedUniqueName index="2152" name="[Range].[Date Ended Conversion].&amp;[2015-05-09T21:14:18]"/>
            <x15:cachedUniqueName index="2153" name="[Range].[Date Ended Conversion].&amp;[2015-05-10T17:22:37]"/>
            <x15:cachedUniqueName index="2154" name="[Range].[Date Ended Conversion].&amp;[2015-05-10T18:45:30]"/>
            <x15:cachedUniqueName index="2155" name="[Range].[Date Ended Conversion].&amp;[2015-05-10T19:28:25]"/>
            <x15:cachedUniqueName index="2156" name="[Range].[Date Ended Conversion].&amp;[2015-05-10T22:59:00]"/>
            <x15:cachedUniqueName index="2157" name="[Range].[Date Ended Conversion].&amp;[2015-05-10T23:01:00]"/>
            <x15:cachedUniqueName index="2158" name="[Range].[Date Ended Conversion].&amp;[2015-05-11T01:45:04]"/>
            <x15:cachedUniqueName index="2159" name="[Range].[Date Ended Conversion].&amp;[2015-05-11T19:32:31]"/>
            <x15:cachedUniqueName index="2160" name="[Range].[Date Ended Conversion].&amp;[2015-05-11T19:57:02]"/>
            <x15:cachedUniqueName index="2161" name="[Range].[Date Ended Conversion].&amp;[2015-05-13T01:37:17]"/>
            <x15:cachedUniqueName index="2162" name="[Range].[Date Ended Conversion].&amp;[2015-05-13T16:18:51]"/>
            <x15:cachedUniqueName index="2163" name="[Range].[Date Ended Conversion].&amp;[2015-05-13T16:53:35]"/>
            <x15:cachedUniqueName index="2164" name="[Range].[Date Ended Conversion].&amp;[2015-05-13T20:04:28]"/>
            <x15:cachedUniqueName index="2165" name="[Range].[Date Ended Conversion].&amp;[2015-05-13T20:45:12]"/>
            <x15:cachedUniqueName index="2166" name="[Range].[Date Ended Conversion].&amp;[2015-05-14T12:55:22]"/>
            <x15:cachedUniqueName index="2167" name="[Range].[Date Ended Conversion].&amp;[2015-05-14T23:44:01]"/>
            <x15:cachedUniqueName index="2168" name="[Range].[Date Ended Conversion].&amp;[2015-05-14T23:56:12]"/>
            <x15:cachedUniqueName index="2169" name="[Range].[Date Ended Conversion].&amp;[2015-05-15T15:04:49]"/>
            <x15:cachedUniqueName index="2170" name="[Range].[Date Ended Conversion].&amp;[2015-05-15T17:01:52]"/>
            <x15:cachedUniqueName index="2171" name="[Range].[Date Ended Conversion].&amp;[2015-05-15T19:00:00]"/>
            <x15:cachedUniqueName index="2172" name="[Range].[Date Ended Conversion].&amp;[2015-05-15T19:14:28]"/>
            <x15:cachedUniqueName index="2173" name="[Range].[Date Ended Conversion].&amp;[2015-05-15T19:49:39]"/>
            <x15:cachedUniqueName index="2174" name="[Range].[Date Ended Conversion].&amp;[2015-05-15T22:17:22]"/>
            <x15:cachedUniqueName index="2175" name="[Range].[Date Ended Conversion].&amp;[2015-05-16T03:00:00]"/>
            <x15:cachedUniqueName index="2176" name="[Range].[Date Ended Conversion].&amp;[2015-05-16T10:16:00]"/>
            <x15:cachedUniqueName index="2177" name="[Range].[Date Ended Conversion].&amp;[2015-05-17T03:00:00]"/>
            <x15:cachedUniqueName index="2178" name="[Range].[Date Ended Conversion].&amp;[2015-05-17T15:31:17]"/>
            <x15:cachedUniqueName index="2179" name="[Range].[Date Ended Conversion].&amp;[2015-05-17T18:00:00]"/>
            <x15:cachedUniqueName index="2180" name="[Range].[Date Ended Conversion].&amp;[2015-05-18T05:00:00]"/>
            <x15:cachedUniqueName index="2181" name="[Range].[Date Ended Conversion].&amp;[2015-05-18T05:59:44]"/>
            <x15:cachedUniqueName index="2182" name="[Range].[Date Ended Conversion].&amp;[2015-05-18T20:58:47]"/>
            <x15:cachedUniqueName index="2183" name="[Range].[Date Ended Conversion].&amp;[2015-05-19T15:06:29]"/>
            <x15:cachedUniqueName index="2184" name="[Range].[Date Ended Conversion].&amp;[2015-05-19T21:00:49]"/>
            <x15:cachedUniqueName index="2185" name="[Range].[Date Ended Conversion].&amp;[2015-05-20T06:04:15]"/>
            <x15:cachedUniqueName index="2186" name="[Range].[Date Ended Conversion].&amp;[2015-05-20T17:25:38]"/>
            <x15:cachedUniqueName index="2187" name="[Range].[Date Ended Conversion].&amp;[2015-05-20T19:48:46]"/>
            <x15:cachedUniqueName index="2188" name="[Range].[Date Ended Conversion].&amp;[2015-05-20T22:39:50]"/>
            <x15:cachedUniqueName index="2189" name="[Range].[Date Ended Conversion].&amp;[2015-05-21T03:26:50]"/>
            <x15:cachedUniqueName index="2190" name="[Range].[Date Ended Conversion].&amp;[2015-05-21T08:02:55]"/>
            <x15:cachedUniqueName index="2191" name="[Range].[Date Ended Conversion].&amp;[2015-05-21T15:45:25]"/>
            <x15:cachedUniqueName index="2192" name="[Range].[Date Ended Conversion].&amp;[2015-05-21T17:56:28]"/>
            <x15:cachedUniqueName index="2193" name="[Range].[Date Ended Conversion].&amp;[2015-05-21T22:47:58]"/>
            <x15:cachedUniqueName index="2194" name="[Range].[Date Ended Conversion].&amp;[2015-05-22T05:25:00]"/>
            <x15:cachedUniqueName index="2195" name="[Range].[Date Ended Conversion].&amp;[2015-05-22T13:00:00]"/>
            <x15:cachedUniqueName index="2196" name="[Range].[Date Ended Conversion].&amp;[2015-05-22T17:03:29]"/>
            <x15:cachedUniqueName index="2197" name="[Range].[Date Ended Conversion].&amp;[2015-05-22T21:00:00]"/>
            <x15:cachedUniqueName index="2198" name="[Range].[Date Ended Conversion].&amp;[2015-05-23T21:23:39]"/>
            <x15:cachedUniqueName index="2199" name="[Range].[Date Ended Conversion].&amp;[2015-05-24T03:21:00]"/>
            <x15:cachedUniqueName index="2200" name="[Range].[Date Ended Conversion].&amp;[2015-05-24T08:18:52]"/>
            <x15:cachedUniqueName index="2201" name="[Range].[Date Ended Conversion].&amp;[2015-05-24T15:00:00]"/>
            <x15:cachedUniqueName index="2202" name="[Range].[Date Ended Conversion].&amp;[2015-05-24T20:29:36]"/>
            <x15:cachedUniqueName index="2203" name="[Range].[Date Ended Conversion].&amp;[2015-05-25T21:38:16]"/>
            <x15:cachedUniqueName index="2204" name="[Range].[Date Ended Conversion].&amp;[2015-05-26T03:53:02]"/>
            <x15:cachedUniqueName index="2205" name="[Range].[Date Ended Conversion].&amp;[2015-05-26T03:59:00]"/>
            <x15:cachedUniqueName index="2206" name="[Range].[Date Ended Conversion].&amp;[2015-05-26T15:32:27]"/>
            <x15:cachedUniqueName index="2207" name="[Range].[Date Ended Conversion].&amp;[2015-05-26T21:54:00]"/>
            <x15:cachedUniqueName index="2208" name="[Range].[Date Ended Conversion].&amp;[2015-05-27T02:45:00]"/>
            <x15:cachedUniqueName index="2209" name="[Range].[Date Ended Conversion].&amp;[2015-05-27T18:41:20]"/>
            <x15:cachedUniqueName index="2210" name="[Range].[Date Ended Conversion].&amp;[2015-05-27T19:47:19]"/>
            <x15:cachedUniqueName index="2211" name="[Range].[Date Ended Conversion].&amp;[2015-05-28T00:13:17]"/>
            <x15:cachedUniqueName index="2212" name="[Range].[Date Ended Conversion].&amp;[2015-05-28T15:59:00]"/>
            <x15:cachedUniqueName index="2213" name="[Range].[Date Ended Conversion].&amp;[2015-05-28T16:38:09]"/>
            <x15:cachedUniqueName index="2214" name="[Range].[Date Ended Conversion].&amp;[2015-05-28T20:05:00]"/>
            <x15:cachedUniqueName index="2215" name="[Range].[Date Ended Conversion].&amp;[2015-05-29T04:27:33]"/>
            <x15:cachedUniqueName index="2216" name="[Range].[Date Ended Conversion].&amp;[2015-05-29T15:34:19]"/>
            <x15:cachedUniqueName index="2217" name="[Range].[Date Ended Conversion].&amp;[2015-05-29T16:17:15]"/>
            <x15:cachedUniqueName index="2218" name="[Range].[Date Ended Conversion].&amp;[2015-05-29T16:36:34]"/>
            <x15:cachedUniqueName index="2219" name="[Range].[Date Ended Conversion].&amp;[2015-05-30T18:10:00]"/>
            <x15:cachedUniqueName index="2220" name="[Range].[Date Ended Conversion].&amp;[2015-05-30T20:11:12]"/>
            <x15:cachedUniqueName index="2221" name="[Range].[Date Ended Conversion].&amp;[2015-05-30T20:21:43]"/>
            <x15:cachedUniqueName index="2222" name="[Range].[Date Ended Conversion].&amp;[2015-05-30T21:26:11]"/>
            <x15:cachedUniqueName index="2223" name="[Range].[Date Ended Conversion].&amp;[2015-05-31T01:42:58]"/>
            <x15:cachedUniqueName index="2224" name="[Range].[Date Ended Conversion].&amp;[2015-05-31T03:40:23]"/>
            <x15:cachedUniqueName index="2225" name="[Range].[Date Ended Conversion].&amp;[2015-05-31T06:59:00]"/>
            <x15:cachedUniqueName index="2226" name="[Range].[Date Ended Conversion].&amp;[2015-05-31T07:59:47]"/>
            <x15:cachedUniqueName index="2227" name="[Range].[Date Ended Conversion].&amp;[2015-05-31T09:29:00]"/>
            <x15:cachedUniqueName index="2228" name="[Range].[Date Ended Conversion].&amp;[2015-05-31T12:44:58]"/>
            <x15:cachedUniqueName index="2229" name="[Range].[Date Ended Conversion].&amp;[2015-05-31T14:45:27]"/>
            <x15:cachedUniqueName index="2230" name="[Range].[Date Ended Conversion].&amp;[2015-05-31T15:24:35]"/>
            <x15:cachedUniqueName index="2231" name="[Range].[Date Ended Conversion].&amp;[2015-05-31T15:28:02]"/>
            <x15:cachedUniqueName index="2232" name="[Range].[Date Ended Conversion].&amp;[2015-05-31T17:35:00]"/>
            <x15:cachedUniqueName index="2233" name="[Range].[Date Ended Conversion].&amp;[2015-05-31T18:32:51]"/>
            <x15:cachedUniqueName index="2234" name="[Range].[Date Ended Conversion].&amp;[2015-05-31T21:00:00]"/>
            <x15:cachedUniqueName index="2235" name="[Range].[Date Ended Conversion].&amp;[2015-05-31T23:00:00]"/>
            <x15:cachedUniqueName index="2236" name="[Range].[Date Ended Conversion].&amp;[2015-06-01T02:20:00]"/>
            <x15:cachedUniqueName index="2237" name="[Range].[Date Ended Conversion].&amp;[2015-06-01T03:59:00]"/>
            <x15:cachedUniqueName index="2238" name="[Range].[Date Ended Conversion].&amp;[2015-06-01T05:00:00]"/>
            <x15:cachedUniqueName index="2239" name="[Range].[Date Ended Conversion].&amp;[2015-06-01T16:28:25]"/>
            <x15:cachedUniqueName index="2240" name="[Range].[Date Ended Conversion].&amp;[2015-06-01T17:01:00]"/>
            <x15:cachedUniqueName index="2241" name="[Range].[Date Ended Conversion].&amp;[2015-06-01T22:42:00]"/>
            <x15:cachedUniqueName index="2242" name="[Range].[Date Ended Conversion].&amp;[2015-06-02T00:47:00]"/>
            <x15:cachedUniqueName index="2243" name="[Range].[Date Ended Conversion].&amp;[2015-06-02T15:34:53]"/>
            <x15:cachedUniqueName index="2245" name="[Range].[Date Ended Conversion].&amp;[2015-06-03T02:31:16]"/>
            <x15:cachedUniqueName index="2246" name="[Range].[Date Ended Conversion].&amp;[2015-06-03T04:30:00]"/>
            <x15:cachedUniqueName index="2247" name="[Range].[Date Ended Conversion].&amp;[2015-06-03T06:59:00]"/>
            <x15:cachedUniqueName index="2248" name="[Range].[Date Ended Conversion].&amp;[2015-06-03T13:08:15]"/>
            <x15:cachedUniqueName index="2249" name="[Range].[Date Ended Conversion].&amp;[2015-06-03T15:04:10]"/>
            <x15:cachedUniqueName index="2250" name="[Range].[Date Ended Conversion].&amp;[2015-06-03T15:04:29]"/>
            <x15:cachedUniqueName index="2252" name="[Range].[Date Ended Conversion].&amp;[2015-06-04T05:26:00]"/>
            <x15:cachedUniqueName index="2253" name="[Range].[Date Ended Conversion].&amp;[2015-06-04T12:59:53]"/>
            <x15:cachedUniqueName index="2254" name="[Range].[Date Ended Conversion].&amp;[2015-06-04T18:39:11]"/>
            <x15:cachedUniqueName index="2255" name="[Range].[Date Ended Conversion].&amp;[2015-06-05T11:47:56]"/>
            <x15:cachedUniqueName index="2256" name="[Range].[Date Ended Conversion].&amp;[2015-06-05T18:48:24]"/>
            <x15:cachedUniqueName index="2257" name="[Range].[Date Ended Conversion].&amp;[2015-06-05T21:00:00]"/>
            <x15:cachedUniqueName index="2258" name="[Range].[Date Ended Conversion].&amp;[2015-06-06T10:47:00]"/>
            <x15:cachedUniqueName index="2259" name="[Range].[Date Ended Conversion].&amp;[2015-06-06T15:12:32]"/>
            <x15:cachedUniqueName index="2260" name="[Range].[Date Ended Conversion].&amp;[2015-06-07T13:55:54]"/>
            <x15:cachedUniqueName index="2261" name="[Range].[Date Ended Conversion].&amp;[2015-06-07T21:56:38]"/>
            <x15:cachedUniqueName index="2262" name="[Range].[Date Ended Conversion].&amp;[2015-06-08T00:23:53]"/>
            <x15:cachedUniqueName index="2263" name="[Range].[Date Ended Conversion].&amp;[2015-06-08T03:50:00]"/>
            <x15:cachedUniqueName index="2264" name="[Range].[Date Ended Conversion].&amp;[2015-06-08T03:51:14]"/>
            <x15:cachedUniqueName index="2265" name="[Range].[Date Ended Conversion].&amp;[2015-06-08T04:00:00]"/>
            <x15:cachedUniqueName index="2266" name="[Range].[Date Ended Conversion].&amp;[2015-06-08T15:00:00]"/>
            <x15:cachedUniqueName index="2267" name="[Range].[Date Ended Conversion].&amp;[2015-06-08T16:00:00]"/>
            <x15:cachedUniqueName index="2268" name="[Range].[Date Ended Conversion].&amp;[2015-06-09T02:00:00]"/>
            <x15:cachedUniqueName index="2269" name="[Range].[Date Ended Conversion].&amp;[2015-06-09T20:10:05]"/>
            <x15:cachedUniqueName index="2270" name="[Range].[Date Ended Conversion].&amp;[2015-06-10T09:58:22]"/>
            <x15:cachedUniqueName index="2271" name="[Range].[Date Ended Conversion].&amp;[2015-06-10T15:04:31]"/>
            <x15:cachedUniqueName index="2272" name="[Range].[Date Ended Conversion].&amp;[2015-06-10T19:27:24]"/>
            <x15:cachedUniqueName index="2273" name="[Range].[Date Ended Conversion].&amp;[2015-06-11T02:00:00]"/>
            <x15:cachedUniqueName index="2274" name="[Range].[Date Ended Conversion].&amp;[2015-06-11T02:13:11]"/>
            <x15:cachedUniqueName index="2275" name="[Range].[Date Ended Conversion].&amp;[2015-06-11T03:59:00]"/>
            <x15:cachedUniqueName index="2276" name="[Range].[Date Ended Conversion].&amp;[2015-06-11T04:25:46]"/>
            <x15:cachedUniqueName index="2277" name="[Range].[Date Ended Conversion].&amp;[2015-06-11T10:05:53]"/>
            <x15:cachedUniqueName index="2278" name="[Range].[Date Ended Conversion].&amp;[2015-06-11T15:00:00]"/>
            <x15:cachedUniqueName index="2279" name="[Range].[Date Ended Conversion].&amp;[2015-06-11T16:12:17]"/>
            <x15:cachedUniqueName index="2280" name="[Range].[Date Ended Conversion].&amp;[2015-06-11T16:13:06]"/>
            <x15:cachedUniqueName index="2281" name="[Range].[Date Ended Conversion].&amp;[2015-06-11T18:01:27]"/>
            <x15:cachedUniqueName index="2282" name="[Range].[Date Ended Conversion].&amp;[2015-06-11T18:24:44]"/>
            <x15:cachedUniqueName index="2283" name="[Range].[Date Ended Conversion].&amp;[2015-06-11T23:00:00]"/>
            <x15:cachedUniqueName index="2284" name="[Range].[Date Ended Conversion].&amp;[2015-06-12T02:00:00]"/>
            <x15:cachedUniqueName index="2285" name="[Range].[Date Ended Conversion].&amp;[2015-06-12T03:45:06]"/>
            <x15:cachedUniqueName index="2286" name="[Range].[Date Ended Conversion].&amp;[2015-06-12T07:07:56]"/>
            <x15:cachedUniqueName index="2287" name="[Range].[Date Ended Conversion].&amp;[2015-06-12T14:54:16]"/>
            <x15:cachedUniqueName index="2288" name="[Range].[Date Ended Conversion].&amp;[2015-06-12T20:00:00]"/>
            <x15:cachedUniqueName index="2289" name="[Range].[Date Ended Conversion].&amp;[2015-06-12T20:11:27]"/>
            <x15:cachedUniqueName index="2290" name="[Range].[Date Ended Conversion].&amp;[2015-06-12T21:00:00]"/>
            <x15:cachedUniqueName index="2291" name="[Range].[Date Ended Conversion].&amp;[2015-06-13T01:43:00]"/>
            <x15:cachedUniqueName index="2292" name="[Range].[Date Ended Conversion].&amp;[2015-06-13T12:09:11]"/>
            <x15:cachedUniqueName index="2293" name="[Range].[Date Ended Conversion].&amp;[2015-06-13T16:25:14]"/>
            <x15:cachedUniqueName index="2294" name="[Range].[Date Ended Conversion].&amp;[2015-06-13T16:37:23]"/>
            <x15:cachedUniqueName index="2295" name="[Range].[Date Ended Conversion].&amp;[2015-06-13T22:20:10]"/>
            <x15:cachedUniqueName index="2296" name="[Range].[Date Ended Conversion].&amp;[2015-06-14T00:20:55]"/>
            <x15:cachedUniqueName index="2297" name="[Range].[Date Ended Conversion].&amp;[2015-06-14T12:36:49]"/>
            <x15:cachedUniqueName index="2298" name="[Range].[Date Ended Conversion].&amp;[2015-06-14T13:00:55]"/>
            <x15:cachedUniqueName index="2299" name="[Range].[Date Ended Conversion].&amp;[2015-06-14T18:45:37]"/>
            <x15:cachedUniqueName index="2300" name="[Range].[Date Ended Conversion].&amp;[2015-06-14T19:19:00]"/>
            <x15:cachedUniqueName index="2301" name="[Range].[Date Ended Conversion].&amp;[2015-06-15T04:09:29]"/>
            <x15:cachedUniqueName index="2302" name="[Range].[Date Ended Conversion].&amp;[2015-06-15T04:34:54]"/>
            <x15:cachedUniqueName index="2303" name="[Range].[Date Ended Conversion].&amp;[2015-06-15T16:14:40]"/>
            <x15:cachedUniqueName index="2304" name="[Range].[Date Ended Conversion].&amp;[2015-06-15T19:10:18]"/>
            <x15:cachedUniqueName index="2305" name="[Range].[Date Ended Conversion].&amp;[2015-06-15T22:06:20]"/>
            <x15:cachedUniqueName index="2306" name="[Range].[Date Ended Conversion].&amp;[2015-06-16T11:00:00]"/>
            <x15:cachedUniqueName index="2307" name="[Range].[Date Ended Conversion].&amp;[2015-06-16T12:59:14]"/>
            <x15:cachedUniqueName index="2308" name="[Range].[Date Ended Conversion].&amp;[2015-06-16T17:47:29]"/>
            <x15:cachedUniqueName index="2309" name="[Range].[Date Ended Conversion].&amp;[2015-06-16T21:41:54]"/>
            <x15:cachedUniqueName index="2310" name="[Range].[Date Ended Conversion].&amp;[2015-06-16T23:30:00]"/>
            <x15:cachedUniqueName index="2311" name="[Range].[Date Ended Conversion].&amp;[2015-06-17T01:40:14]"/>
            <x15:cachedUniqueName index="2312" name="[Range].[Date Ended Conversion].&amp;[2015-06-17T12:05:02]"/>
            <x15:cachedUniqueName index="2313" name="[Range].[Date Ended Conversion].&amp;[2015-06-18T10:41:07]"/>
            <x15:cachedUniqueName index="2314" name="[Range].[Date Ended Conversion].&amp;[2015-06-18T11:04:01]"/>
            <x15:cachedUniqueName index="2315" name="[Range].[Date Ended Conversion].&amp;[2015-06-18T13:13:11]"/>
            <x15:cachedUniqueName index="2316" name="[Range].[Date Ended Conversion].&amp;[2015-06-18T17:08:25]"/>
            <x15:cachedUniqueName index="2317" name="[Range].[Date Ended Conversion].&amp;[2015-06-18T19:03:35]"/>
            <x15:cachedUniqueName index="2318" name="[Range].[Date Ended Conversion].&amp;[2015-06-18T23:33:17]"/>
            <x15:cachedUniqueName index="2319" name="[Range].[Date Ended Conversion].&amp;[2015-06-19T01:00:16]"/>
            <x15:cachedUniqueName index="2320" name="[Range].[Date Ended Conversion].&amp;[2015-06-19T18:28:03]"/>
            <x15:cachedUniqueName index="2321" name="[Range].[Date Ended Conversion].&amp;[2015-06-20T02:47:18]"/>
            <x15:cachedUniqueName index="2322" name="[Range].[Date Ended Conversion].&amp;[2015-06-20T13:59:35]"/>
            <x15:cachedUniqueName index="2323" name="[Range].[Date Ended Conversion].&amp;[2015-06-20T17:55:14]"/>
            <x15:cachedUniqueName index="2324" name="[Range].[Date Ended Conversion].&amp;[2015-06-20T19:06:13]"/>
            <x15:cachedUniqueName index="2325" name="[Range].[Date Ended Conversion].&amp;[2015-06-20T22:04:21]"/>
            <x15:cachedUniqueName index="2326" name="[Range].[Date Ended Conversion].&amp;[2015-06-21T00:50:59]"/>
            <x15:cachedUniqueName index="2327" name="[Range].[Date Ended Conversion].&amp;[2015-06-21T03:31:22]"/>
            <x15:cachedUniqueName index="2328" name="[Range].[Date Ended Conversion].&amp;[2015-06-21T13:41:22]"/>
            <x15:cachedUniqueName index="2329" name="[Range].[Date Ended Conversion].&amp;[2015-06-21T17:32:46]"/>
            <x15:cachedUniqueName index="2330" name="[Range].[Date Ended Conversion].&amp;[2015-06-21T20:04:09]"/>
            <x15:cachedUniqueName index="2331" name="[Range].[Date Ended Conversion].&amp;[2015-06-21T21:20:00]"/>
            <x15:cachedUniqueName index="2332" name="[Range].[Date Ended Conversion].&amp;[2015-06-21T22:25:00]"/>
            <x15:cachedUniqueName index="2333" name="[Range].[Date Ended Conversion].&amp;[2015-06-22T05:00:00]"/>
            <x15:cachedUniqueName index="2334" name="[Range].[Date Ended Conversion].&amp;[2015-06-22T17:31:06]"/>
            <x15:cachedUniqueName index="2335" name="[Range].[Date Ended Conversion].&amp;[2015-06-22T17:48:15]"/>
            <x15:cachedUniqueName index="2336" name="[Range].[Date Ended Conversion].&amp;[2015-06-24T02:00:00]"/>
            <x15:cachedUniqueName index="2337" name="[Range].[Date Ended Conversion].&amp;[2015-06-24T22:34:12]"/>
            <x15:cachedUniqueName index="2338" name="[Range].[Date Ended Conversion].&amp;[2015-06-25T11:05:24]"/>
            <x15:cachedUniqueName index="2339" name="[Range].[Date Ended Conversion].&amp;[2015-06-25T18:07:39]"/>
            <x15:cachedUniqueName index="2340" name="[Range].[Date Ended Conversion].&amp;[2015-06-25T18:39:56]"/>
            <x15:cachedUniqueName index="2341" name="[Range].[Date Ended Conversion].&amp;[2015-06-25T19:00:00]"/>
            <x15:cachedUniqueName index="2342" name="[Range].[Date Ended Conversion].&amp;[2015-06-26T04:00:00]"/>
            <x15:cachedUniqueName index="2343" name="[Range].[Date Ended Conversion].&amp;[2015-06-26T04:32:55]"/>
            <x15:cachedUniqueName index="2344" name="[Range].[Date Ended Conversion].&amp;[2015-06-26T13:25:00]"/>
            <x15:cachedUniqueName index="2345" name="[Range].[Date Ended Conversion].&amp;[2015-06-26T21:00:00]"/>
            <x15:cachedUniqueName index="2346" name="[Range].[Date Ended Conversion].&amp;[2015-06-26T23:00:00]"/>
            <x15:cachedUniqueName index="2347" name="[Range].[Date Ended Conversion].&amp;[2015-06-27T06:55:54]"/>
            <x15:cachedUniqueName index="2348" name="[Range].[Date Ended Conversion].&amp;[2015-06-27T15:22:48]"/>
            <x15:cachedUniqueName index="2349" name="[Range].[Date Ended Conversion].&amp;[2015-06-27T18:27:06]"/>
            <x15:cachedUniqueName index="2350" name="[Range].[Date Ended Conversion].&amp;[2015-06-27T21:44:14]"/>
            <x15:cachedUniqueName index="2351" name="[Range].[Date Ended Conversion].&amp;[2015-06-27T21:59:00]"/>
            <x15:cachedUniqueName index="2352" name="[Range].[Date Ended Conversion].&amp;[2015-06-28T15:09:30]"/>
            <x15:cachedUniqueName index="2353" name="[Range].[Date Ended Conversion].&amp;[2015-06-29T15:21:58]"/>
            <x15:cachedUniqueName index="2354" name="[Range].[Date Ended Conversion].&amp;[2015-06-29T20:57:18]"/>
            <x15:cachedUniqueName index="2355" name="[Range].[Date Ended Conversion].&amp;[2015-06-30T03:06:42]"/>
            <x15:cachedUniqueName index="2356" name="[Range].[Date Ended Conversion].&amp;[2015-06-30T03:59:00]"/>
            <x15:cachedUniqueName index="2357" name="[Range].[Date Ended Conversion].&amp;[2015-06-30T15:45:00]"/>
            <x15:cachedUniqueName index="2358" name="[Range].[Date Ended Conversion].&amp;[2015-06-30T21:06:08]"/>
            <x15:cachedUniqueName index="2359" name="[Range].[Date Ended Conversion].&amp;[2015-06-30T21:55:53]"/>
            <x15:cachedUniqueName index="2360" name="[Range].[Date Ended Conversion].&amp;[2015-06-30T23:55:00]"/>
            <x15:cachedUniqueName index="2361" name="[Range].[Date Ended Conversion].&amp;[2015-07-01T00:40:46]"/>
            <x15:cachedUniqueName index="2362" name="[Range].[Date Ended Conversion].&amp;[2015-07-01T06:00:00]"/>
            <x15:cachedUniqueName index="2363" name="[Range].[Date Ended Conversion].&amp;[2015-07-01T06:59:00]"/>
            <x15:cachedUniqueName index="2364" name="[Range].[Date Ended Conversion].&amp;[2015-07-01T12:14:58]"/>
            <x15:cachedUniqueName index="2365" name="[Range].[Date Ended Conversion].&amp;[2015-07-01T21:45:37]"/>
            <x15:cachedUniqueName index="2366" name="[Range].[Date Ended Conversion].&amp;[2015-07-02T03:40:00]"/>
            <x15:cachedUniqueName index="2367" name="[Range].[Date Ended Conversion].&amp;[2015-07-02T11:17:04]"/>
            <x15:cachedUniqueName index="2368" name="[Range].[Date Ended Conversion].&amp;[2015-07-02T15:39:37]"/>
            <x15:cachedUniqueName index="2369" name="[Range].[Date Ended Conversion].&amp;[2015-07-02T21:59:44]"/>
            <x15:cachedUniqueName index="2370" name="[Range].[Date Ended Conversion].&amp;[2015-07-02T23:50:06]"/>
            <x15:cachedUniqueName index="2371" name="[Range].[Date Ended Conversion].&amp;[2015-07-03T14:46:35]"/>
            <x15:cachedUniqueName index="2372" name="[Range].[Date Ended Conversion].&amp;[2015-07-03T18:22:38]"/>
            <x15:cachedUniqueName index="2373" name="[Range].[Date Ended Conversion].&amp;[2015-07-03T21:26:26]"/>
            <x15:cachedUniqueName index="2374" name="[Range].[Date Ended Conversion].&amp;[2015-07-05T15:38:37]"/>
            <x15:cachedUniqueName index="2375" name="[Range].[Date Ended Conversion].&amp;[2015-07-05T16:43:23]"/>
            <x15:cachedUniqueName index="2376" name="[Range].[Date Ended Conversion].&amp;[2015-07-05T17:00:17]"/>
            <x15:cachedUniqueName index="2377" name="[Range].[Date Ended Conversion].&amp;[2015-07-05T17:38:42]"/>
            <x15:cachedUniqueName index="2378" name="[Range].[Date Ended Conversion].&amp;[2015-07-05T22:59:00]"/>
            <x15:cachedUniqueName index="2379" name="[Range].[Date Ended Conversion].&amp;[2015-07-06T03:00:00]"/>
            <x15:cachedUniqueName index="2380" name="[Range].[Date Ended Conversion].&amp;[2015-07-07T17:30:33]"/>
            <x15:cachedUniqueName index="2381" name="[Range].[Date Ended Conversion].&amp;[2015-07-07T19:26:20]"/>
            <x15:cachedUniqueName index="2382" name="[Range].[Date Ended Conversion].&amp;[2015-07-08T14:00:23]"/>
            <x15:cachedUniqueName index="2383" name="[Range].[Date Ended Conversion].&amp;[2015-07-08T14:44:59]"/>
            <x15:cachedUniqueName index="2384" name="[Range].[Date Ended Conversion].&amp;[2015-07-08T15:17:02]"/>
            <x15:cachedUniqueName index="2385" name="[Range].[Date Ended Conversion].&amp;[2015-07-08T16:45:00]"/>
            <x15:cachedUniqueName index="2386" name="[Range].[Date Ended Conversion].&amp;[2015-07-08T18:30:00]"/>
            <x15:cachedUniqueName index="2387" name="[Range].[Date Ended Conversion].&amp;[2015-07-08T22:58:33]"/>
            <x15:cachedUniqueName index="2388" name="[Range].[Date Ended Conversion].&amp;[2015-07-09T16:47:30]"/>
            <x15:cachedUniqueName index="2389" name="[Range].[Date Ended Conversion].&amp;[2015-07-09T21:27:21]"/>
            <x15:cachedUniqueName index="2390" name="[Range].[Date Ended Conversion].&amp;[2015-07-09T21:48:17]"/>
            <x15:cachedUniqueName index="2391" name="[Range].[Date Ended Conversion].&amp;[2015-07-10T05:38:46]"/>
            <x15:cachedUniqueName index="2392" name="[Range].[Date Ended Conversion].&amp;[2015-07-10T07:00:00]"/>
            <x15:cachedUniqueName index="2393" name="[Range].[Date Ended Conversion].&amp;[2015-07-10T16:05:32]"/>
            <x15:cachedUniqueName index="2394" name="[Range].[Date Ended Conversion].&amp;[2015-07-10T18:00:00]"/>
            <x15:cachedUniqueName index="2395" name="[Range].[Date Ended Conversion].&amp;[2015-07-10T18:50:49]"/>
            <x15:cachedUniqueName index="2396" name="[Range].[Date Ended Conversion].&amp;[2015-07-10T19:09:36]"/>
            <x15:cachedUniqueName index="2397" name="[Range].[Date Ended Conversion].&amp;[2015-07-10T21:00:00]"/>
            <x15:cachedUniqueName index="2398" name="[Range].[Date Ended Conversion].&amp;[2015-07-10T22:08:55]"/>
            <x15:cachedUniqueName index="2399" name="[Range].[Date Ended Conversion].&amp;[2015-07-11T03:59:00]"/>
            <x15:cachedUniqueName index="2400" name="[Range].[Date Ended Conversion].&amp;[2015-07-11T14:30:00]"/>
            <x15:cachedUniqueName index="2401" name="[Range].[Date Ended Conversion].&amp;[2015-07-12T04:58:11]"/>
            <x15:cachedUniqueName index="2402" name="[Range].[Date Ended Conversion].&amp;[2015-07-12T06:02:38]"/>
            <x15:cachedUniqueName index="2403" name="[Range].[Date Ended Conversion].&amp;[2015-07-12T10:25:12]"/>
            <x15:cachedUniqueName index="2404" name="[Range].[Date Ended Conversion].&amp;[2015-07-12T12:47:45]"/>
            <x15:cachedUniqueName index="2405" name="[Range].[Date Ended Conversion].&amp;[2015-07-12T19:31:44]"/>
            <x15:cachedUniqueName index="2406" name="[Range].[Date Ended Conversion].&amp;[2015-07-12T22:06:12]"/>
            <x15:cachedUniqueName index="2407" name="[Range].[Date Ended Conversion].&amp;[2015-07-13T01:00:00]"/>
            <x15:cachedUniqueName index="2408" name="[Range].[Date Ended Conversion].&amp;[2015-07-13T07:35:44]"/>
            <x15:cachedUniqueName index="2409" name="[Range].[Date Ended Conversion].&amp;[2015-07-13T20:06:00]"/>
            <x15:cachedUniqueName index="2410" name="[Range].[Date Ended Conversion].&amp;[2015-07-14T19:32:39]"/>
            <x15:cachedUniqueName index="2411" name="[Range].[Date Ended Conversion].&amp;[2015-07-14T23:00:15]"/>
            <x15:cachedUniqueName index="2412" name="[Range].[Date Ended Conversion].&amp;[2015-07-15T10:43:42]"/>
            <x15:cachedUniqueName index="2413" name="[Range].[Date Ended Conversion].&amp;[2015-07-15T17:28:59]"/>
            <x15:cachedUniqueName index="2415" name="[Range].[Date Ended Conversion].&amp;[2015-07-16T07:56:00]"/>
            <x15:cachedUniqueName index="2416" name="[Range].[Date Ended Conversion].&amp;[2015-07-16T17:24:36]"/>
            <x15:cachedUniqueName index="2417" name="[Range].[Date Ended Conversion].&amp;[2015-07-16T17:51:19]"/>
            <x15:cachedUniqueName index="2418" name="[Range].[Date Ended Conversion].&amp;[2015-07-16T19:37:02]"/>
            <x15:cachedUniqueName index="2419" name="[Range].[Date Ended Conversion].&amp;[2015-07-16T19:47:50]"/>
            <x15:cachedUniqueName index="2420" name="[Range].[Date Ended Conversion].&amp;[2015-07-16T19:51:45]"/>
            <x15:cachedUniqueName index="2421" name="[Range].[Date Ended Conversion].&amp;[2015-07-16T21:38:56]"/>
            <x15:cachedUniqueName index="2422" name="[Range].[Date Ended Conversion].&amp;[2015-07-17T10:32:59]"/>
            <x15:cachedUniqueName index="2423" name="[Range].[Date Ended Conversion].&amp;[2015-07-17T13:18:00]"/>
            <x15:cachedUniqueName index="2424" name="[Range].[Date Ended Conversion].&amp;[2015-07-17T16:03:24]"/>
            <x15:cachedUniqueName index="2425" name="[Range].[Date Ended Conversion].&amp;[2015-07-17T16:14:00]"/>
            <x15:cachedUniqueName index="2426" name="[Range].[Date Ended Conversion].&amp;[2015-07-17T18:11:00]"/>
            <x15:cachedUniqueName index="2427" name="[Range].[Date Ended Conversion].&amp;[2015-07-17T19:35:39]"/>
            <x15:cachedUniqueName index="2428" name="[Range].[Date Ended Conversion].&amp;[2015-07-17T21:02:00]"/>
            <x15:cachedUniqueName index="2429" name="[Range].[Date Ended Conversion].&amp;[2015-07-18T03:00:00]"/>
            <x15:cachedUniqueName index="2430" name="[Range].[Date Ended Conversion].&amp;[2015-07-18T06:59:00]"/>
            <x15:cachedUniqueName index="2431" name="[Range].[Date Ended Conversion].&amp;[2015-07-18T16:00:00]"/>
            <x15:cachedUniqueName index="2432" name="[Range].[Date Ended Conversion].&amp;[2015-07-18T20:14:16]"/>
            <x15:cachedUniqueName index="2433" name="[Range].[Date Ended Conversion].&amp;[2015-07-18T23:16:59]"/>
            <x15:cachedUniqueName index="2434" name="[Range].[Date Ended Conversion].&amp;[2015-07-19T05:23:11]"/>
            <x15:cachedUniqueName index="2435" name="[Range].[Date Ended Conversion].&amp;[2015-07-19T18:44:23]"/>
            <x15:cachedUniqueName index="2436" name="[Range].[Date Ended Conversion].&amp;[2015-07-20T03:59:00]"/>
            <x15:cachedUniqueName index="2437" name="[Range].[Date Ended Conversion].&amp;[2015-07-20T18:43:48]"/>
            <x15:cachedUniqueName index="2438" name="[Range].[Date Ended Conversion].&amp;[2015-07-20T19:35:34]"/>
            <x15:cachedUniqueName index="2439" name="[Range].[Date Ended Conversion].&amp;[2015-07-20T22:00:00]"/>
            <x15:cachedUniqueName index="2440" name="[Range].[Date Ended Conversion].&amp;[2015-07-20T22:46:32]"/>
            <x15:cachedUniqueName index="2441" name="[Range].[Date Ended Conversion].&amp;[2015-07-21T03:00:00]"/>
            <x15:cachedUniqueName index="2442" name="[Range].[Date Ended Conversion].&amp;[2015-07-21T06:59:00]"/>
            <x15:cachedUniqueName index="2443" name="[Range].[Date Ended Conversion].&amp;[2015-07-21T10:03:25]"/>
            <x15:cachedUniqueName index="2444" name="[Range].[Date Ended Conversion].&amp;[2015-07-22T13:02:10]"/>
            <x15:cachedUniqueName index="2445" name="[Range].[Date Ended Conversion].&amp;[2015-07-22T23:08:27]"/>
            <x15:cachedUniqueName index="2446" name="[Range].[Date Ended Conversion].&amp;[2015-07-23T03:00:00]"/>
            <x15:cachedUniqueName index="2447" name="[Range].[Date Ended Conversion].&amp;[2015-07-23T03:11:00]"/>
            <x15:cachedUniqueName index="2448" name="[Range].[Date Ended Conversion].&amp;[2015-07-23T04:59:00]"/>
            <x15:cachedUniqueName index="2449" name="[Range].[Date Ended Conversion].&amp;[2015-07-23T06:46:37]"/>
            <x15:cachedUniqueName index="2450" name="[Range].[Date Ended Conversion].&amp;[2015-07-23T13:25:35]"/>
            <x15:cachedUniqueName index="2451" name="[Range].[Date Ended Conversion].&amp;[2015-07-23T18:02:25]"/>
            <x15:cachedUniqueName index="2452" name="[Range].[Date Ended Conversion].&amp;[2015-07-23T18:33:00]"/>
            <x15:cachedUniqueName index="2453" name="[Range].[Date Ended Conversion].&amp;[2015-07-25T21:59:00]"/>
            <x15:cachedUniqueName index="2454" name="[Range].[Date Ended Conversion].&amp;[2015-07-26T05:42:16]"/>
            <x15:cachedUniqueName index="2455" name="[Range].[Date Ended Conversion].&amp;[2015-07-26T16:00:58]"/>
            <x15:cachedUniqueName index="2456" name="[Range].[Date Ended Conversion].&amp;[2015-07-26T18:00:00]"/>
            <x15:cachedUniqueName index="2457" name="[Range].[Date Ended Conversion].&amp;[2015-07-26T18:19:19]"/>
            <x15:cachedUniqueName index="2458" name="[Range].[Date Ended Conversion].&amp;[2015-07-27T01:29:58]"/>
            <x15:cachedUniqueName index="2459" name="[Range].[Date Ended Conversion].&amp;[2015-07-27T03:59:00]"/>
            <x15:cachedUniqueName index="2460" name="[Range].[Date Ended Conversion].&amp;[2015-07-27T22:59:00]"/>
            <x15:cachedUniqueName index="2461" name="[Range].[Date Ended Conversion].&amp;[2015-07-29T15:31:29]"/>
            <x15:cachedUniqueName index="2462" name="[Range].[Date Ended Conversion].&amp;[2015-07-29T15:59:25]"/>
            <x15:cachedUniqueName index="2463" name="[Range].[Date Ended Conversion].&amp;[2015-07-29T17:00:00]"/>
            <x15:cachedUniqueName index="2464" name="[Range].[Date Ended Conversion].&amp;[2015-07-30T03:20:51]"/>
            <x15:cachedUniqueName index="2465" name="[Range].[Date Ended Conversion].&amp;[2015-07-30T03:25:24]"/>
            <x15:cachedUniqueName index="2466" name="[Range].[Date Ended Conversion].&amp;[2015-07-30T03:59:00]"/>
            <x15:cachedUniqueName index="2467" name="[Range].[Date Ended Conversion].&amp;[2015-07-30T12:30:22]"/>
            <x15:cachedUniqueName index="2468" name="[Range].[Date Ended Conversion].&amp;[2015-07-31T08:58:00]"/>
            <x15:cachedUniqueName index="2469" name="[Range].[Date Ended Conversion].&amp;[2015-07-31T16:00:00]"/>
            <x15:cachedUniqueName index="2470" name="[Range].[Date Ended Conversion].&amp;[2015-07-31T20:32:28]"/>
            <x15:cachedUniqueName index="2471" name="[Range].[Date Ended Conversion].&amp;[2015-08-01T01:00:00]"/>
            <x15:cachedUniqueName index="2472" name="[Range].[Date Ended Conversion].&amp;[2015-08-01T04:59:00]"/>
            <x15:cachedUniqueName index="2473" name="[Range].[Date Ended Conversion].&amp;[2015-08-01T14:00:00]"/>
            <x15:cachedUniqueName index="2474" name="[Range].[Date Ended Conversion].&amp;[2015-08-01T15:01:48]"/>
            <x15:cachedUniqueName index="2475" name="[Range].[Date Ended Conversion].&amp;[2015-08-01T17:53:00]"/>
            <x15:cachedUniqueName index="2476" name="[Range].[Date Ended Conversion].&amp;[2015-08-01T22:24:54]"/>
            <x15:cachedUniqueName index="2477" name="[Range].[Date Ended Conversion].&amp;[2015-08-02T00:18:24]"/>
            <x15:cachedUniqueName index="2478" name="[Range].[Date Ended Conversion].&amp;[2015-08-02T06:03:10]"/>
            <x15:cachedUniqueName index="2479" name="[Range].[Date Ended Conversion].&amp;[2015-08-02T16:00:00]"/>
            <x15:cachedUniqueName index="2480" name="[Range].[Date Ended Conversion].&amp;[2015-08-02T19:17:13]"/>
            <x15:cachedUniqueName index="2481" name="[Range].[Date Ended Conversion].&amp;[2015-08-02T19:31:29]"/>
            <x15:cachedUniqueName index="2482" name="[Range].[Date Ended Conversion].&amp;[2015-08-02T22:00:00]"/>
            <x15:cachedUniqueName index="2483" name="[Range].[Date Ended Conversion].&amp;[2015-08-03T04:27:37]"/>
            <x15:cachedUniqueName index="2484" name="[Range].[Date Ended Conversion].&amp;[2015-08-03T15:35:24]"/>
            <x15:cachedUniqueName index="2485" name="[Range].[Date Ended Conversion].&amp;[2015-08-03T16:09:30]"/>
            <x15:cachedUniqueName index="2486" name="[Range].[Date Ended Conversion].&amp;[2015-08-03T18:00:00]"/>
            <x15:cachedUniqueName index="2487" name="[Range].[Date Ended Conversion].&amp;[2015-08-04T04:27:54]"/>
            <x15:cachedUniqueName index="2488" name="[Range].[Date Ended Conversion].&amp;[2015-08-04T04:30:03]"/>
            <x15:cachedUniqueName index="2489" name="[Range].[Date Ended Conversion].&amp;[2015-08-04T22:15:35]"/>
            <x15:cachedUniqueName index="2490" name="[Range].[Date Ended Conversion].&amp;[2015-08-05T00:33:53]"/>
            <x15:cachedUniqueName index="2491" name="[Range].[Date Ended Conversion].&amp;[2015-08-05T08:43:27]"/>
            <x15:cachedUniqueName index="2492" name="[Range].[Date Ended Conversion].&amp;[2015-08-05T11:00:00]"/>
            <x15:cachedUniqueName index="2493" name="[Range].[Date Ended Conversion].&amp;[2015-08-05T16:50:32]"/>
            <x15:cachedUniqueName index="2494" name="[Range].[Date Ended Conversion].&amp;[2015-08-05T18:36:00]"/>
            <x15:cachedUniqueName index="2495" name="[Range].[Date Ended Conversion].&amp;[2015-08-05T19:46:39]"/>
            <x15:cachedUniqueName index="2496" name="[Range].[Date Ended Conversion].&amp;[2015-08-06T11:05:21]"/>
            <x15:cachedUniqueName index="2497" name="[Range].[Date Ended Conversion].&amp;[2015-08-06T15:31:47]"/>
            <x15:cachedUniqueName index="2498" name="[Range].[Date Ended Conversion].&amp;[2015-08-07T15:00:00]"/>
            <x15:cachedUniqueName index="2499" name="[Range].[Date Ended Conversion].&amp;[2015-08-07T16:14:23]"/>
            <x15:cachedUniqueName index="2500" name="[Range].[Date Ended Conversion].&amp;[2015-08-07T17:00:00]"/>
            <x15:cachedUniqueName index="2501" name="[Range].[Date Ended Conversion].&amp;[2015-08-07T17:22:26]"/>
            <x15:cachedUniqueName index="2502" name="[Range].[Date Ended Conversion].&amp;[2015-08-08T04:04:52]"/>
            <x15:cachedUniqueName index="2503" name="[Range].[Date Ended Conversion].&amp;[2015-08-08T15:33:37]"/>
            <x15:cachedUniqueName index="2504" name="[Range].[Date Ended Conversion].&amp;[2015-08-08T21:34:00]"/>
            <x15:cachedUniqueName index="2505" name="[Range].[Date Ended Conversion].&amp;[2015-08-09T16:00:00]"/>
            <x15:cachedUniqueName index="2506" name="[Range].[Date Ended Conversion].&amp;[2015-08-10T06:59:00]"/>
            <x15:cachedUniqueName index="2507" name="[Range].[Date Ended Conversion].&amp;[2015-08-10T22:17:17]"/>
            <x15:cachedUniqueName index="2508" name="[Range].[Date Ended Conversion].&amp;[2015-08-10T22:49:51]"/>
            <x15:cachedUniqueName index="2509" name="[Range].[Date Ended Conversion].&amp;[2015-08-10T23:00:00]"/>
            <x15:cachedUniqueName index="2510" name="[Range].[Date Ended Conversion].&amp;[2015-08-11T00:12:06]"/>
            <x15:cachedUniqueName index="2511" name="[Range].[Date Ended Conversion].&amp;[2015-08-11T13:00:52]"/>
            <x15:cachedUniqueName index="2512" name="[Range].[Date Ended Conversion].&amp;[2015-08-11T18:31:40]"/>
            <x15:cachedUniqueName index="2513" name="[Range].[Date Ended Conversion].&amp;[2015-08-11T18:37:08]"/>
            <x15:cachedUniqueName index="2515" name="[Range].[Date Ended Conversion].&amp;[2015-08-12T02:00:00]"/>
            <x15:cachedUniqueName index="2516" name="[Range].[Date Ended Conversion].&amp;[2015-08-12T05:32:39]"/>
            <x15:cachedUniqueName index="2517" name="[Range].[Date Ended Conversion].&amp;[2015-08-13T08:46:49]"/>
            <x15:cachedUniqueName index="2518" name="[Range].[Date Ended Conversion].&amp;[2015-08-13T13:40:48]"/>
            <x15:cachedUniqueName index="2519" name="[Range].[Date Ended Conversion].&amp;[2015-08-14T01:24:57]"/>
            <x15:cachedUniqueName index="2520" name="[Range].[Date Ended Conversion].&amp;[2015-08-14T03:29:56]"/>
            <x15:cachedUniqueName index="2521" name="[Range].[Date Ended Conversion].&amp;[2015-08-14T06:16:59]"/>
            <x15:cachedUniqueName index="2522" name="[Range].[Date Ended Conversion].&amp;[2015-08-14T19:38:00]"/>
            <x15:cachedUniqueName index="2523" name="[Range].[Date Ended Conversion].&amp;[2015-08-14T20:18:53]"/>
            <x15:cachedUniqueName index="2524" name="[Range].[Date Ended Conversion].&amp;[2015-08-15T03:59:00]"/>
            <x15:cachedUniqueName index="2525" name="[Range].[Date Ended Conversion].&amp;[2015-08-15T06:00:00]"/>
            <x15:cachedUniqueName index="2526" name="[Range].[Date Ended Conversion].&amp;[2015-08-15T07:50:59]"/>
            <x15:cachedUniqueName index="2527" name="[Range].[Date Ended Conversion].&amp;[2015-08-15T13:22:00]"/>
            <x15:cachedUniqueName index="2528" name="[Range].[Date Ended Conversion].&amp;[2015-08-15T18:12:24]"/>
            <x15:cachedUniqueName index="2529" name="[Range].[Date Ended Conversion].&amp;[2015-08-15T21:54:51]"/>
            <x15:cachedUniqueName index="2530" name="[Range].[Date Ended Conversion].&amp;[2015-08-16T06:40:36]"/>
            <x15:cachedUniqueName index="2531" name="[Range].[Date Ended Conversion].&amp;[2015-08-16T14:06:41]"/>
            <x15:cachedUniqueName index="2532" name="[Range].[Date Ended Conversion].&amp;[2015-08-16T16:13:11]"/>
            <x15:cachedUniqueName index="2533" name="[Range].[Date Ended Conversion].&amp;[2015-08-16T23:00:50]"/>
            <x15:cachedUniqueName index="2534" name="[Range].[Date Ended Conversion].&amp;[2015-08-17T10:22:16]"/>
            <x15:cachedUniqueName index="2535" name="[Range].[Date Ended Conversion].&amp;[2015-08-17T16:00:00]"/>
            <x15:cachedUniqueName index="2536" name="[Range].[Date Ended Conversion].&amp;[2015-08-17T16:05:59]"/>
            <x15:cachedUniqueName index="2537" name="[Range].[Date Ended Conversion].&amp;[2015-08-17T16:15:59]"/>
            <x15:cachedUniqueName index="2538" name="[Range].[Date Ended Conversion].&amp;[2015-08-18T21:01:15]"/>
            <x15:cachedUniqueName index="2539" name="[Range].[Date Ended Conversion].&amp;[2015-08-19T04:06:16]"/>
            <x15:cachedUniqueName index="2540" name="[Range].[Date Ended Conversion].&amp;[2015-08-19T15:37:54]"/>
            <x15:cachedUniqueName index="2541" name="[Range].[Date Ended Conversion].&amp;[2015-08-19T17:03:40]"/>
            <x15:cachedUniqueName index="2542" name="[Range].[Date Ended Conversion].&amp;[2015-08-19T17:15:12]"/>
            <x15:cachedUniqueName index="2543" name="[Range].[Date Ended Conversion].&amp;[2015-08-20T11:00:00]"/>
            <x15:cachedUniqueName index="2544" name="[Range].[Date Ended Conversion].&amp;[2015-08-20T14:50:40]"/>
            <x15:cachedUniqueName index="2545" name="[Range].[Date Ended Conversion].&amp;[2015-08-20T17:05:00]"/>
            <x15:cachedUniqueName index="2546" name="[Range].[Date Ended Conversion].&amp;[2015-08-20T18:19:02]"/>
            <x15:cachedUniqueName index="2547" name="[Range].[Date Ended Conversion].&amp;[2015-08-20T20:00:39]"/>
            <x15:cachedUniqueName index="2548" name="[Range].[Date Ended Conversion].&amp;[2015-08-20T20:02:56]"/>
            <x15:cachedUniqueName index="2549" name="[Range].[Date Ended Conversion].&amp;[2015-08-20T20:06:00]"/>
            <x15:cachedUniqueName index="2550" name="[Range].[Date Ended Conversion].&amp;[2015-08-20T23:00:00]"/>
            <x15:cachedUniqueName index="2551" name="[Range].[Date Ended Conversion].&amp;[2015-08-21T11:47:36]"/>
            <x15:cachedUniqueName index="2552" name="[Range].[Date Ended Conversion].&amp;[2015-08-21T14:05:16]"/>
            <x15:cachedUniqueName index="2553" name="[Range].[Date Ended Conversion].&amp;[2015-08-21T17:55:13]"/>
            <x15:cachedUniqueName index="2554" name="[Range].[Date Ended Conversion].&amp;[2015-08-22T03:59:00]"/>
            <x15:cachedUniqueName index="2555" name="[Range].[Date Ended Conversion].&amp;[2015-08-22T04:59:00]"/>
            <x15:cachedUniqueName index="2556" name="[Range].[Date Ended Conversion].&amp;[2015-08-22T12:07:53]"/>
            <x15:cachedUniqueName index="2557" name="[Range].[Date Ended Conversion].&amp;[2015-08-22T18:00:22]"/>
            <x15:cachedUniqueName index="2558" name="[Range].[Date Ended Conversion].&amp;[2015-08-22T19:34:53]"/>
            <x15:cachedUniqueName index="2559" name="[Range].[Date Ended Conversion].&amp;[2015-08-22T20:18:55]"/>
            <x15:cachedUniqueName index="2560" name="[Range].[Date Ended Conversion].&amp;[2015-08-23T07:21:12]"/>
            <x15:cachedUniqueName index="2561" name="[Range].[Date Ended Conversion].&amp;[2015-08-23T08:35:08]"/>
            <x15:cachedUniqueName index="2562" name="[Range].[Date Ended Conversion].&amp;[2015-08-23T14:14:55]"/>
            <x15:cachedUniqueName index="2563" name="[Range].[Date Ended Conversion].&amp;[2015-08-24T02:00:00]"/>
            <x15:cachedUniqueName index="2564" name="[Range].[Date Ended Conversion].&amp;[2015-08-24T09:22:00]"/>
            <x15:cachedUniqueName index="2565" name="[Range].[Date Ended Conversion].&amp;[2015-08-24T10:33:16]"/>
            <x15:cachedUniqueName index="2566" name="[Range].[Date Ended Conversion].&amp;[2015-08-25T15:05:12]"/>
            <x15:cachedUniqueName index="2567" name="[Range].[Date Ended Conversion].&amp;[2015-08-25T17:34:42]"/>
            <x15:cachedUniqueName index="2568" name="[Range].[Date Ended Conversion].&amp;[2015-08-25T23:52:09]"/>
            <x15:cachedUniqueName index="2569" name="[Range].[Date Ended Conversion].&amp;[2015-08-26T00:18:50]"/>
            <x15:cachedUniqueName index="2570" name="[Range].[Date Ended Conversion].&amp;[2015-08-26T02:35:53]"/>
            <x15:cachedUniqueName index="2571" name="[Range].[Date Ended Conversion].&amp;[2015-08-26T18:32:00]"/>
            <x15:cachedUniqueName index="2572" name="[Range].[Date Ended Conversion].&amp;[2015-08-26T23:00:00]"/>
            <x15:cachedUniqueName index="2573" name="[Range].[Date Ended Conversion].&amp;[2015-08-27T15:54:35]"/>
            <x15:cachedUniqueName index="2574" name="[Range].[Date Ended Conversion].&amp;[2015-08-27T19:15:10]"/>
            <x15:cachedUniqueName index="2575" name="[Range].[Date Ended Conversion].&amp;[2015-08-28T01:00:00]"/>
            <x15:cachedUniqueName index="2576" name="[Range].[Date Ended Conversion].&amp;[2015-08-28T04:00:00]"/>
            <x15:cachedUniqueName index="2577" name="[Range].[Date Ended Conversion].&amp;[2015-08-28T12:12:00]"/>
            <x15:cachedUniqueName index="2578" name="[Range].[Date Ended Conversion].&amp;[2015-08-28T22:30:00]"/>
            <x15:cachedUniqueName index="2579" name="[Range].[Date Ended Conversion].&amp;[2015-08-29T01:56:53]"/>
            <x15:cachedUniqueName index="2580" name="[Range].[Date Ended Conversion].&amp;[2015-08-29T03:59:00]"/>
            <x15:cachedUniqueName index="2581" name="[Range].[Date Ended Conversion].&amp;[2015-08-29T15:53:44]"/>
            <x15:cachedUniqueName index="2583" name="[Range].[Date Ended Conversion].&amp;[2015-08-30T04:03:47]"/>
            <x15:cachedUniqueName index="2584" name="[Range].[Date Ended Conversion].&amp;[2015-08-30T05:28:00]"/>
            <x15:cachedUniqueName index="2585" name="[Range].[Date Ended Conversion].&amp;[2015-08-31T06:45:37]"/>
            <x15:cachedUniqueName index="2586" name="[Range].[Date Ended Conversion].&amp;[2015-08-31T16:04:57]"/>
            <x15:cachedUniqueName index="2587" name="[Range].[Date Ended Conversion].&amp;[2015-08-31T17:31:15]"/>
            <x15:cachedUniqueName index="2588" name="[Range].[Date Ended Conversion].&amp;[2015-09-01T15:05:19]"/>
            <x15:cachedUniqueName index="2589" name="[Range].[Date Ended Conversion].&amp;[2015-09-02T00:28:25]"/>
            <x15:cachedUniqueName index="2590" name="[Range].[Date Ended Conversion].&amp;[2015-09-02T04:19:46]"/>
            <x15:cachedUniqueName index="2591" name="[Range].[Date Ended Conversion].&amp;[2015-09-02T06:47:27]"/>
            <x15:cachedUniqueName index="2592" name="[Range].[Date Ended Conversion].&amp;[2015-09-02T22:49:03]"/>
            <x15:cachedUniqueName index="2593" name="[Range].[Date Ended Conversion].&amp;[2015-09-04T09:27:53]"/>
            <x15:cachedUniqueName index="2594" name="[Range].[Date Ended Conversion].&amp;[2015-09-04T15:00:00]"/>
            <x15:cachedUniqueName index="2595" name="[Range].[Date Ended Conversion].&amp;[2015-09-04T16:11:02]"/>
            <x15:cachedUniqueName index="2596" name="[Range].[Date Ended Conversion].&amp;[2015-09-04T17:00:00]"/>
            <x15:cachedUniqueName index="2597" name="[Range].[Date Ended Conversion].&amp;[2015-09-04T19:00:10]"/>
            <x15:cachedUniqueName index="2598" name="[Range].[Date Ended Conversion].&amp;[2015-09-05T03:59:00]"/>
            <x15:cachedUniqueName index="2599" name="[Range].[Date Ended Conversion].&amp;[2015-09-06T02:36:46]"/>
            <x15:cachedUniqueName index="2600" name="[Range].[Date Ended Conversion].&amp;[2015-09-06T03:38:27]"/>
            <x15:cachedUniqueName index="2601" name="[Range].[Date Ended Conversion].&amp;[2015-09-06T05:10:00]"/>
            <x15:cachedUniqueName index="2602" name="[Range].[Date Ended Conversion].&amp;[2015-09-06T13:47:00]"/>
            <x15:cachedUniqueName index="2603" name="[Range].[Date Ended Conversion].&amp;[2015-09-06T14:46:00]"/>
            <x15:cachedUniqueName index="2604" name="[Range].[Date Ended Conversion].&amp;[2015-09-07T02:27:43]"/>
            <x15:cachedUniqueName index="2605" name="[Range].[Date Ended Conversion].&amp;[2015-09-07T09:47:55]"/>
            <x15:cachedUniqueName index="2606" name="[Range].[Date Ended Conversion].&amp;[2015-09-07T13:53:13]"/>
            <x15:cachedUniqueName index="2607" name="[Range].[Date Ended Conversion].&amp;[2015-09-07T18:09:57]"/>
            <x15:cachedUniqueName index="2608" name="[Range].[Date Ended Conversion].&amp;[2015-09-09T04:00:18]"/>
            <x15:cachedUniqueName index="2609" name="[Range].[Date Ended Conversion].&amp;[2015-09-09T07:31:09]"/>
            <x15:cachedUniqueName index="2610" name="[Range].[Date Ended Conversion].&amp;[2015-09-09T16:00:00]"/>
            <x15:cachedUniqueName index="2611" name="[Range].[Date Ended Conversion].&amp;[2015-09-09T22:31:19]"/>
            <x15:cachedUniqueName index="2612" name="[Range].[Date Ended Conversion].&amp;[2015-09-10T03:59:00]"/>
            <x15:cachedUniqueName index="2613" name="[Range].[Date Ended Conversion].&amp;[2015-09-10T04:09:21]"/>
            <x15:cachedUniqueName index="2614" name="[Range].[Date Ended Conversion].&amp;[2015-09-11T01:04:19]"/>
            <x15:cachedUniqueName index="2615" name="[Range].[Date Ended Conversion].&amp;[2015-09-11T18:19:55]"/>
            <x15:cachedUniqueName index="2616" name="[Range].[Date Ended Conversion].&amp;[2015-09-11T18:22:49]"/>
            <x15:cachedUniqueName index="2617" name="[Range].[Date Ended Conversion].&amp;[2015-09-12T03:59:00]"/>
            <x15:cachedUniqueName index="2618" name="[Range].[Date Ended Conversion].&amp;[2015-09-12T13:37:40]"/>
            <x15:cachedUniqueName index="2619" name="[Range].[Date Ended Conversion].&amp;[2015-09-12T20:57:42]"/>
            <x15:cachedUniqueName index="2621" name="[Range].[Date Ended Conversion].&amp;[2015-09-13T18:11:52]"/>
            <x15:cachedUniqueName index="2622" name="[Range].[Date Ended Conversion].&amp;[2015-09-14T16:40:29]"/>
            <x15:cachedUniqueName index="2623" name="[Range].[Date Ended Conversion].&amp;[2015-09-14T19:07:57]"/>
            <x15:cachedUniqueName index="2624" name="[Range].[Date Ended Conversion].&amp;[2015-09-14T21:00:00]"/>
            <x15:cachedUniqueName index="2625" name="[Range].[Date Ended Conversion].&amp;[2015-09-15T10:06:00]"/>
            <x15:cachedUniqueName index="2626" name="[Range].[Date Ended Conversion].&amp;[2015-09-15T11:11:00]"/>
            <x15:cachedUniqueName index="2627" name="[Range].[Date Ended Conversion].&amp;[2015-09-15T19:39:00]"/>
            <x15:cachedUniqueName index="2628" name="[Range].[Date Ended Conversion].&amp;[2015-09-16T05:37:27]"/>
            <x15:cachedUniqueName index="2629" name="[Range].[Date Ended Conversion].&amp;[2015-09-16T17:43:32]"/>
            <x15:cachedUniqueName index="2630" name="[Range].[Date Ended Conversion].&amp;[2015-09-16T17:56:11]"/>
            <x15:cachedUniqueName index="2631" name="[Range].[Date Ended Conversion].&amp;[2015-09-16T22:00:00]"/>
            <x15:cachedUniqueName index="2632" name="[Range].[Date Ended Conversion].&amp;[2015-09-17T02:31:52]"/>
            <x15:cachedUniqueName index="2633" name="[Range].[Date Ended Conversion].&amp;[2015-09-17T03:59:00]"/>
            <x15:cachedUniqueName index="2634" name="[Range].[Date Ended Conversion].&amp;[2015-09-17T14:59:51]"/>
            <x15:cachedUniqueName index="2635" name="[Range].[Date Ended Conversion].&amp;[2015-09-17T17:00:00]"/>
            <x15:cachedUniqueName index="2636" name="[Range].[Date Ended Conversion].&amp;[2015-09-19T03:50:17]"/>
            <x15:cachedUniqueName index="2637" name="[Range].[Date Ended Conversion].&amp;[2015-09-19T03:59:00]"/>
            <x15:cachedUniqueName index="2638" name="[Range].[Date Ended Conversion].&amp;[2015-09-19T06:37:31]"/>
            <x15:cachedUniqueName index="2639" name="[Range].[Date Ended Conversion].&amp;[2015-09-20T04:21:31]"/>
            <x15:cachedUniqueName index="2640" name="[Range].[Date Ended Conversion].&amp;[2015-09-20T19:05:56]"/>
            <x15:cachedUniqueName index="2641" name="[Range].[Date Ended Conversion].&amp;[2015-09-21T03:11:16]"/>
            <x15:cachedUniqueName index="2642" name="[Range].[Date Ended Conversion].&amp;[2015-09-21T17:22:11]"/>
            <x15:cachedUniqueName index="2643" name="[Range].[Date Ended Conversion].&amp;[2015-09-23T13:25:56]"/>
            <x15:cachedUniqueName index="2644" name="[Range].[Date Ended Conversion].&amp;[2015-09-23T14:21:26]"/>
            <x15:cachedUniqueName index="2645" name="[Range].[Date Ended Conversion].&amp;[2015-09-23T20:10:01]"/>
            <x15:cachedUniqueName index="2646" name="[Range].[Date Ended Conversion].&amp;[2015-09-23T20:27:39]"/>
            <x15:cachedUniqueName index="2647" name="[Range].[Date Ended Conversion].&amp;[2015-09-23T20:34:24]"/>
            <x15:cachedUniqueName index="2648" name="[Range].[Date Ended Conversion].&amp;[2015-09-24T14:10:48]"/>
            <x15:cachedUniqueName index="2649" name="[Range].[Date Ended Conversion].&amp;[2015-09-24T19:09:25]"/>
            <x15:cachedUniqueName index="2650" name="[Range].[Date Ended Conversion].&amp;[2015-09-24T20:38:02]"/>
            <x15:cachedUniqueName index="2651" name="[Range].[Date Ended Conversion].&amp;[2015-09-25T02:55:59]"/>
            <x15:cachedUniqueName index="2652" name="[Range].[Date Ended Conversion].&amp;[2015-09-25T14:58:50]"/>
            <x15:cachedUniqueName index="2653" name="[Range].[Date Ended Conversion].&amp;[2015-09-25T21:00:00]"/>
            <x15:cachedUniqueName index="2654" name="[Range].[Date Ended Conversion].&amp;[2015-09-25T23:43:42]"/>
            <x15:cachedUniqueName index="2655" name="[Range].[Date Ended Conversion].&amp;[2015-09-26T04:33:41]"/>
            <x15:cachedUniqueName index="2656" name="[Range].[Date Ended Conversion].&amp;[2015-09-27T14:20:40]"/>
            <x15:cachedUniqueName index="2657" name="[Range].[Date Ended Conversion].&amp;[2015-09-27T18:38:24]"/>
            <x15:cachedUniqueName index="2658" name="[Range].[Date Ended Conversion].&amp;[2015-09-27T20:14:00]"/>
            <x15:cachedUniqueName index="2659" name="[Range].[Date Ended Conversion].&amp;[2015-09-28T02:49:10]"/>
            <x15:cachedUniqueName index="2660" name="[Range].[Date Ended Conversion].&amp;[2015-09-28T06:35:34]"/>
            <x15:cachedUniqueName index="2661" name="[Range].[Date Ended Conversion].&amp;[2015-09-29T03:59:00]"/>
            <x15:cachedUniqueName index="2662" name="[Range].[Date Ended Conversion].&amp;[2015-09-29T21:12:39]"/>
            <x15:cachedUniqueName index="2663" name="[Range].[Date Ended Conversion].&amp;[2015-09-30T18:00:00]"/>
            <x15:cachedUniqueName index="2664" name="[Range].[Date Ended Conversion].&amp;[2015-09-30T19:29:00]"/>
            <x15:cachedUniqueName index="2666" name="[Range].[Date Ended Conversion].&amp;[2015-10-01T04:59:00]"/>
            <x15:cachedUniqueName index="2667" name="[Range].[Date Ended Conversion].&amp;[2015-10-01T05:00:00]"/>
            <x15:cachedUniqueName index="2668" name="[Range].[Date Ended Conversion].&amp;[2015-10-01T13:00:00]"/>
            <x15:cachedUniqueName index="2669" name="[Range].[Date Ended Conversion].&amp;[2015-10-01T15:00:23]"/>
            <x15:cachedUniqueName index="2670" name="[Range].[Date Ended Conversion].&amp;[2015-10-01T15:02:54]"/>
            <x15:cachedUniqueName index="2671" name="[Range].[Date Ended Conversion].&amp;[2015-10-01T19:02:22]"/>
            <x15:cachedUniqueName index="2672" name="[Range].[Date Ended Conversion].&amp;[2015-10-02T10:35:38]"/>
            <x15:cachedUniqueName index="2673" name="[Range].[Date Ended Conversion].&amp;[2015-10-02T18:00:00]"/>
            <x15:cachedUniqueName index="2674" name="[Range].[Date Ended Conversion].&amp;[2015-10-02T23:00:00]"/>
            <x15:cachedUniqueName index="2675" name="[Range].[Date Ended Conversion].&amp;[2015-10-02T23:03:00]"/>
            <x15:cachedUniqueName index="2676" name="[Range].[Date Ended Conversion].&amp;[2015-10-03T21:00:00]"/>
            <x15:cachedUniqueName index="2677" name="[Range].[Date Ended Conversion].&amp;[2015-10-04T15:45:46]"/>
            <x15:cachedUniqueName index="2678" name="[Range].[Date Ended Conversion].&amp;[2015-10-05T00:23:36]"/>
            <x15:cachedUniqueName index="2679" name="[Range].[Date Ended Conversion].&amp;[2015-10-05T06:39:46]"/>
            <x15:cachedUniqueName index="2680" name="[Range].[Date Ended Conversion].&amp;[2015-10-05T16:00:00]"/>
            <x15:cachedUniqueName index="2681" name="[Range].[Date Ended Conversion].&amp;[2015-10-05T18:56:01]"/>
            <x15:cachedUniqueName index="2682" name="[Range].[Date Ended Conversion].&amp;[2015-10-06T15:10:22]"/>
            <x15:cachedUniqueName index="2683" name="[Range].[Date Ended Conversion].&amp;[2015-10-06T16:30:47]"/>
            <x15:cachedUniqueName index="2684" name="[Range].[Date Ended Conversion].&amp;[2015-10-06T16:44:46]"/>
            <x15:cachedUniqueName index="2685" name="[Range].[Date Ended Conversion].&amp;[2015-10-06T22:17:05]"/>
            <x15:cachedUniqueName index="2686" name="[Range].[Date Ended Conversion].&amp;[2015-10-06T22:59:00]"/>
            <x15:cachedUniqueName index="2687" name="[Range].[Date Ended Conversion].&amp;[2015-10-08T00:32:52]"/>
            <x15:cachedUniqueName index="2688" name="[Range].[Date Ended Conversion].&amp;[2015-10-08T03:59:00]"/>
            <x15:cachedUniqueName index="2689" name="[Range].[Date Ended Conversion].&amp;[2015-10-08T07:59:53]"/>
            <x15:cachedUniqueName index="2690" name="[Range].[Date Ended Conversion].&amp;[2015-10-08T16:42:15]"/>
            <x15:cachedUniqueName index="2691" name="[Range].[Date Ended Conversion].&amp;[2015-10-08T19:00:21]"/>
            <x15:cachedUniqueName index="2692" name="[Range].[Date Ended Conversion].&amp;[2015-10-08T20:59:00]"/>
            <x15:cachedUniqueName index="2694" name="[Range].[Date Ended Conversion].&amp;[2015-10-09T15:38:43]"/>
            <x15:cachedUniqueName index="2695" name="[Range].[Date Ended Conversion].&amp;[2015-10-09T17:00:00]"/>
            <x15:cachedUniqueName index="2696" name="[Range].[Date Ended Conversion].&amp;[2015-10-09T23:38:06]"/>
            <x15:cachedUniqueName index="2697" name="[Range].[Date Ended Conversion].&amp;[2015-10-10T21:00:00]"/>
            <x15:cachedUniqueName index="2698" name="[Range].[Date Ended Conversion].&amp;[2015-10-10T22:28:04]"/>
            <x15:cachedUniqueName index="2699" name="[Range].[Date Ended Conversion].&amp;[2015-10-11T01:00:00]"/>
            <x15:cachedUniqueName index="2700" name="[Range].[Date Ended Conversion].&amp;[2015-10-11T02:00:00]"/>
            <x15:cachedUniqueName index="2701" name="[Range].[Date Ended Conversion].&amp;[2015-10-11T05:00:00]"/>
            <x15:cachedUniqueName index="2702" name="[Range].[Date Ended Conversion].&amp;[2015-10-11T15:07:02]"/>
            <x15:cachedUniqueName index="2703" name="[Range].[Date Ended Conversion].&amp;[2015-10-11T15:29:05]"/>
            <x15:cachedUniqueName index="2704" name="[Range].[Date Ended Conversion].&amp;[2015-10-11T18:43:40]"/>
            <x15:cachedUniqueName index="2705" name="[Range].[Date Ended Conversion].&amp;[2015-10-12T13:46:33]"/>
            <x15:cachedUniqueName index="2706" name="[Range].[Date Ended Conversion].&amp;[2015-10-13T12:41:29]"/>
            <x15:cachedUniqueName index="2707" name="[Range].[Date Ended Conversion].&amp;[2015-10-13T23:13:41]"/>
            <x15:cachedUniqueName index="2708" name="[Range].[Date Ended Conversion].&amp;[2015-10-14T12:00:21]"/>
            <x15:cachedUniqueName index="2709" name="[Range].[Date Ended Conversion].&amp;[2015-10-14T22:01:03]"/>
            <x15:cachedUniqueName index="2710" name="[Range].[Date Ended Conversion].&amp;[2015-10-15T02:30:53]"/>
            <x15:cachedUniqueName index="2711" name="[Range].[Date Ended Conversion].&amp;[2015-10-15T09:59:58]"/>
            <x15:cachedUniqueName index="2712" name="[Range].[Date Ended Conversion].&amp;[2015-10-15T20:22:38]"/>
            <x15:cachedUniqueName index="2713" name="[Range].[Date Ended Conversion].&amp;[2015-10-15T21:11:08]"/>
            <x15:cachedUniqueName index="2714" name="[Range].[Date Ended Conversion].&amp;[2015-10-15T22:00:00]"/>
            <x15:cachedUniqueName index="2715" name="[Range].[Date Ended Conversion].&amp;[2015-10-16T04:59:00]"/>
            <x15:cachedUniqueName index="2716" name="[Range].[Date Ended Conversion].&amp;[2015-10-16T08:41:44]"/>
            <x15:cachedUniqueName index="2717" name="[Range].[Date Ended Conversion].&amp;[2015-10-16T16:35:52]"/>
            <x15:cachedUniqueName index="2718" name="[Range].[Date Ended Conversion].&amp;[2015-10-17T02:00:00]"/>
            <x15:cachedUniqueName index="2719" name="[Range].[Date Ended Conversion].&amp;[2015-10-17T04:00:00]"/>
            <x15:cachedUniqueName index="2720" name="[Range].[Date Ended Conversion].&amp;[2015-10-17T07:00:10]"/>
            <x15:cachedUniqueName index="2721" name="[Range].[Date Ended Conversion].&amp;[2015-10-17T14:52:58]"/>
            <x15:cachedUniqueName index="2722" name="[Range].[Date Ended Conversion].&amp;[2015-10-17T16:01:55]"/>
            <x15:cachedUniqueName index="2723" name="[Range].[Date Ended Conversion].&amp;[2015-10-18T19:36:29]"/>
            <x15:cachedUniqueName index="2724" name="[Range].[Date Ended Conversion].&amp;[2015-10-18T19:38:49]"/>
            <x15:cachedUniqueName index="2725" name="[Range].[Date Ended Conversion].&amp;[2015-10-19T11:00:00]"/>
            <x15:cachedUniqueName index="2726" name="[Range].[Date Ended Conversion].&amp;[2015-10-20T17:55:22]"/>
            <x15:cachedUniqueName index="2727" name="[Range].[Date Ended Conversion].&amp;[2015-10-21T12:45:33]"/>
            <x15:cachedUniqueName index="2728" name="[Range].[Date Ended Conversion].&amp;[2015-10-21T15:01:14]"/>
            <x15:cachedUniqueName index="2729" name="[Range].[Date Ended Conversion].&amp;[2015-10-21T17:26:21]"/>
            <x15:cachedUniqueName index="2730" name="[Range].[Date Ended Conversion].&amp;[2015-10-21T23:00:00]"/>
            <x15:cachedUniqueName index="2731" name="[Range].[Date Ended Conversion].&amp;[2015-10-22T03:01:46]"/>
            <x15:cachedUniqueName index="2732" name="[Range].[Date Ended Conversion].&amp;[2015-10-22T18:59:00]"/>
            <x15:cachedUniqueName index="2733" name="[Range].[Date Ended Conversion].&amp;[2015-10-23T11:00:00]"/>
            <x15:cachedUniqueName index="2734" name="[Range].[Date Ended Conversion].&amp;[2015-10-23T12:43:56]"/>
            <x15:cachedUniqueName index="2735" name="[Range].[Date Ended Conversion].&amp;[2015-10-23T18:24:55]"/>
            <x15:cachedUniqueName index="2736" name="[Range].[Date Ended Conversion].&amp;[2015-10-24T03:59:00]"/>
            <x15:cachedUniqueName index="2737" name="[Range].[Date Ended Conversion].&amp;[2015-10-24T04:14:05]"/>
            <x15:cachedUniqueName index="2738" name="[Range].[Date Ended Conversion].&amp;[2015-10-24T21:29:00]"/>
            <x15:cachedUniqueName index="2739" name="[Range].[Date Ended Conversion].&amp;[2015-10-25T02:06:23]"/>
            <x15:cachedUniqueName index="2740" name="[Range].[Date Ended Conversion].&amp;[2015-10-25T23:59:00]"/>
            <x15:cachedUniqueName index="2741" name="[Range].[Date Ended Conversion].&amp;[2015-10-26T00:13:17]"/>
            <x15:cachedUniqueName index="2742" name="[Range].[Date Ended Conversion].&amp;[2015-10-26T15:48:33]"/>
            <x15:cachedUniqueName index="2743" name="[Range].[Date Ended Conversion].&amp;[2015-10-26T18:58:10]"/>
            <x15:cachedUniqueName index="2744" name="[Range].[Date Ended Conversion].&amp;[2015-10-26T21:20:00]"/>
            <x15:cachedUniqueName index="2745" name="[Range].[Date Ended Conversion].&amp;[2015-10-26T22:25:56]"/>
            <x15:cachedUniqueName index="2746" name="[Range].[Date Ended Conversion].&amp;[2015-10-27T04:59:00]"/>
            <x15:cachedUniqueName index="2747" name="[Range].[Date Ended Conversion].&amp;[2015-10-28T08:00:00]"/>
            <x15:cachedUniqueName index="2748" name="[Range].[Date Ended Conversion].&amp;[2015-10-28T17:17:07]"/>
            <x15:cachedUniqueName index="2749" name="[Range].[Date Ended Conversion].&amp;[2015-10-28T17:33:36]"/>
            <x15:cachedUniqueName index="2750" name="[Range].[Date Ended Conversion].&amp;[2015-10-28T19:54:00]"/>
            <x15:cachedUniqueName index="2751" name="[Range].[Date Ended Conversion].&amp;[2015-10-29T01:07:14]"/>
            <x15:cachedUniqueName index="2752" name="[Range].[Date Ended Conversion].&amp;[2015-10-29T02:53:43]"/>
            <x15:cachedUniqueName index="2753" name="[Range].[Date Ended Conversion].&amp;[2015-10-29T04:01:00]"/>
            <x15:cachedUniqueName index="2754" name="[Range].[Date Ended Conversion].&amp;[2015-10-29T15:06:47]"/>
            <x15:cachedUniqueName index="2755" name="[Range].[Date Ended Conversion].&amp;[2015-10-29T21:40:48]"/>
            <x15:cachedUniqueName index="2756" name="[Range].[Date Ended Conversion].&amp;[2015-10-30T14:00:12]"/>
            <x15:cachedUniqueName index="2757" name="[Range].[Date Ended Conversion].&amp;[2015-10-30T14:59:43]"/>
            <x15:cachedUniqueName index="2758" name="[Range].[Date Ended Conversion].&amp;[2015-10-30T21:00:00]"/>
            <x15:cachedUniqueName index="2759" name="[Range].[Date Ended Conversion].&amp;[2015-10-31T15:57:33]"/>
            <x15:cachedUniqueName index="2760" name="[Range].[Date Ended Conversion].&amp;[2015-10-31T22:45:00]"/>
            <x15:cachedUniqueName index="2761" name="[Range].[Date Ended Conversion].&amp;[2015-11-01T03:00:00]"/>
            <x15:cachedUniqueName index="2762" name="[Range].[Date Ended Conversion].&amp;[2015-11-01T04:00:00]"/>
            <x15:cachedUniqueName index="2763" name="[Range].[Date Ended Conversion].&amp;[2015-11-01T23:00:00]"/>
            <x15:cachedUniqueName index="2764" name="[Range].[Date Ended Conversion].&amp;[2015-11-02T08:00:00]"/>
            <x15:cachedUniqueName index="2765" name="[Range].[Date Ended Conversion].&amp;[2015-11-02T16:50:00]"/>
            <x15:cachedUniqueName index="2766" name="[Range].[Date Ended Conversion].&amp;[2015-11-03T04:15:59]"/>
            <x15:cachedUniqueName index="2767" name="[Range].[Date Ended Conversion].&amp;[2015-11-04T18:11:28]"/>
            <x15:cachedUniqueName index="2768" name="[Range].[Date Ended Conversion].&amp;[2015-11-04T19:26:31]"/>
            <x15:cachedUniqueName index="2769" name="[Range].[Date Ended Conversion].&amp;[2015-11-05T03:10:40]"/>
            <x15:cachedUniqueName index="2770" name="[Range].[Date Ended Conversion].&amp;[2015-11-05T13:56:57]"/>
            <x15:cachedUniqueName index="2771" name="[Range].[Date Ended Conversion].&amp;[2015-11-05T14:16:15]"/>
            <x15:cachedUniqueName index="2772" name="[Range].[Date Ended Conversion].&amp;[2015-11-05T16:11:45]"/>
            <x15:cachedUniqueName index="2773" name="[Range].[Date Ended Conversion].&amp;[2015-11-05T21:44:40]"/>
            <x15:cachedUniqueName index="2774" name="[Range].[Date Ended Conversion].&amp;[2015-11-05T23:32:52]"/>
            <x15:cachedUniqueName index="2775" name="[Range].[Date Ended Conversion].&amp;[2015-11-06T01:00:00]"/>
            <x15:cachedUniqueName index="2776" name="[Range].[Date Ended Conversion].&amp;[2015-11-06T13:00:09]"/>
            <x15:cachedUniqueName index="2777" name="[Range].[Date Ended Conversion].&amp;[2015-11-07T04:00:00]"/>
            <x15:cachedUniqueName index="2778" name="[Range].[Date Ended Conversion].&amp;[2015-11-08T12:00:00]"/>
            <x15:cachedUniqueName index="2779" name="[Range].[Date Ended Conversion].&amp;[2015-11-08T16:51:41]"/>
            <x15:cachedUniqueName index="2780" name="[Range].[Date Ended Conversion].&amp;[2015-11-08T18:59:41]"/>
            <x15:cachedUniqueName index="2781" name="[Range].[Date Ended Conversion].&amp;[2015-11-08T21:40:33]"/>
            <x15:cachedUniqueName index="2782" name="[Range].[Date Ended Conversion].&amp;[2015-11-08T22:10:20]"/>
            <x15:cachedUniqueName index="2783" name="[Range].[Date Ended Conversion].&amp;[2015-11-09T01:21:33]"/>
            <x15:cachedUniqueName index="2784" name="[Range].[Date Ended Conversion].&amp;[2015-11-09T14:32:00]"/>
            <x15:cachedUniqueName index="2785" name="[Range].[Date Ended Conversion].&amp;[2015-11-11T19:16:07]"/>
            <x15:cachedUniqueName index="2786" name="[Range].[Date Ended Conversion].&amp;[2015-11-11T22:30:44]"/>
            <x15:cachedUniqueName index="2787" name="[Range].[Date Ended Conversion].&amp;[2015-11-11T23:58:20]"/>
            <x15:cachedUniqueName index="2788" name="[Range].[Date Ended Conversion].&amp;[2015-11-12T02:31:00]"/>
            <x15:cachedUniqueName index="2789" name="[Range].[Date Ended Conversion].&amp;[2015-11-12T06:59:00]"/>
            <x15:cachedUniqueName index="2790" name="[Range].[Date Ended Conversion].&amp;[2015-11-13T15:00:00]"/>
            <x15:cachedUniqueName index="2791" name="[Range].[Date Ended Conversion].&amp;[2015-11-13T15:18:38]"/>
            <x15:cachedUniqueName index="2792" name="[Range].[Date Ended Conversion].&amp;[2015-11-13T17:04:28]"/>
            <x15:cachedUniqueName index="2793" name="[Range].[Date Ended Conversion].&amp;[2015-11-13T20:17:00]"/>
            <x15:cachedUniqueName index="2794" name="[Range].[Date Ended Conversion].&amp;[2015-11-13T21:55:56]"/>
            <x15:cachedUniqueName index="2795" name="[Range].[Date Ended Conversion].&amp;[2015-11-14T01:04:10]"/>
            <x15:cachedUniqueName index="2796" name="[Range].[Date Ended Conversion].&amp;[2015-11-14T07:01:00]"/>
            <x15:cachedUniqueName index="2797" name="[Range].[Date Ended Conversion].&amp;[2015-11-14T12:53:29]"/>
            <x15:cachedUniqueName index="2798" name="[Range].[Date Ended Conversion].&amp;[2015-11-14T13:20:00]"/>
            <x15:cachedUniqueName index="2799" name="[Range].[Date Ended Conversion].&amp;[2015-11-14T17:16:44]"/>
            <x15:cachedUniqueName index="2800" name="[Range].[Date Ended Conversion].&amp;[2015-11-14T17:49:31]"/>
            <x15:cachedUniqueName index="2801" name="[Range].[Date Ended Conversion].&amp;[2015-11-14T23:00:00]"/>
            <x15:cachedUniqueName index="2802" name="[Range].[Date Ended Conversion].&amp;[2015-11-15T15:13:09]"/>
            <x15:cachedUniqueName index="2803" name="[Range].[Date Ended Conversion].&amp;[2015-11-15T23:09:06]"/>
            <x15:cachedUniqueName index="2804" name="[Range].[Date Ended Conversion].&amp;[2015-11-16T16:04:58]"/>
            <x15:cachedUniqueName index="2805" name="[Range].[Date Ended Conversion].&amp;[2015-11-17T04:27:19]"/>
            <x15:cachedUniqueName index="2806" name="[Range].[Date Ended Conversion].&amp;[2015-11-17T19:04:53]"/>
            <x15:cachedUniqueName index="2807" name="[Range].[Date Ended Conversion].&amp;[2015-11-17T22:24:14]"/>
            <x15:cachedUniqueName index="2808" name="[Range].[Date Ended Conversion].&amp;[2015-11-18T04:41:57]"/>
            <x15:cachedUniqueName index="2809" name="[Range].[Date Ended Conversion].&amp;[2015-11-18T07:15:58]"/>
            <x15:cachedUniqueName index="2810" name="[Range].[Date Ended Conversion].&amp;[2015-11-18T15:00:04]"/>
            <x15:cachedUniqueName index="2811" name="[Range].[Date Ended Conversion].&amp;[2015-11-18T16:09:07]"/>
            <x15:cachedUniqueName index="2812" name="[Range].[Date Ended Conversion].&amp;[2015-11-19T04:59:00]"/>
            <x15:cachedUniqueName index="2813" name="[Range].[Date Ended Conversion].&amp;[2015-11-19T05:03:21]"/>
            <x15:cachedUniqueName index="2814" name="[Range].[Date Ended Conversion].&amp;[2015-11-19T18:58:11]"/>
            <x15:cachedUniqueName index="2815" name="[Range].[Date Ended Conversion].&amp;[2015-11-19T20:00:19]"/>
            <x15:cachedUniqueName index="2816" name="[Range].[Date Ended Conversion].&amp;[2015-11-19T20:45:17]"/>
            <x15:cachedUniqueName index="2817" name="[Range].[Date Ended Conversion].&amp;[2015-11-21T03:00:00]"/>
            <x15:cachedUniqueName index="2818" name="[Range].[Date Ended Conversion].&amp;[2015-11-21T04:00:00]"/>
            <x15:cachedUniqueName index="2819" name="[Range].[Date Ended Conversion].&amp;[2015-11-21T17:12:15]"/>
            <x15:cachedUniqueName index="2820" name="[Range].[Date Ended Conversion].&amp;[2015-11-21T23:13:39]"/>
            <x15:cachedUniqueName index="2821" name="[Range].[Date Ended Conversion].&amp;[2015-11-22T06:59:00]"/>
            <x15:cachedUniqueName index="2822" name="[Range].[Date Ended Conversion].&amp;[2015-11-22T15:03:41]"/>
            <x15:cachedUniqueName index="2823" name="[Range].[Date Ended Conversion].&amp;[2015-11-22T20:48:56]"/>
            <x15:cachedUniqueName index="2824" name="[Range].[Date Ended Conversion].&amp;[2015-11-22T22:00:00]"/>
            <x15:cachedUniqueName index="2825" name="[Range].[Date Ended Conversion].&amp;[2015-11-24T18:06:58]"/>
            <x15:cachedUniqueName index="2826" name="[Range].[Date Ended Conversion].&amp;[2015-11-25T14:57:11]"/>
            <x15:cachedUniqueName index="2827" name="[Range].[Date Ended Conversion].&amp;[2015-11-25T15:49:11]"/>
            <x15:cachedUniqueName index="2828" name="[Range].[Date Ended Conversion].&amp;[2015-11-25T16:49:25]"/>
            <x15:cachedUniqueName index="2829" name="[Range].[Date Ended Conversion].&amp;[2015-11-25T22:04:55]"/>
            <x15:cachedUniqueName index="2830" name="[Range].[Date Ended Conversion].&amp;[2015-11-25T23:00:00]"/>
            <x15:cachedUniqueName index="2831" name="[Range].[Date Ended Conversion].&amp;[2015-11-26T06:03:36]"/>
            <x15:cachedUniqueName index="2832" name="[Range].[Date Ended Conversion].&amp;[2015-11-26T20:54:21]"/>
            <x15:cachedUniqueName index="2833" name="[Range].[Date Ended Conversion].&amp;[2015-11-26T23:55:45]"/>
            <x15:cachedUniqueName index="2834" name="[Range].[Date Ended Conversion].&amp;[2015-11-27T01:00:00]"/>
            <x15:cachedUniqueName index="2835" name="[Range].[Date Ended Conversion].&amp;[2015-11-27T21:40:04]"/>
            <x15:cachedUniqueName index="2836" name="[Range].[Date Ended Conversion].&amp;[2015-11-28T14:54:54]"/>
            <x15:cachedUniqueName index="2837" name="[Range].[Date Ended Conversion].&amp;[2015-11-28T18:00:28]"/>
            <x15:cachedUniqueName index="2838" name="[Range].[Date Ended Conversion].&amp;[2015-11-28T21:22:21]"/>
            <x15:cachedUniqueName index="2839" name="[Range].[Date Ended Conversion].&amp;[2015-11-29T01:49:04]"/>
            <x15:cachedUniqueName index="2840" name="[Range].[Date Ended Conversion].&amp;[2015-11-29T13:56:44]"/>
            <x15:cachedUniqueName index="2841" name="[Range].[Date Ended Conversion].&amp;[2015-11-29T23:00:00]"/>
            <x15:cachedUniqueName index="2842" name="[Range].[Date Ended Conversion].&amp;[2015-11-30T06:04:09]"/>
            <x15:cachedUniqueName index="2843" name="[Range].[Date Ended Conversion].&amp;[2015-11-30T17:00:00]"/>
            <x15:cachedUniqueName index="2844" name="[Range].[Date Ended Conversion].&amp;[2015-11-30T17:08:38]"/>
            <x15:cachedUniqueName index="2845" name="[Range].[Date Ended Conversion].&amp;[2015-11-30T22:30:00]"/>
            <x15:cachedUniqueName index="2847" name="[Range].[Date Ended Conversion].&amp;[2015-12-01T05:59:00]"/>
            <x15:cachedUniqueName index="2848" name="[Range].[Date Ended Conversion].&amp;[2015-12-01T20:01:01]"/>
            <x15:cachedUniqueName index="2849" name="[Range].[Date Ended Conversion].&amp;[2015-12-02T17:25:00]"/>
            <x15:cachedUniqueName index="2850" name="[Range].[Date Ended Conversion].&amp;[2015-12-02T20:59:25]"/>
            <x15:cachedUniqueName index="2851" name="[Range].[Date Ended Conversion].&amp;[2015-12-03T17:00:00]"/>
            <x15:cachedUniqueName index="2852" name="[Range].[Date Ended Conversion].&amp;[2015-12-03T21:30:00]"/>
            <x15:cachedUniqueName index="2853" name="[Range].[Date Ended Conversion].&amp;[2015-12-04T05:00:00]"/>
            <x15:cachedUniqueName index="2854" name="[Range].[Date Ended Conversion].&amp;[2015-12-04T16:43:59]"/>
            <x15:cachedUniqueName index="2855" name="[Range].[Date Ended Conversion].&amp;[2015-12-04T19:01:26]"/>
            <x15:cachedUniqueName index="2856" name="[Range].[Date Ended Conversion].&amp;[2015-12-04T19:29:08]"/>
            <x15:cachedUniqueName index="2858" name="[Range].[Date Ended Conversion].&amp;[2015-12-05T22:28:22]"/>
            <x15:cachedUniqueName index="2859" name="[Range].[Date Ended Conversion].&amp;[2015-12-07T16:47:16]"/>
            <x15:cachedUniqueName index="2860" name="[Range].[Date Ended Conversion].&amp;[2015-12-07T22:57:42]"/>
            <x15:cachedUniqueName index="2861" name="[Range].[Date Ended Conversion].&amp;[2015-12-09T06:59:00]"/>
            <x15:cachedUniqueName index="2862" name="[Range].[Date Ended Conversion].&amp;[2015-12-09T19:26:43]"/>
            <x15:cachedUniqueName index="2863" name="[Range].[Date Ended Conversion].&amp;[2015-12-09T22:48:04]"/>
            <x15:cachedUniqueName index="2864" name="[Range].[Date Ended Conversion].&amp;[2015-12-10T14:14:56]"/>
            <x15:cachedUniqueName index="2865" name="[Range].[Date Ended Conversion].&amp;[2015-12-10T16:51:01]"/>
            <x15:cachedUniqueName index="2866" name="[Range].[Date Ended Conversion].&amp;[2015-12-10T22:12:46]"/>
            <x15:cachedUniqueName index="2867" name="[Range].[Date Ended Conversion].&amp;[2015-12-11T11:04:23]"/>
            <x15:cachedUniqueName index="2868" name="[Range].[Date Ended Conversion].&amp;[2015-12-11T23:34:19]"/>
            <x15:cachedUniqueName index="2869" name="[Range].[Date Ended Conversion].&amp;[2015-12-12T10:00:00]"/>
            <x15:cachedUniqueName index="2870" name="[Range].[Date Ended Conversion].&amp;[2015-12-13T02:26:32]"/>
            <x15:cachedUniqueName index="2871" name="[Range].[Date Ended Conversion].&amp;[2015-12-13T06:47:40]"/>
            <x15:cachedUniqueName index="2872" name="[Range].[Date Ended Conversion].&amp;[2015-12-13T15:01:52]"/>
            <x15:cachedUniqueName index="2873" name="[Range].[Date Ended Conversion].&amp;[2015-12-13T18:44:57]"/>
            <x15:cachedUniqueName index="2874" name="[Range].[Date Ended Conversion].&amp;[2015-12-13T20:59:56]"/>
            <x15:cachedUniqueName index="2876" name="[Range].[Date Ended Conversion].&amp;[2015-12-14T00:36:10]"/>
            <x15:cachedUniqueName index="2877" name="[Range].[Date Ended Conversion].&amp;[2015-12-14T05:59:00]"/>
            <x15:cachedUniqueName index="2879" name="[Range].[Date Ended Conversion].&amp;[2015-12-15T07:59:00]"/>
            <x15:cachedUniqueName index="2880" name="[Range].[Date Ended Conversion].&amp;[2015-12-15T12:10:00]"/>
            <x15:cachedUniqueName index="2881" name="[Range].[Date Ended Conversion].&amp;[2015-12-15T20:25:16]"/>
            <x15:cachedUniqueName index="2882" name="[Range].[Date Ended Conversion].&amp;[2015-12-15T23:09:34]"/>
            <x15:cachedUniqueName index="2883" name="[Range].[Date Ended Conversion].&amp;[2015-12-16T06:59:00]"/>
            <x15:cachedUniqueName index="2884" name="[Range].[Date Ended Conversion].&amp;[2015-12-16T18:20:10]"/>
            <x15:cachedUniqueName index="2885" name="[Range].[Date Ended Conversion].&amp;[2015-12-16T20:18:00]"/>
            <x15:cachedUniqueName index="2886" name="[Range].[Date Ended Conversion].&amp;[2015-12-16T23:08:04]"/>
            <x15:cachedUniqueName index="2887" name="[Range].[Date Ended Conversion].&amp;[2015-12-17T04:38:46]"/>
            <x15:cachedUniqueName index="2888" name="[Range].[Date Ended Conversion].&amp;[2015-12-17T04:59:00]"/>
            <x15:cachedUniqueName index="2889" name="[Range].[Date Ended Conversion].&amp;[2015-12-17T05:59:00]"/>
            <x15:cachedUniqueName index="2890" name="[Range].[Date Ended Conversion].&amp;[2015-12-17T19:20:09]"/>
            <x15:cachedUniqueName index="2891" name="[Range].[Date Ended Conversion].&amp;[2015-12-17T22:05:50]"/>
            <x15:cachedUniqueName index="2892" name="[Range].[Date Ended Conversion].&amp;[2015-12-18T19:38:59]"/>
            <x15:cachedUniqueName index="2893" name="[Range].[Date Ended Conversion].&amp;[2015-12-19T01:00:00]"/>
            <x15:cachedUniqueName index="2894" name="[Range].[Date Ended Conversion].&amp;[2015-12-19T07:59:00]"/>
            <x15:cachedUniqueName index="2895" name="[Range].[Date Ended Conversion].&amp;[2015-12-19T10:46:30]"/>
            <x15:cachedUniqueName index="2896" name="[Range].[Date Ended Conversion].&amp;[2015-12-19T16:07:09]"/>
            <x15:cachedUniqueName index="2897" name="[Range].[Date Ended Conversion].&amp;[2015-12-19T19:49:59]"/>
            <x15:cachedUniqueName index="2898" name="[Range].[Date Ended Conversion].&amp;[2015-12-19T20:01:19]"/>
            <x15:cachedUniqueName index="2899" name="[Range].[Date Ended Conversion].&amp;[2015-12-20T09:00:00]"/>
            <x15:cachedUniqueName index="2900" name="[Range].[Date Ended Conversion].&amp;[2015-12-20T11:59:00]"/>
            <x15:cachedUniqueName index="2901" name="[Range].[Date Ended Conversion].&amp;[2015-12-21T04:59:00]"/>
            <x15:cachedUniqueName index="2902" name="[Range].[Date Ended Conversion].&amp;[2015-12-21T14:07:17]"/>
            <x15:cachedUniqueName index="2903" name="[Range].[Date Ended Conversion].&amp;[2015-12-22T23:00:00]"/>
            <x15:cachedUniqueName index="2904" name="[Range].[Date Ended Conversion].&amp;[2015-12-23T16:18:00]"/>
            <x15:cachedUniqueName index="2905" name="[Range].[Date Ended Conversion].&amp;[2015-12-23T20:17:52]"/>
            <x15:cachedUniqueName index="2906" name="[Range].[Date Ended Conversion].&amp;[2015-12-23T22:59:00]"/>
            <x15:cachedUniqueName index="2907" name="[Range].[Date Ended Conversion].&amp;[2015-12-24T15:41:24]"/>
            <x15:cachedUniqueName index="2908" name="[Range].[Date Ended Conversion].&amp;[2015-12-24T21:47:48]"/>
            <x15:cachedUniqueName index="2910" name="[Range].[Date Ended Conversion].&amp;[2015-12-25T02:21:26]"/>
            <x15:cachedUniqueName index="2911" name="[Range].[Date Ended Conversion].&amp;[2015-12-25T07:55:36]"/>
            <x15:cachedUniqueName index="2912" name="[Range].[Date Ended Conversion].&amp;[2015-12-25T14:21:53]"/>
            <x15:cachedUniqueName index="2913" name="[Range].[Date Ended Conversion].&amp;[2015-12-25T17:07:01]"/>
            <x15:cachedUniqueName index="2914" name="[Range].[Date Ended Conversion].&amp;[2015-12-26T00:18:54]"/>
            <x15:cachedUniqueName index="2915" name="[Range].[Date Ended Conversion].&amp;[2015-12-26T20:26:00]"/>
            <x15:cachedUniqueName index="2916" name="[Range].[Date Ended Conversion].&amp;[2015-12-27T14:20:45]"/>
            <x15:cachedUniqueName index="2917" name="[Range].[Date Ended Conversion].&amp;[2015-12-28T06:00:00]"/>
            <x15:cachedUniqueName index="2918" name="[Range].[Date Ended Conversion].&amp;[2015-12-29T00:16:40]"/>
            <x15:cachedUniqueName index="2919" name="[Range].[Date Ended Conversion].&amp;[2015-12-29T11:46:41]"/>
            <x15:cachedUniqueName index="2920" name="[Range].[Date Ended Conversion].&amp;[2015-12-29T20:00:00]"/>
            <x15:cachedUniqueName index="2921" name="[Range].[Date Ended Conversion].&amp;[2015-12-29T23:00:00]"/>
            <x15:cachedUniqueName index="2922" name="[Range].[Date Ended Conversion].&amp;[2015-12-30T14:23:54]"/>
            <x15:cachedUniqueName index="2923" name="[Range].[Date Ended Conversion].&amp;[2015-12-30T16:12:33]"/>
            <x15:cachedUniqueName index="2924" name="[Range].[Date Ended Conversion].&amp;[2015-12-30T16:50:10]"/>
            <x15:cachedUniqueName index="2925" name="[Range].[Date Ended Conversion].&amp;[2015-12-31T03:00:00]"/>
            <x15:cachedUniqueName index="2926" name="[Range].[Date Ended Conversion].&amp;[2015-12-31T23:00:00]"/>
            <x15:cachedUniqueName index="2927" name="[Range].[Date Ended Conversion].&amp;[2016-01-01T04:00:00]"/>
            <x15:cachedUniqueName index="2928" name="[Range].[Date Ended Conversion].&amp;[2016-01-01T08:38:51]"/>
            <x15:cachedUniqueName index="2929" name="[Range].[Date Ended Conversion].&amp;[2016-01-01T20:20:12]"/>
            <x15:cachedUniqueName index="2930" name="[Range].[Date Ended Conversion].&amp;[2016-01-02T16:27:01]"/>
            <x15:cachedUniqueName index="2931" name="[Range].[Date Ended Conversion].&amp;[2016-01-02T23:00:51]"/>
            <x15:cachedUniqueName index="2932" name="[Range].[Date Ended Conversion].&amp;[2016-01-02T23:19:51]"/>
            <x15:cachedUniqueName index="2933" name="[Range].[Date Ended Conversion].&amp;[2016-01-03T00:56:47]"/>
            <x15:cachedUniqueName index="2934" name="[Range].[Date Ended Conversion].&amp;[2016-01-03T01:55:37]"/>
            <x15:cachedUniqueName index="2935" name="[Range].[Date Ended Conversion].&amp;[2016-01-03T20:17:36]"/>
            <x15:cachedUniqueName index="2936" name="[Range].[Date Ended Conversion].&amp;[2016-01-03T22:59:00]"/>
            <x15:cachedUniqueName index="2937" name="[Range].[Date Ended Conversion].&amp;[2016-01-04T04:20:07]"/>
            <x15:cachedUniqueName index="2939" name="[Range].[Date Ended Conversion].&amp;[2016-01-05T23:55:00]"/>
            <x15:cachedUniqueName index="2940" name="[Range].[Date Ended Conversion].&amp;[2016-01-06T20:38:37]"/>
            <x15:cachedUniqueName index="2941" name="[Range].[Date Ended Conversion].&amp;[2016-01-06T22:50:13]"/>
            <x15:cachedUniqueName index="2942" name="[Range].[Date Ended Conversion].&amp;[2016-01-07T04:57:52]"/>
            <x15:cachedUniqueName index="2943" name="[Range].[Date Ended Conversion].&amp;[2016-01-07T13:47:00]"/>
            <x15:cachedUniqueName index="2944" name="[Range].[Date Ended Conversion].&amp;[2016-01-08T04:53:10]"/>
            <x15:cachedUniqueName index="2945" name="[Range].[Date Ended Conversion].&amp;[2016-01-08T06:34:00]"/>
            <x15:cachedUniqueName index="2946" name="[Range].[Date Ended Conversion].&amp;[2016-01-08T19:47:00]"/>
            <x15:cachedUniqueName index="2947" name="[Range].[Date Ended Conversion].&amp;[2016-01-08T22:54:35]"/>
            <x15:cachedUniqueName index="2948" name="[Range].[Date Ended Conversion].&amp;[2016-01-09T00:36:01]"/>
            <x15:cachedUniqueName index="2949" name="[Range].[Date Ended Conversion].&amp;[2016-01-09T14:48:16]"/>
            <x15:cachedUniqueName index="2951" name="[Range].[Date Ended Conversion].&amp;[2016-01-10T00:51:36]"/>
            <x15:cachedUniqueName index="2952" name="[Range].[Date Ended Conversion].&amp;[2016-01-11T23:00:00]"/>
            <x15:cachedUniqueName index="2953" name="[Range].[Date Ended Conversion].&amp;[2016-01-12T05:00:00]"/>
            <x15:cachedUniqueName index="2954" name="[Range].[Date Ended Conversion].&amp;[2016-01-12T15:48:44]"/>
            <x15:cachedUniqueName index="2955" name="[Range].[Date Ended Conversion].&amp;[2016-01-14T04:00:11]"/>
            <x15:cachedUniqueName index="2956" name="[Range].[Date Ended Conversion].&amp;[2016-01-14T04:11:26]"/>
            <x15:cachedUniqueName index="2957" name="[Range].[Date Ended Conversion].&amp;[2016-01-14T18:16:56]"/>
            <x15:cachedUniqueName index="2958" name="[Range].[Date Ended Conversion].&amp;[2016-01-15T03:09:34]"/>
            <x15:cachedUniqueName index="2959" name="[Range].[Date Ended Conversion].&amp;[2016-01-15T15:38:10]"/>
            <x15:cachedUniqueName index="2960" name="[Range].[Date Ended Conversion].&amp;[2016-01-16T05:00:00]"/>
            <x15:cachedUniqueName index="2961" name="[Range].[Date Ended Conversion].&amp;[2016-01-16T11:00:00]"/>
            <x15:cachedUniqueName index="2962" name="[Range].[Date Ended Conversion].&amp;[2016-01-17T18:01:01]"/>
            <x15:cachedUniqueName index="2963" name="[Range].[Date Ended Conversion].&amp;[2016-01-17T21:00:00]"/>
            <x15:cachedUniqueName index="2964" name="[Range].[Date Ended Conversion].&amp;[2016-01-17T23:00:00]"/>
            <x15:cachedUniqueName index="2966" name="[Range].[Date Ended Conversion].&amp;[2016-01-18T13:00:00]"/>
            <x15:cachedUniqueName index="2967" name="[Range].[Date Ended Conversion].&amp;[2016-01-19T04:59:00]"/>
            <x15:cachedUniqueName index="2968" name="[Range].[Date Ended Conversion].&amp;[2016-01-19T06:37:27]"/>
            <x15:cachedUniqueName index="2969" name="[Range].[Date Ended Conversion].&amp;[2016-01-19T13:27:17]"/>
            <x15:cachedUniqueName index="2970" name="[Range].[Date Ended Conversion].&amp;[2016-01-19T22:59:00]"/>
            <x15:cachedUniqueName index="2971" name="[Range].[Date Ended Conversion].&amp;[2016-01-20T17:24:21]"/>
            <x15:cachedUniqueName index="2972" name="[Range].[Date Ended Conversion].&amp;[2016-01-20T20:50:48]"/>
            <x15:cachedUniqueName index="2973" name="[Range].[Date Ended Conversion].&amp;[2016-01-21T05:05:19]"/>
            <x15:cachedUniqueName index="2974" name="[Range].[Date Ended Conversion].&amp;[2016-01-21T11:41:35]"/>
            <x15:cachedUniqueName index="2975" name="[Range].[Date Ended Conversion].&amp;[2016-01-21T21:18:29]"/>
            <x15:cachedUniqueName index="2976" name="[Range].[Date Ended Conversion].&amp;[2016-01-22T16:59:34]"/>
            <x15:cachedUniqueName index="2977" name="[Range].[Date Ended Conversion].&amp;[2016-01-23T08:45:52]"/>
            <x15:cachedUniqueName index="2978" name="[Range].[Date Ended Conversion].&amp;[2016-01-23T17:16:32]"/>
            <x15:cachedUniqueName index="2979" name="[Range].[Date Ended Conversion].&amp;[2016-01-25T16:00:00]"/>
            <x15:cachedUniqueName index="2980" name="[Range].[Date Ended Conversion].&amp;[2016-01-25T19:00:34]"/>
            <x15:cachedUniqueName index="2981" name="[Range].[Date Ended Conversion].&amp;[2016-01-25T23:52:00]"/>
            <x15:cachedUniqueName index="2982" name="[Range].[Date Ended Conversion].&amp;[2016-01-26T14:08:17]"/>
            <x15:cachedUniqueName index="2983" name="[Range].[Date Ended Conversion].&amp;[2016-01-27T01:00:00]"/>
            <x15:cachedUniqueName index="2984" name="[Range].[Date Ended Conversion].&amp;[2016-01-27T23:34:59]"/>
            <x15:cachedUniqueName index="2985" name="[Range].[Date Ended Conversion].&amp;[2016-01-29T05:59:00]"/>
            <x15:cachedUniqueName index="2986" name="[Range].[Date Ended Conversion].&amp;[2016-01-29T08:00:29]"/>
            <x15:cachedUniqueName index="2987" name="[Range].[Date Ended Conversion].&amp;[2016-01-29T14:46:10]"/>
            <x15:cachedUniqueName index="2988" name="[Range].[Date Ended Conversion].&amp;[2016-01-29T23:17:00]"/>
            <x15:cachedUniqueName index="2989" name="[Range].[Date Ended Conversion].&amp;[2016-01-29T23:34:00]"/>
            <x15:cachedUniqueName index="2990" name="[Range].[Date Ended Conversion].&amp;[2016-01-30T19:46:42]"/>
            <x15:cachedUniqueName index="2991" name="[Range].[Date Ended Conversion].&amp;[2016-01-31T04:17:00]"/>
            <x15:cachedUniqueName index="2992" name="[Range].[Date Ended Conversion].&amp;[2016-01-31T13:56:03]"/>
            <x15:cachedUniqueName index="2993" name="[Range].[Date Ended Conversion].&amp;[2016-01-31T21:59:00]"/>
            <x15:cachedUniqueName index="2994" name="[Range].[Date Ended Conversion].&amp;[2016-01-31T23:03:00]"/>
            <x15:cachedUniqueName index="2995" name="[Range].[Date Ended Conversion].&amp;[2016-01-31T23:55:00]"/>
            <x15:cachedUniqueName index="2996" name="[Range].[Date Ended Conversion].&amp;[2016-02-01T10:43:33]"/>
            <x15:cachedUniqueName index="2997" name="[Range].[Date Ended Conversion].&amp;[2016-02-01T14:48:43]"/>
            <x15:cachedUniqueName index="2998" name="[Range].[Date Ended Conversion].&amp;[2016-02-01T18:00:00]"/>
            <x15:cachedUniqueName index="2999" name="[Range].[Date Ended Conversion].&amp;[2016-02-01T23:55:41]"/>
            <x15:cachedUniqueName index="3000" name="[Range].[Date Ended Conversion].&amp;[2016-02-02T11:29:44]"/>
            <x15:cachedUniqueName index="3001" name="[Range].[Date Ended Conversion].&amp;[2016-02-02T14:58:48]"/>
            <x15:cachedUniqueName index="3002" name="[Range].[Date Ended Conversion].&amp;[2016-02-02T16:38:00]"/>
            <x15:cachedUniqueName index="3003" name="[Range].[Date Ended Conversion].&amp;[2016-02-02T17:26:38]"/>
            <x15:cachedUniqueName index="3004" name="[Range].[Date Ended Conversion].&amp;[2016-02-03T12:33:09]"/>
            <x15:cachedUniqueName index="3005" name="[Range].[Date Ended Conversion].&amp;[2016-02-03T18:49:00]"/>
            <x15:cachedUniqueName index="3006" name="[Range].[Date Ended Conversion].&amp;[2016-02-04T07:50:33]"/>
            <x15:cachedUniqueName index="3007" name="[Range].[Date Ended Conversion].&amp;[2016-02-05T22:00:00]"/>
            <x15:cachedUniqueName index="3008" name="[Range].[Date Ended Conversion].&amp;[2016-02-06T04:59:00]"/>
            <x15:cachedUniqueName index="3009" name="[Range].[Date Ended Conversion].&amp;[2016-02-07T16:58:00]"/>
            <x15:cachedUniqueName index="3010" name="[Range].[Date Ended Conversion].&amp;[2016-02-08T00:17:00]"/>
            <x15:cachedUniqueName index="3011" name="[Range].[Date Ended Conversion].&amp;[2016-02-08T13:01:00]"/>
            <x15:cachedUniqueName index="3012" name="[Range].[Date Ended Conversion].&amp;[2016-02-09T20:00:00]"/>
            <x15:cachedUniqueName index="3013" name="[Range].[Date Ended Conversion].&amp;[2016-02-10T16:42:44]"/>
            <x15:cachedUniqueName index="3014" name="[Range].[Date Ended Conversion].&amp;[2016-02-10T19:30:11]"/>
            <x15:cachedUniqueName index="3015" name="[Range].[Date Ended Conversion].&amp;[2016-02-10T21:00:00]"/>
            <x15:cachedUniqueName index="3016" name="[Range].[Date Ended Conversion].&amp;[2016-02-10T22:13:36]"/>
            <x15:cachedUniqueName index="3017" name="[Range].[Date Ended Conversion].&amp;[2016-02-11T16:18:30]"/>
            <x15:cachedUniqueName index="3018" name="[Range].[Date Ended Conversion].&amp;[2016-02-11T16:29:03]"/>
            <x15:cachedUniqueName index="3019" name="[Range].[Date Ended Conversion].&amp;[2016-02-11T17:05:53]"/>
            <x15:cachedUniqueName index="3020" name="[Range].[Date Ended Conversion].&amp;[2016-02-11T22:59:00]"/>
            <x15:cachedUniqueName index="3021" name="[Range].[Date Ended Conversion].&amp;[2016-02-11T23:22:17]"/>
            <x15:cachedUniqueName index="3022" name="[Range].[Date Ended Conversion].&amp;[2016-02-12T03:08:24]"/>
            <x15:cachedUniqueName index="3023" name="[Range].[Date Ended Conversion].&amp;[2016-02-12T04:33:11]"/>
            <x15:cachedUniqueName index="3024" name="[Range].[Date Ended Conversion].&amp;[2016-02-12T04:59:00]"/>
            <x15:cachedUniqueName index="3025" name="[Range].[Date Ended Conversion].&amp;[2016-02-12T10:20:45]"/>
            <x15:cachedUniqueName index="3026" name="[Range].[Date Ended Conversion].&amp;[2016-02-12T17:45:44]"/>
            <x15:cachedUniqueName index="3027" name="[Range].[Date Ended Conversion].&amp;[2016-02-13T04:42:12]"/>
            <x15:cachedUniqueName index="3028" name="[Range].[Date Ended Conversion].&amp;[2016-02-13T19:02:06]"/>
            <x15:cachedUniqueName index="3029" name="[Range].[Date Ended Conversion].&amp;[2016-02-13T21:35:13]"/>
            <x15:cachedUniqueName index="3030" name="[Range].[Date Ended Conversion].&amp;[2016-02-13T22:24:57]"/>
            <x15:cachedUniqueName index="3032" name="[Range].[Date Ended Conversion].&amp;[2016-02-14T02:39:31]"/>
            <x15:cachedUniqueName index="3033" name="[Range].[Date Ended Conversion].&amp;[2016-02-14T16:20:32]"/>
            <x15:cachedUniqueName index="3034" name="[Range].[Date Ended Conversion].&amp;[2016-02-15T07:59:00]"/>
            <x15:cachedUniqueName index="3035" name="[Range].[Date Ended Conversion].&amp;[2016-02-15T15:00:00]"/>
            <x15:cachedUniqueName index="3036" name="[Range].[Date Ended Conversion].&amp;[2016-02-15T16:51:23]"/>
            <x15:cachedUniqueName index="3037" name="[Range].[Date Ended Conversion].&amp;[2016-02-16T05:59:00]"/>
            <x15:cachedUniqueName index="3038" name="[Range].[Date Ended Conversion].&amp;[2016-02-16T18:33:07]"/>
            <x15:cachedUniqueName index="3039" name="[Range].[Date Ended Conversion].&amp;[2016-02-17T12:04:39]"/>
            <x15:cachedUniqueName index="3040" name="[Range].[Date Ended Conversion].&amp;[2016-02-17T23:59:00]"/>
            <x15:cachedUniqueName index="3041" name="[Range].[Date Ended Conversion].&amp;[2016-02-18T17:00:27]"/>
            <x15:cachedUniqueName index="3042" name="[Range].[Date Ended Conversion].&amp;[2016-02-18T19:09:29]"/>
            <x15:cachedUniqueName index="3043" name="[Range].[Date Ended Conversion].&amp;[2016-02-18T20:14:20]"/>
            <x15:cachedUniqueName index="3044" name="[Range].[Date Ended Conversion].&amp;[2016-02-18T21:30:00]"/>
            <x15:cachedUniqueName index="3045" name="[Range].[Date Ended Conversion].&amp;[2016-02-18T22:00:00]"/>
            <x15:cachedUniqueName index="3046" name="[Range].[Date Ended Conversion].&amp;[2016-02-20T02:00:53]"/>
            <x15:cachedUniqueName index="3047" name="[Range].[Date Ended Conversion].&amp;[2016-02-20T02:45:35]"/>
            <x15:cachedUniqueName index="3048" name="[Range].[Date Ended Conversion].&amp;[2016-02-20T04:06:37]"/>
            <x15:cachedUniqueName index="3049" name="[Range].[Date Ended Conversion].&amp;[2016-02-20T10:29:30]"/>
            <x15:cachedUniqueName index="3050" name="[Range].[Date Ended Conversion].&amp;[2016-02-20T20:07:47]"/>
            <x15:cachedUniqueName index="3051" name="[Range].[Date Ended Conversion].&amp;[2016-02-20T21:05:00]"/>
            <x15:cachedUniqueName index="3052" name="[Range].[Date Ended Conversion].&amp;[2016-02-20T22:22:18]"/>
            <x15:cachedUniqueName index="3053" name="[Range].[Date Ended Conversion].&amp;[2016-02-21T01:02:56]"/>
            <x15:cachedUniqueName index="3054" name="[Range].[Date Ended Conversion].&amp;[2016-02-21T08:24:17]"/>
            <x15:cachedUniqueName index="3055" name="[Range].[Date Ended Conversion].&amp;[2016-02-21T09:33:48]"/>
            <x15:cachedUniqueName index="3056" name="[Range].[Date Ended Conversion].&amp;[2016-02-21T13:48:09]"/>
            <x15:cachedUniqueName index="3057" name="[Range].[Date Ended Conversion].&amp;[2016-02-21T22:36:37]"/>
            <x15:cachedUniqueName index="3058" name="[Range].[Date Ended Conversion].&amp;[2016-02-23T00:57:56]"/>
            <x15:cachedUniqueName index="3059" name="[Range].[Date Ended Conversion].&amp;[2016-02-25T07:25:01]"/>
            <x15:cachedUniqueName index="3060" name="[Range].[Date Ended Conversion].&amp;[2016-02-25T10:57:14]"/>
            <x15:cachedUniqueName index="3061" name="[Range].[Date Ended Conversion].&amp;[2016-02-25T16:08:33]"/>
            <x15:cachedUniqueName index="3063" name="[Range].[Date Ended Conversion].&amp;[2016-02-26T11:52:12]"/>
            <x15:cachedUniqueName index="3064" name="[Range].[Date Ended Conversion].&amp;[2016-02-26T21:52:52]"/>
            <x15:cachedUniqueName index="3065" name="[Range].[Date Ended Conversion].&amp;[2016-02-27T06:45:36]"/>
            <x15:cachedUniqueName index="3066" name="[Range].[Date Ended Conversion].&amp;[2016-02-27T21:35:43]"/>
            <x15:cachedUniqueName index="3068" name="[Range].[Date Ended Conversion].&amp;[2016-02-28T23:05:09]"/>
            <x15:cachedUniqueName index="3069" name="[Range].[Date Ended Conversion].&amp;[2016-02-28T23:59:00]"/>
            <x15:cachedUniqueName index="3070" name="[Range].[Date Ended Conversion].&amp;[2016-03-01T04:13:59]"/>
            <x15:cachedUniqueName index="3071" name="[Range].[Date Ended Conversion].&amp;[2016-03-01T05:59:00]"/>
            <x15:cachedUniqueName index="3072" name="[Range].[Date Ended Conversion].&amp;[2016-03-01T17:05:14]"/>
            <x15:cachedUniqueName index="3073" name="[Range].[Date Ended Conversion].&amp;[2016-03-01T23:59:00]"/>
            <x15:cachedUniqueName index="3074" name="[Range].[Date Ended Conversion].&amp;[2016-03-02T16:08:13]"/>
            <x15:cachedUniqueName index="3075" name="[Range].[Date Ended Conversion].&amp;[2016-03-02T19:21:27]"/>
            <x15:cachedUniqueName index="3076" name="[Range].[Date Ended Conversion].&amp;[2016-03-02T22:27:15]"/>
            <x15:cachedUniqueName index="3077" name="[Range].[Date Ended Conversion].&amp;[2016-03-03T03:43:06]"/>
            <x15:cachedUniqueName index="3078" name="[Range].[Date Ended Conversion].&amp;[2016-03-03T05:59:00]"/>
            <x15:cachedUniqueName index="3079" name="[Range].[Date Ended Conversion].&amp;[2016-03-03T17:01:54]"/>
            <x15:cachedUniqueName index="3080" name="[Range].[Date Ended Conversion].&amp;[2016-03-03T19:00:00]"/>
            <x15:cachedUniqueName index="3081" name="[Range].[Date Ended Conversion].&amp;[2016-03-04T01:55:55]"/>
            <x15:cachedUniqueName index="3082" name="[Range].[Date Ended Conversion].&amp;[2016-03-04T06:03:17]"/>
            <x15:cachedUniqueName index="3083" name="[Range].[Date Ended Conversion].&amp;[2016-03-04T23:19:28]"/>
            <x15:cachedUniqueName index="3084" name="[Range].[Date Ended Conversion].&amp;[2016-03-04T23:57:26]"/>
            <x15:cachedUniqueName index="3085" name="[Range].[Date Ended Conversion].&amp;[2016-03-05T01:00:00]"/>
            <x15:cachedUniqueName index="3086" name="[Range].[Date Ended Conversion].&amp;[2016-03-05T05:54:29]"/>
            <x15:cachedUniqueName index="3087" name="[Range].[Date Ended Conversion].&amp;[2016-03-05T19:44:56]"/>
            <x15:cachedUniqueName index="3088" name="[Range].[Date Ended Conversion].&amp;[2016-03-06T23:55:31]"/>
            <x15:cachedUniqueName index="3089" name="[Range].[Date Ended Conversion].&amp;[2016-03-07T04:59:00]"/>
            <x15:cachedUniqueName index="3090" name="[Range].[Date Ended Conversion].&amp;[2016-03-07T23:49:05]"/>
            <x15:cachedUniqueName index="3091" name="[Range].[Date Ended Conversion].&amp;[2016-03-08T04:59:00]"/>
            <x15:cachedUniqueName index="3092" name="[Range].[Date Ended Conversion].&amp;[2016-03-08T13:51:09]"/>
            <x15:cachedUniqueName index="3093" name="[Range].[Date Ended Conversion].&amp;[2016-03-09T17:09:20]"/>
            <x15:cachedUniqueName index="3094" name="[Range].[Date Ended Conversion].&amp;[2016-03-10T00:35:00]"/>
            <x15:cachedUniqueName index="3095" name="[Range].[Date Ended Conversion].&amp;[2016-03-10T13:42:39]"/>
            <x15:cachedUniqueName index="3096" name="[Range].[Date Ended Conversion].&amp;[2016-03-11T18:34:47]"/>
            <x15:cachedUniqueName index="3097" name="[Range].[Date Ended Conversion].&amp;[2016-03-11T22:20:43]"/>
            <x15:cachedUniqueName index="3098" name="[Range].[Date Ended Conversion].&amp;[2016-03-11T23:34:05]"/>
            <x15:cachedUniqueName index="3099" name="[Range].[Date Ended Conversion].&amp;[2016-03-12T05:00:00]"/>
            <x15:cachedUniqueName index="3100" name="[Range].[Date Ended Conversion].&amp;[2016-03-12T19:52:44]"/>
            <x15:cachedUniqueName index="3101" name="[Range].[Date Ended Conversion].&amp;[2016-03-12T22:37:55]"/>
            <x15:cachedUniqueName index="3102" name="[Range].[Date Ended Conversion].&amp;[2016-03-13T12:00:00]"/>
            <x15:cachedUniqueName index="3103" name="[Range].[Date Ended Conversion].&amp;[2016-03-13T20:45:24]"/>
            <x15:cachedUniqueName index="3104" name="[Range].[Date Ended Conversion].&amp;[2016-03-13T21:25:16]"/>
            <x15:cachedUniqueName index="3105" name="[Range].[Date Ended Conversion].&amp;[2016-03-13T22:00:00]"/>
            <x15:cachedUniqueName index="3106" name="[Range].[Date Ended Conversion].&amp;[2016-03-14T00:12:53]"/>
            <x15:cachedUniqueName index="3107" name="[Range].[Date Ended Conversion].&amp;[2016-03-14T09:24:43]"/>
            <x15:cachedUniqueName index="3108" name="[Range].[Date Ended Conversion].&amp;[2016-03-14T14:35:29]"/>
            <x15:cachedUniqueName index="3109" name="[Range].[Date Ended Conversion].&amp;[2016-03-14T15:06:15]"/>
            <x15:cachedUniqueName index="3110" name="[Range].[Date Ended Conversion].&amp;[2016-03-14T23:00:00]"/>
            <x15:cachedUniqueName index="3111" name="[Range].[Date Ended Conversion].&amp;[2016-03-15T16:00:00]"/>
            <x15:cachedUniqueName index="3112" name="[Range].[Date Ended Conversion].&amp;[2016-03-15T21:00:00]"/>
            <x15:cachedUniqueName index="3113" name="[Range].[Date Ended Conversion].&amp;[2016-03-16T03:02:44]"/>
            <x15:cachedUniqueName index="3114" name="[Range].[Date Ended Conversion].&amp;[2016-03-16T03:59:00]"/>
            <x15:cachedUniqueName index="3115" name="[Range].[Date Ended Conversion].&amp;[2016-03-16T05:04:57]"/>
            <x15:cachedUniqueName index="3116" name="[Range].[Date Ended Conversion].&amp;[2016-03-16T08:33:10]"/>
            <x15:cachedUniqueName index="3117" name="[Range].[Date Ended Conversion].&amp;[2016-03-16T18:16:33]"/>
            <x15:cachedUniqueName index="3118" name="[Range].[Date Ended Conversion].&amp;[2016-03-17T17:25:49]"/>
            <x15:cachedUniqueName index="3119" name="[Range].[Date Ended Conversion].&amp;[2016-03-18T20:20:12]"/>
            <x15:cachedUniqueName index="3120" name="[Range].[Date Ended Conversion].&amp;[2016-03-19T04:33:43]"/>
            <x15:cachedUniqueName index="3121" name="[Range].[Date Ended Conversion].&amp;[2016-03-20T13:29:20]"/>
            <x15:cachedUniqueName index="3122" name="[Range].[Date Ended Conversion].&amp;[2016-03-20T23:58:45]"/>
            <x15:cachedUniqueName index="3123" name="[Range].[Date Ended Conversion].&amp;[2016-03-21T16:59:28]"/>
            <x15:cachedUniqueName index="3124" name="[Range].[Date Ended Conversion].&amp;[2016-03-22T20:01:00]"/>
            <x15:cachedUniqueName index="3125" name="[Range].[Date Ended Conversion].&amp;[2016-03-23T03:29:00]"/>
            <x15:cachedUniqueName index="3126" name="[Range].[Date Ended Conversion].&amp;[2016-03-23T06:38:53]"/>
            <x15:cachedUniqueName index="3127" name="[Range].[Date Ended Conversion].&amp;[2016-03-23T06:59:00]"/>
            <x15:cachedUniqueName index="3128" name="[Range].[Date Ended Conversion].&amp;[2016-03-23T11:52:07]"/>
            <x15:cachedUniqueName index="3129" name="[Range].[Date Ended Conversion].&amp;[2016-03-23T14:18:05]"/>
            <x15:cachedUniqueName index="3130" name="[Range].[Date Ended Conversion].&amp;[2016-03-24T08:11:38]"/>
            <x15:cachedUniqueName index="3131" name="[Range].[Date Ended Conversion].&amp;[2016-03-24T13:27:36]"/>
            <x15:cachedUniqueName index="3132" name="[Range].[Date Ended Conversion].&amp;[2016-03-24T16:01:04]"/>
            <x15:cachedUniqueName index="3133" name="[Range].[Date Ended Conversion].&amp;[2016-03-24T22:39:13]"/>
            <x15:cachedUniqueName index="3134" name="[Range].[Date Ended Conversion].&amp;[2016-03-24T22:59:23]"/>
            <x15:cachedUniqueName index="3135" name="[Range].[Date Ended Conversion].&amp;[2016-03-25T02:53:08]"/>
            <x15:cachedUniqueName index="3136" name="[Range].[Date Ended Conversion].&amp;[2016-03-25T16:59:16]"/>
            <x15:cachedUniqueName index="3137" name="[Range].[Date Ended Conversion].&amp;[2016-03-25T20:36:40]"/>
            <x15:cachedUniqueName index="3138" name="[Range].[Date Ended Conversion].&amp;[2016-03-25T22:00:00]"/>
            <x15:cachedUniqueName index="3139" name="[Range].[Date Ended Conversion].&amp;[2016-03-26T16:39:00]"/>
            <x15:cachedUniqueName index="3140" name="[Range].[Date Ended Conversion].&amp;[2016-03-26T17:11:30]"/>
            <x15:cachedUniqueName index="3141" name="[Range].[Date Ended Conversion].&amp;[2016-03-27T23:26:02]"/>
            <x15:cachedUniqueName index="3142" name="[Range].[Date Ended Conversion].&amp;[2016-03-28T15:50:29]"/>
            <x15:cachedUniqueName index="3143" name="[Range].[Date Ended Conversion].&amp;[2016-03-28T16:18:15]"/>
            <x15:cachedUniqueName index="3144" name="[Range].[Date Ended Conversion].&amp;[2016-03-30T12:36:20]"/>
            <x15:cachedUniqueName index="3145" name="[Range].[Date Ended Conversion].&amp;[2016-03-30T14:39:00]"/>
            <x15:cachedUniqueName index="3146" name="[Range].[Date Ended Conversion].&amp;[2016-03-30T15:41:35]"/>
            <x15:cachedUniqueName index="3147" name="[Range].[Date Ended Conversion].&amp;[2016-03-30T19:23:22]"/>
            <x15:cachedUniqueName index="3148" name="[Range].[Date Ended Conversion].&amp;[2016-03-30T20:10:58]"/>
            <x15:cachedUniqueName index="3149" name="[Range].[Date Ended Conversion].&amp;[2016-03-30T22:48:05]"/>
            <x15:cachedUniqueName index="3150" name="[Range].[Date Ended Conversion].&amp;[2016-03-31T08:46:56]"/>
            <x15:cachedUniqueName index="3151" name="[Range].[Date Ended Conversion].&amp;[2016-03-31T10:00:00]"/>
            <x15:cachedUniqueName index="3152" name="[Range].[Date Ended Conversion].&amp;[2016-03-31T15:51:11]"/>
            <x15:cachedUniqueName index="3153" name="[Range].[Date Ended Conversion].&amp;[2016-03-31T16:56:25]"/>
            <x15:cachedUniqueName index="3154" name="[Range].[Date Ended Conversion].&amp;[2016-03-31T17:17:36]"/>
            <x15:cachedUniqueName index="3155" name="[Range].[Date Ended Conversion].&amp;[2016-04-01T01:27:39]"/>
            <x15:cachedUniqueName index="3156" name="[Range].[Date Ended Conversion].&amp;[2016-04-01T03:59:00]"/>
            <x15:cachedUniqueName index="3157" name="[Range].[Date Ended Conversion].&amp;[2016-04-01T04:00:00]"/>
            <x15:cachedUniqueName index="3158" name="[Range].[Date Ended Conversion].&amp;[2016-04-01T06:00:00]"/>
            <x15:cachedUniqueName index="3159" name="[Range].[Date Ended Conversion].&amp;[2016-04-01T06:59:00]"/>
            <x15:cachedUniqueName index="3160" name="[Range].[Date Ended Conversion].&amp;[2016-04-02T08:06:57]"/>
            <x15:cachedUniqueName index="3161" name="[Range].[Date Ended Conversion].&amp;[2016-04-02T23:51:13]"/>
            <x15:cachedUniqueName index="3162" name="[Range].[Date Ended Conversion].&amp;[2016-04-03T00:10:00]"/>
            <x15:cachedUniqueName index="3163" name="[Range].[Date Ended Conversion].&amp;[2016-04-03T12:01:02]"/>
            <x15:cachedUniqueName index="3164" name="[Range].[Date Ended Conversion].&amp;[2016-04-03T14:36:51]"/>
            <x15:cachedUniqueName index="3165" name="[Range].[Date Ended Conversion].&amp;[2016-04-03T16:25:41]"/>
            <x15:cachedUniqueName index="3166" name="[Range].[Date Ended Conversion].&amp;[2016-04-03T17:00:00]"/>
            <x15:cachedUniqueName index="3167" name="[Range].[Date Ended Conversion].&amp;[2016-04-05T02:18:02]"/>
            <x15:cachedUniqueName index="3168" name="[Range].[Date Ended Conversion].&amp;[2016-04-05T08:34:06]"/>
            <x15:cachedUniqueName index="3169" name="[Range].[Date Ended Conversion].&amp;[2016-04-05T16:00:00]"/>
            <x15:cachedUniqueName index="3170" name="[Range].[Date Ended Conversion].&amp;[2016-04-06T04:04:51]"/>
            <x15:cachedUniqueName index="3171" name="[Range].[Date Ended Conversion].&amp;[2016-04-06T21:30:00]"/>
            <x15:cachedUniqueName index="3172" name="[Range].[Date Ended Conversion].&amp;[2016-04-07T01:34:16]"/>
            <x15:cachedUniqueName index="3173" name="[Range].[Date Ended Conversion].&amp;[2016-04-07T14:16:31]"/>
            <x15:cachedUniqueName index="3174" name="[Range].[Date Ended Conversion].&amp;[2016-04-07T22:09:14]"/>
            <x15:cachedUniqueName index="3175" name="[Range].[Date Ended Conversion].&amp;[2016-04-08T11:56:16]"/>
            <x15:cachedUniqueName index="3176" name="[Range].[Date Ended Conversion].&amp;[2016-04-08T15:00:35]"/>
            <x15:cachedUniqueName index="3177" name="[Range].[Date Ended Conversion].&amp;[2016-04-08T18:31:22]"/>
            <x15:cachedUniqueName index="3178" name="[Range].[Date Ended Conversion].&amp;[2016-04-08T18:35:00]"/>
            <x15:cachedUniqueName index="3179" name="[Range].[Date Ended Conversion].&amp;[2016-04-08T18:52:01]"/>
            <x15:cachedUniqueName index="3180" name="[Range].[Date Ended Conversion].&amp;[2016-04-08T22:04:14]"/>
            <x15:cachedUniqueName index="3181" name="[Range].[Date Ended Conversion].&amp;[2016-04-09T17:37:33]"/>
            <x15:cachedUniqueName index="3182" name="[Range].[Date Ended Conversion].&amp;[2016-04-10T04:00:00]"/>
            <x15:cachedUniqueName index="3183" name="[Range].[Date Ended Conversion].&amp;[2016-04-10T07:54:24]"/>
            <x15:cachedUniqueName index="3184" name="[Range].[Date Ended Conversion].&amp;[2016-04-10T18:41:12]"/>
            <x15:cachedUniqueName index="3185" name="[Range].[Date Ended Conversion].&amp;[2016-04-10T20:00:00]"/>
            <x15:cachedUniqueName index="3186" name="[Range].[Date Ended Conversion].&amp;[2016-04-11T02:30:00]"/>
            <x15:cachedUniqueName index="3187" name="[Range].[Date Ended Conversion].&amp;[2016-04-11T11:13:07]"/>
            <x15:cachedUniqueName index="3188" name="[Range].[Date Ended Conversion].&amp;[2016-04-13T13:18:00]"/>
            <x15:cachedUniqueName index="3189" name="[Range].[Date Ended Conversion].&amp;[2016-04-13T19:15:24]"/>
            <x15:cachedUniqueName index="3190" name="[Range].[Date Ended Conversion].&amp;[2016-04-13T21:02:45]"/>
            <x15:cachedUniqueName index="3191" name="[Range].[Date Ended Conversion].&amp;[2016-04-14T04:39:40]"/>
            <x15:cachedUniqueName index="3192" name="[Range].[Date Ended Conversion].&amp;[2016-04-14T06:26:04]"/>
            <x15:cachedUniqueName index="3193" name="[Range].[Date Ended Conversion].&amp;[2016-04-14T14:34:00]"/>
            <x15:cachedUniqueName index="3194" name="[Range].[Date Ended Conversion].&amp;[2016-04-15T14:21:19]"/>
            <x15:cachedUniqueName index="3195" name="[Range].[Date Ended Conversion].&amp;[2016-04-15T16:28:00]"/>
            <x15:cachedUniqueName index="3196" name="[Range].[Date Ended Conversion].&amp;[2016-04-15T20:12:08]"/>
            <x15:cachedUniqueName index="3197" name="[Range].[Date Ended Conversion].&amp;[2016-04-15T20:48:27]"/>
            <x15:cachedUniqueName index="3198" name="[Range].[Date Ended Conversion].&amp;[2016-04-15T21:00:00]"/>
            <x15:cachedUniqueName index="3200" name="[Range].[Date Ended Conversion].&amp;[2016-04-16T05:59:00]"/>
            <x15:cachedUniqueName index="3201" name="[Range].[Date Ended Conversion].&amp;[2016-04-16T18:43:26]"/>
            <x15:cachedUniqueName index="3202" name="[Range].[Date Ended Conversion].&amp;[2016-04-16T20:08:40]"/>
            <x15:cachedUniqueName index="3203" name="[Range].[Date Ended Conversion].&amp;[2016-04-16T22:39:07]"/>
            <x15:cachedUniqueName index="3204" name="[Range].[Date Ended Conversion].&amp;[2016-04-17T02:29:04]"/>
            <x15:cachedUniqueName index="3205" name="[Range].[Date Ended Conversion].&amp;[2016-04-17T18:18:39]"/>
            <x15:cachedUniqueName index="3206" name="[Range].[Date Ended Conversion].&amp;[2016-04-17T18:38:02]"/>
            <x15:cachedUniqueName index="3207" name="[Range].[Date Ended Conversion].&amp;[2016-04-17T20:43:31]"/>
            <x15:cachedUniqueName index="3208" name="[Range].[Date Ended Conversion].&amp;[2016-04-17T23:30:00]"/>
            <x15:cachedUniqueName index="3209" name="[Range].[Date Ended Conversion].&amp;[2016-04-17T23:44:54]"/>
            <x15:cachedUniqueName index="3210" name="[Range].[Date Ended Conversion].&amp;[2016-04-18T09:13:25]"/>
            <x15:cachedUniqueName index="3211" name="[Range].[Date Ended Conversion].&amp;[2016-04-18T14:00:00]"/>
            <x15:cachedUniqueName index="3212" name="[Range].[Date Ended Conversion].&amp;[2016-04-19T20:05:04]"/>
            <x15:cachedUniqueName index="3213" name="[Range].[Date Ended Conversion].&amp;[2016-04-19T23:27:30]"/>
            <x15:cachedUniqueName index="3214" name="[Range].[Date Ended Conversion].&amp;[2016-04-20T18:45:50]"/>
            <x15:cachedUniqueName index="3215" name="[Range].[Date Ended Conversion].&amp;[2016-04-20T21:11:16]"/>
            <x15:cachedUniqueName index="3216" name="[Range].[Date Ended Conversion].&amp;[2016-04-21T02:23:43]"/>
            <x15:cachedUniqueName index="3217" name="[Range].[Date Ended Conversion].&amp;[2016-04-21T04:00:00]"/>
            <x15:cachedUniqueName index="3218" name="[Range].[Date Ended Conversion].&amp;[2016-04-21T10:44:38]"/>
            <x15:cachedUniqueName index="3219" name="[Range].[Date Ended Conversion].&amp;[2016-04-21T22:00:00]"/>
            <x15:cachedUniqueName index="3220" name="[Range].[Date Ended Conversion].&amp;[2016-04-21T22:36:48]"/>
            <x15:cachedUniqueName index="3221" name="[Range].[Date Ended Conversion].&amp;[2016-04-22T05:06:14]"/>
            <x15:cachedUniqueName index="3222" name="[Range].[Date Ended Conversion].&amp;[2016-04-22T06:32:52]"/>
            <x15:cachedUniqueName index="3223" name="[Range].[Date Ended Conversion].&amp;[2016-04-22T13:55:11]"/>
            <x15:cachedUniqueName index="3224" name="[Range].[Date Ended Conversion].&amp;[2016-04-22T14:52:00]"/>
            <x15:cachedUniqueName index="3225" name="[Range].[Date Ended Conversion].&amp;[2016-04-22T19:49:04]"/>
            <x15:cachedUniqueName index="3227" name="[Range].[Date Ended Conversion].&amp;[2016-04-23T10:16:40]"/>
            <x15:cachedUniqueName index="3228" name="[Range].[Date Ended Conversion].&amp;[2016-04-23T19:40:21]"/>
            <x15:cachedUniqueName index="3229" name="[Range].[Date Ended Conversion].&amp;[2016-04-24T20:45:21]"/>
            <x15:cachedUniqueName index="3230" name="[Range].[Date Ended Conversion].&amp;[2016-04-24T21:59:00]"/>
            <x15:cachedUniqueName index="3231" name="[Range].[Date Ended Conversion].&amp;[2016-04-25T00:20:00]"/>
            <x15:cachedUniqueName index="3232" name="[Range].[Date Ended Conversion].&amp;[2016-04-25T04:59:00]"/>
            <x15:cachedUniqueName index="3233" name="[Range].[Date Ended Conversion].&amp;[2016-04-25T22:16:56]"/>
            <x15:cachedUniqueName index="3234" name="[Range].[Date Ended Conversion].&amp;[2016-04-26T06:55:00]"/>
            <x15:cachedUniqueName index="3235" name="[Range].[Date Ended Conversion].&amp;[2016-04-27T02:00:00]"/>
            <x15:cachedUniqueName index="3236" name="[Range].[Date Ended Conversion].&amp;[2016-04-27T13:16:00]"/>
            <x15:cachedUniqueName index="3237" name="[Range].[Date Ended Conversion].&amp;[2016-04-27T13:55:00]"/>
            <x15:cachedUniqueName index="3238" name="[Range].[Date Ended Conversion].&amp;[2016-04-27T14:58:27]"/>
            <x15:cachedUniqueName index="3239" name="[Range].[Date Ended Conversion].&amp;[2016-04-28T05:59:00]"/>
            <x15:cachedUniqueName index="3240" name="[Range].[Date Ended Conversion].&amp;[2016-04-28T15:24:05]"/>
            <x15:cachedUniqueName index="3241" name="[Range].[Date Ended Conversion].&amp;[2016-04-28T16:20:32]"/>
            <x15:cachedUniqueName index="3242" name="[Range].[Date Ended Conversion].&amp;[2016-04-29T03:59:00]"/>
            <x15:cachedUniqueName index="3243" name="[Range].[Date Ended Conversion].&amp;[2016-04-29T04:39:48]"/>
            <x15:cachedUniqueName index="3244" name="[Range].[Date Ended Conversion].&amp;[2016-04-29T06:59:00]"/>
            <x15:cachedUniqueName index="3245" name="[Range].[Date Ended Conversion].&amp;[2016-04-29T12:11:00]"/>
            <x15:cachedUniqueName index="3246" name="[Range].[Date Ended Conversion].&amp;[2016-04-29T18:44:25]"/>
            <x15:cachedUniqueName index="3247" name="[Range].[Date Ended Conversion].&amp;[2016-04-29T21:00:00]"/>
            <x15:cachedUniqueName index="3248" name="[Range].[Date Ended Conversion].&amp;[2016-04-30T03:59:00]"/>
            <x15:cachedUniqueName index="3249" name="[Range].[Date Ended Conversion].&amp;[2016-04-30T05:34:00]"/>
            <x15:cachedUniqueName index="3250" name="[Range].[Date Ended Conversion].&amp;[2016-04-30T12:00:00]"/>
            <x15:cachedUniqueName index="3251" name="[Range].[Date Ended Conversion].&amp;[2016-04-30T17:36:17]"/>
            <x15:cachedUniqueName index="3252" name="[Range].[Date Ended Conversion].&amp;[2016-04-30T21:59:00]"/>
            <x15:cachedUniqueName index="3253" name="[Range].[Date Ended Conversion].&amp;[2016-04-30T22:00:00]"/>
            <x15:cachedUniqueName index="3254" name="[Range].[Date Ended Conversion].&amp;[2016-05-01T11:00:06]"/>
            <x15:cachedUniqueName index="3255" name="[Range].[Date Ended Conversion].&amp;[2016-05-01T14:18:38]"/>
            <x15:cachedUniqueName index="3256" name="[Range].[Date Ended Conversion].&amp;[2016-05-01T17:55:58]"/>
            <x15:cachedUniqueName index="3257" name="[Range].[Date Ended Conversion].&amp;[2016-05-01T20:48:26]"/>
            <x15:cachedUniqueName index="3258" name="[Range].[Date Ended Conversion].&amp;[2016-05-02T01:00:00]"/>
            <x15:cachedUniqueName index="3259" name="[Range].[Date Ended Conversion].&amp;[2016-05-02T03:59:00]"/>
            <x15:cachedUniqueName index="3260" name="[Range].[Date Ended Conversion].&amp;[2016-05-02T21:26:38]"/>
            <x15:cachedUniqueName index="3261" name="[Range].[Date Ended Conversion].&amp;[2016-05-02T23:00:00]"/>
            <x15:cachedUniqueName index="3262" name="[Range].[Date Ended Conversion].&amp;[2016-05-03T16:41:56]"/>
            <x15:cachedUniqueName index="3263" name="[Range].[Date Ended Conversion].&amp;[2016-05-03T18:49:02]"/>
            <x15:cachedUniqueName index="3264" name="[Range].[Date Ended Conversion].&amp;[2016-05-03T23:00:00]"/>
            <x15:cachedUniqueName index="3265" name="[Range].[Date Ended Conversion].&amp;[2016-05-04T03:59:00]"/>
            <x15:cachedUniqueName index="3266" name="[Range].[Date Ended Conversion].&amp;[2016-05-04T19:58:52]"/>
            <x15:cachedUniqueName index="3267" name="[Range].[Date Ended Conversion].&amp;[2016-05-04T23:00:00]"/>
            <x15:cachedUniqueName index="3268" name="[Range].[Date Ended Conversion].&amp;[2016-05-04T23:00:50]"/>
            <x15:cachedUniqueName index="3269" name="[Range].[Date Ended Conversion].&amp;[2016-05-05T03:04:53]"/>
            <x15:cachedUniqueName index="3270" name="[Range].[Date Ended Conversion].&amp;[2016-05-05T04:02:40]"/>
            <x15:cachedUniqueName index="3271" name="[Range].[Date Ended Conversion].&amp;[2016-05-05T13:01:47]"/>
            <x15:cachedUniqueName index="3272" name="[Range].[Date Ended Conversion].&amp;[2016-05-05T17:00:00]"/>
            <x15:cachedUniqueName index="3273" name="[Range].[Date Ended Conversion].&amp;[2016-05-05T21:36:36]"/>
            <x15:cachedUniqueName index="3274" name="[Range].[Date Ended Conversion].&amp;[2016-05-06T07:17:21]"/>
            <x15:cachedUniqueName index="3275" name="[Range].[Date Ended Conversion].&amp;[2016-05-06T13:04:00]"/>
            <x15:cachedUniqueName index="3276" name="[Range].[Date Ended Conversion].&amp;[2016-05-06T14:35:58]"/>
            <x15:cachedUniqueName index="3277" name="[Range].[Date Ended Conversion].&amp;[2016-05-06T19:49:42]"/>
            <x15:cachedUniqueName index="3278" name="[Range].[Date Ended Conversion].&amp;[2016-05-06T20:17:35]"/>
            <x15:cachedUniqueName index="3279" name="[Range].[Date Ended Conversion].&amp;[2016-05-07T13:57:12]"/>
            <x15:cachedUniqueName index="3280" name="[Range].[Date Ended Conversion].&amp;[2016-05-07T14:29:18]"/>
            <x15:cachedUniqueName index="3281" name="[Range].[Date Ended Conversion].&amp;[2016-05-07T21:11:59]"/>
            <x15:cachedUniqueName index="3282" name="[Range].[Date Ended Conversion].&amp;[2016-05-07T22:50:51]"/>
            <x15:cachedUniqueName index="3283" name="[Range].[Date Ended Conversion].&amp;[2016-05-08T08:59:26]"/>
            <x15:cachedUniqueName index="3284" name="[Range].[Date Ended Conversion].&amp;[2016-05-08T17:41:57]"/>
            <x15:cachedUniqueName index="3285" name="[Range].[Date Ended Conversion].&amp;[2016-05-08T20:12:07]"/>
            <x15:cachedUniqueName index="3286" name="[Range].[Date Ended Conversion].&amp;[2016-05-08T21:00:00]"/>
            <x15:cachedUniqueName index="3287" name="[Range].[Date Ended Conversion].&amp;[2016-05-09T04:00:00]"/>
            <x15:cachedUniqueName index="3288" name="[Range].[Date Ended Conversion].&amp;[2016-05-09T20:50:00]"/>
            <x15:cachedUniqueName index="3289" name="[Range].[Date Ended Conversion].&amp;[2016-05-09T22:49:51]"/>
            <x15:cachedUniqueName index="3290" name="[Range].[Date Ended Conversion].&amp;[2016-05-10T11:10:48]"/>
            <x15:cachedUniqueName index="3291" name="[Range].[Date Ended Conversion].&amp;[2016-05-10T11:17:00]"/>
            <x15:cachedUniqueName index="3292" name="[Range].[Date Ended Conversion].&amp;[2016-05-10T21:00:00]"/>
            <x15:cachedUniqueName index="3293" name="[Range].[Date Ended Conversion].&amp;[2016-05-12T10:47:14]"/>
            <x15:cachedUniqueName index="3294" name="[Range].[Date Ended Conversion].&amp;[2016-05-13T00:10:08]"/>
            <x15:cachedUniqueName index="3295" name="[Range].[Date Ended Conversion].&amp;[2016-05-13T03:59:00]"/>
            <x15:cachedUniqueName index="3296" name="[Range].[Date Ended Conversion].&amp;[2016-05-13T13:40:48]"/>
            <x15:cachedUniqueName index="3297" name="[Range].[Date Ended Conversion].&amp;[2016-05-13T19:04:23]"/>
            <x15:cachedUniqueName index="3299" name="[Range].[Date Ended Conversion].&amp;[2016-05-14T03:59:00]"/>
            <x15:cachedUniqueName index="3300" name="[Range].[Date Ended Conversion].&amp;[2016-05-14T04:59:00]"/>
            <x15:cachedUniqueName index="3301" name="[Range].[Date Ended Conversion].&amp;[2016-05-14T13:35:36]"/>
            <x15:cachedUniqueName index="3302" name="[Range].[Date Ended Conversion].&amp;[2016-05-14T15:18:28]"/>
            <x15:cachedUniqueName index="3303" name="[Range].[Date Ended Conversion].&amp;[2016-05-14T21:03:57]"/>
            <x15:cachedUniqueName index="3304" name="[Range].[Date Ended Conversion].&amp;[2016-05-15T01:22:19]"/>
            <x15:cachedUniqueName index="3305" name="[Range].[Date Ended Conversion].&amp;[2016-05-15T16:21:00]"/>
            <x15:cachedUniqueName index="3306" name="[Range].[Date Ended Conversion].&amp;[2016-05-15T17:35:01]"/>
            <x15:cachedUniqueName index="3307" name="[Range].[Date Ended Conversion].&amp;[2016-05-15T20:21:13]"/>
            <x15:cachedUniqueName index="3308" name="[Range].[Date Ended Conversion].&amp;[2016-05-15T23:00:00]"/>
            <x15:cachedUniqueName index="3309" name="[Range].[Date Ended Conversion].&amp;[2016-05-16T10:26:05]"/>
            <x15:cachedUniqueName index="3310" name="[Range].[Date Ended Conversion].&amp;[2016-05-17T21:27:59]"/>
            <x15:cachedUniqueName index="3312" name="[Range].[Date Ended Conversion].&amp;[2016-05-18T19:49:05]"/>
            <x15:cachedUniqueName index="3313" name="[Range].[Date Ended Conversion].&amp;[2016-05-18T20:22:15]"/>
            <x15:cachedUniqueName index="3314" name="[Range].[Date Ended Conversion].&amp;[2016-05-19T00:56:28]"/>
            <x15:cachedUniqueName index="3315" name="[Range].[Date Ended Conversion].&amp;[2016-05-19T08:12:01]"/>
            <x15:cachedUniqueName index="3316" name="[Range].[Date Ended Conversion].&amp;[2016-05-19T15:02:42]"/>
            <x15:cachedUniqueName index="3317" name="[Range].[Date Ended Conversion].&amp;[2016-05-20T08:59:00]"/>
            <x15:cachedUniqueName index="3318" name="[Range].[Date Ended Conversion].&amp;[2016-05-20T11:31:00]"/>
            <x15:cachedUniqueName index="3319" name="[Range].[Date Ended Conversion].&amp;[2016-05-20T14:08:22]"/>
            <x15:cachedUniqueName index="3320" name="[Range].[Date Ended Conversion].&amp;[2016-05-21T03:59:00]"/>
            <x15:cachedUniqueName index="3321" name="[Range].[Date Ended Conversion].&amp;[2016-05-21T09:02:18]"/>
            <x15:cachedUniqueName index="3322" name="[Range].[Date Ended Conversion].&amp;[2016-05-22T01:05:00]"/>
            <x15:cachedUniqueName index="3323" name="[Range].[Date Ended Conversion].&amp;[2016-05-22T14:59:34]"/>
            <x15:cachedUniqueName index="3324" name="[Range].[Date Ended Conversion].&amp;[2016-05-22T19:34:33]"/>
            <x15:cachedUniqueName index="3325" name="[Range].[Date Ended Conversion].&amp;[2016-05-23T03:00:00]"/>
            <x15:cachedUniqueName index="3326" name="[Range].[Date Ended Conversion].&amp;[2016-05-23T19:21:05]"/>
            <x15:cachedUniqueName index="3327" name="[Range].[Date Ended Conversion].&amp;[2016-05-23T22:00:00]"/>
            <x15:cachedUniqueName index="3328" name="[Range].[Date Ended Conversion].&amp;[2016-05-24T14:25:00]"/>
            <x15:cachedUniqueName index="3329" name="[Range].[Date Ended Conversion].&amp;[2016-05-25T15:29:18]"/>
            <x15:cachedUniqueName index="3330" name="[Range].[Date Ended Conversion].&amp;[2016-05-25T18:06:31]"/>
            <x15:cachedUniqueName index="3331" name="[Range].[Date Ended Conversion].&amp;[2016-05-26T17:57:43]"/>
            <x15:cachedUniqueName index="3332" name="[Range].[Date Ended Conversion].&amp;[2016-05-27T00:54:35]"/>
            <x15:cachedUniqueName index="3333" name="[Range].[Date Ended Conversion].&amp;[2016-05-27T13:12:00]"/>
            <x15:cachedUniqueName index="3334" name="[Range].[Date Ended Conversion].&amp;[2016-05-27T17:46:51]"/>
            <x15:cachedUniqueName index="3335" name="[Range].[Date Ended Conversion].&amp;[2016-05-27T22:04:00]"/>
            <x15:cachedUniqueName index="3336" name="[Range].[Date Ended Conversion].&amp;[2016-05-27T23:15:16]"/>
            <x15:cachedUniqueName index="3337" name="[Range].[Date Ended Conversion].&amp;[2016-05-28T18:32:09]"/>
            <x15:cachedUniqueName index="3338" name="[Range].[Date Ended Conversion].&amp;[2016-05-28T21:44:00]"/>
            <x15:cachedUniqueName index="3339" name="[Range].[Date Ended Conversion].&amp;[2016-05-29T00:36:00]"/>
            <x15:cachedUniqueName index="3340" name="[Range].[Date Ended Conversion].&amp;[2016-05-29T01:28:59]"/>
            <x15:cachedUniqueName index="3341" name="[Range].[Date Ended Conversion].&amp;[2016-05-31T11:00:00]"/>
            <x15:cachedUniqueName index="3342" name="[Range].[Date Ended Conversion].&amp;[2016-05-31T16:33:14]"/>
            <x15:cachedUniqueName index="3343" name="[Range].[Date Ended Conversion].&amp;[2016-05-31T17:31:00]"/>
            <x15:cachedUniqueName index="3344" name="[Range].[Date Ended Conversion].&amp;[2016-05-31T21:14:36]"/>
            <x15:cachedUniqueName index="3345" name="[Range].[Date Ended Conversion].&amp;[2016-05-31T22:08:57]"/>
            <x15:cachedUniqueName index="3346" name="[Range].[Date Ended Conversion].&amp;[2016-06-01T17:12:49]"/>
            <x15:cachedUniqueName index="3347" name="[Range].[Date Ended Conversion].&amp;[2016-06-01T18:57:00]"/>
            <x15:cachedUniqueName index="3348" name="[Range].[Date Ended Conversion].&amp;[2016-06-01T21:42:00]"/>
            <x15:cachedUniqueName index="3349" name="[Range].[Date Ended Conversion].&amp;[2016-06-01T23:38:29]"/>
            <x15:cachedUniqueName index="3350" name="[Range].[Date Ended Conversion].&amp;[2016-06-02T10:25:18]"/>
            <x15:cachedUniqueName index="3351" name="[Range].[Date Ended Conversion].&amp;[2016-06-02T13:07:28]"/>
            <x15:cachedUniqueName index="3352" name="[Range].[Date Ended Conversion].&amp;[2016-06-02T22:00:00]"/>
            <x15:cachedUniqueName index="3353" name="[Range].[Date Ended Conversion].&amp;[2016-06-03T07:38:40]"/>
            <x15:cachedUniqueName index="3354" name="[Range].[Date Ended Conversion].&amp;[2016-06-03T11:19:12]"/>
            <x15:cachedUniqueName index="3355" name="[Range].[Date Ended Conversion].&amp;[2016-06-03T13:31:22]"/>
            <x15:cachedUniqueName index="3356" name="[Range].[Date Ended Conversion].&amp;[2016-06-03T16:30:00]"/>
            <x15:cachedUniqueName index="3357" name="[Range].[Date Ended Conversion].&amp;[2016-06-03T21:00:00]"/>
            <x15:cachedUniqueName index="3358" name="[Range].[Date Ended Conversion].&amp;[2016-06-04T15:41:12]"/>
            <x15:cachedUniqueName index="3359" name="[Range].[Date Ended Conversion].&amp;[2016-06-04T17:19:57]"/>
            <x15:cachedUniqueName index="3360" name="[Range].[Date Ended Conversion].&amp;[2016-06-04T17:42:46]"/>
            <x15:cachedUniqueName index="3361" name="[Range].[Date Ended Conversion].&amp;[2016-06-04T22:57:33]"/>
            <x15:cachedUniqueName index="3362" name="[Range].[Date Ended Conversion].&amp;[2016-06-05T06:21:33]"/>
            <x15:cachedUniqueName index="3363" name="[Range].[Date Ended Conversion].&amp;[2016-06-05T10:43:47]"/>
            <x15:cachedUniqueName index="3364" name="[Range].[Date Ended Conversion].&amp;[2016-06-05T12:42:12]"/>
            <x15:cachedUniqueName index="3365" name="[Range].[Date Ended Conversion].&amp;[2016-06-05T13:59:50]"/>
            <x15:cachedUniqueName index="3366" name="[Range].[Date Ended Conversion].&amp;[2016-06-05T23:33:30]"/>
            <x15:cachedUniqueName index="3367" name="[Range].[Date Ended Conversion].&amp;[2016-06-06T02:00:00]"/>
            <x15:cachedUniqueName index="3368" name="[Range].[Date Ended Conversion].&amp;[2016-06-06T06:01:07]"/>
            <x15:cachedUniqueName index="3369" name="[Range].[Date Ended Conversion].&amp;[2016-06-06T07:00:00]"/>
            <x15:cachedUniqueName index="3370" name="[Range].[Date Ended Conversion].&amp;[2016-06-06T17:02:00]"/>
            <x15:cachedUniqueName index="3371" name="[Range].[Date Ended Conversion].&amp;[2016-06-06T20:09:00]"/>
            <x15:cachedUniqueName index="3372" name="[Range].[Date Ended Conversion].&amp;[2016-06-07T00:12:05]"/>
            <x15:cachedUniqueName index="3373" name="[Range].[Date Ended Conversion].&amp;[2016-06-07T04:01:31]"/>
            <x15:cachedUniqueName index="3374" name="[Range].[Date Ended Conversion].&amp;[2016-06-07T21:06:00]"/>
            <x15:cachedUniqueName index="3375" name="[Range].[Date Ended Conversion].&amp;[2016-06-08T00:57:04]"/>
            <x15:cachedUniqueName index="3376" name="[Range].[Date Ended Conversion].&amp;[2016-06-08T13:59:00]"/>
            <x15:cachedUniqueName index="3377" name="[Range].[Date Ended Conversion].&amp;[2016-06-08T17:33:39]"/>
            <x15:cachedUniqueName index="3378" name="[Range].[Date Ended Conversion].&amp;[2016-06-09T19:00:00]"/>
            <x15:cachedUniqueName index="3379" name="[Range].[Date Ended Conversion].&amp;[2016-06-09T20:47:41]"/>
            <x15:cachedUniqueName index="3380" name="[Range].[Date Ended Conversion].&amp;[2016-06-10T01:15:06]"/>
            <x15:cachedUniqueName index="3381" name="[Range].[Date Ended Conversion].&amp;[2016-06-10T03:00:00]"/>
            <x15:cachedUniqueName index="3382" name="[Range].[Date Ended Conversion].&amp;[2016-06-11T13:39:32]"/>
            <x15:cachedUniqueName index="3383" name="[Range].[Date Ended Conversion].&amp;[2016-06-11T19:22:59]"/>
            <x15:cachedUniqueName index="3384" name="[Range].[Date Ended Conversion].&amp;[2016-06-12T05:30:00]"/>
            <x15:cachedUniqueName index="3385" name="[Range].[Date Ended Conversion].&amp;[2016-06-12T08:29:03]"/>
            <x15:cachedUniqueName index="3386" name="[Range].[Date Ended Conversion].&amp;[2016-06-12T17:00:00]"/>
            <x15:cachedUniqueName index="3387" name="[Range].[Date Ended Conversion].&amp;[2016-06-13T04:00:00]"/>
            <x15:cachedUniqueName index="3388" name="[Range].[Date Ended Conversion].&amp;[2016-06-13T05:59:00]"/>
            <x15:cachedUniqueName index="3389" name="[Range].[Date Ended Conversion].&amp;[2016-06-13T17:00:00]"/>
            <x15:cachedUniqueName index="3390" name="[Range].[Date Ended Conversion].&amp;[2016-06-14T18:54:00]"/>
            <x15:cachedUniqueName index="3391" name="[Range].[Date Ended Conversion].&amp;[2016-06-14T21:43:00]"/>
            <x15:cachedUniqueName index="3392" name="[Range].[Date Ended Conversion].&amp;[2016-06-15T15:00:00]"/>
            <x15:cachedUniqueName index="3393" name="[Range].[Date Ended Conversion].&amp;[2016-06-15T18:14:59]"/>
            <x15:cachedUniqueName index="3394" name="[Range].[Date Ended Conversion].&amp;[2016-06-16T05:58:09]"/>
            <x15:cachedUniqueName index="3395" name="[Range].[Date Ended Conversion].&amp;[2016-06-16T15:37:26]"/>
            <x15:cachedUniqueName index="3396" name="[Range].[Date Ended Conversion].&amp;[2016-06-16T17:02:46]"/>
            <x15:cachedUniqueName index="3397" name="[Range].[Date Ended Conversion].&amp;[2016-06-17T04:55:00]"/>
            <x15:cachedUniqueName index="3398" name="[Range].[Date Ended Conversion].&amp;[2016-06-17T12:59:50]"/>
            <x15:cachedUniqueName index="3399" name="[Range].[Date Ended Conversion].&amp;[2016-06-17T13:57:14]"/>
            <x15:cachedUniqueName index="3400" name="[Range].[Date Ended Conversion].&amp;[2016-06-17T14:00:00]"/>
            <x15:cachedUniqueName index="3401" name="[Range].[Date Ended Conversion].&amp;[2016-06-17T16:00:00]"/>
            <x15:cachedUniqueName index="3402" name="[Range].[Date Ended Conversion].&amp;[2016-06-17T23:00:00]"/>
            <x15:cachedUniqueName index="3403" name="[Range].[Date Ended Conversion].&amp;[2016-06-18T05:19:50]"/>
            <x15:cachedUniqueName index="3404" name="[Range].[Date Ended Conversion].&amp;[2016-06-18T17:23:02]"/>
            <x15:cachedUniqueName index="3405" name="[Range].[Date Ended Conversion].&amp;[2016-06-18T19:32:19]"/>
            <x15:cachedUniqueName index="3406" name="[Range].[Date Ended Conversion].&amp;[2016-06-19T08:10:00]"/>
            <x15:cachedUniqueName index="3407" name="[Range].[Date Ended Conversion].&amp;[2016-06-19T08:11:57]"/>
            <x15:cachedUniqueName index="3408" name="[Range].[Date Ended Conversion].&amp;[2016-06-19T14:30:46]"/>
            <x15:cachedUniqueName index="3409" name="[Range].[Date Ended Conversion].&amp;[2016-06-19T19:12:56]"/>
            <x15:cachedUniqueName index="3410" name="[Range].[Date Ended Conversion].&amp;[2016-06-19T22:32:01]"/>
            <x15:cachedUniqueName index="3411" name="[Range].[Date Ended Conversion].&amp;[2016-06-19T23:00:00]"/>
            <x15:cachedUniqueName index="3412" name="[Range].[Date Ended Conversion].&amp;[2016-06-20T08:41:21]"/>
            <x15:cachedUniqueName index="3413" name="[Range].[Date Ended Conversion].&amp;[2016-06-20T18:59:00]"/>
            <x15:cachedUniqueName index="3414" name="[Range].[Date Ended Conversion].&amp;[2016-06-20T23:00:00]"/>
            <x15:cachedUniqueName index="3415" name="[Range].[Date Ended Conversion].&amp;[2016-06-22T01:05:57]"/>
            <x15:cachedUniqueName index="3416" name="[Range].[Date Ended Conversion].&amp;[2016-06-22T03:55:00]"/>
            <x15:cachedUniqueName index="3417" name="[Range].[Date Ended Conversion].&amp;[2016-06-23T16:00:25]"/>
            <x15:cachedUniqueName index="3418" name="[Range].[Date Ended Conversion].&amp;[2016-06-23T16:06:23]"/>
            <x15:cachedUniqueName index="3419" name="[Range].[Date Ended Conversion].&amp;[2016-06-23T18:47:00]"/>
            <x15:cachedUniqueName index="3420" name="[Range].[Date Ended Conversion].&amp;[2016-06-23T20:27:00]"/>
            <x15:cachedUniqueName index="3421" name="[Range].[Date Ended Conversion].&amp;[2016-06-24T01:29:00]"/>
            <x15:cachedUniqueName index="3422" name="[Range].[Date Ended Conversion].&amp;[2016-06-24T17:27:49]"/>
            <x15:cachedUniqueName index="3423" name="[Range].[Date Ended Conversion].&amp;[2016-06-25T03:59:00]"/>
            <x15:cachedUniqueName index="3424" name="[Range].[Date Ended Conversion].&amp;[2016-06-26T00:04:51]"/>
            <x15:cachedUniqueName index="3425" name="[Range].[Date Ended Conversion].&amp;[2016-06-27T19:00:00]"/>
            <x15:cachedUniqueName index="3426" name="[Range].[Date Ended Conversion].&amp;[2016-06-28T02:23:33]"/>
            <x15:cachedUniqueName index="3427" name="[Range].[Date Ended Conversion].&amp;[2016-06-28T09:41:35]"/>
            <x15:cachedUniqueName index="3428" name="[Range].[Date Ended Conversion].&amp;[2016-06-28T15:45:23]"/>
            <x15:cachedUniqueName index="3429" name="[Range].[Date Ended Conversion].&amp;[2016-06-28T16:01:26]"/>
            <x15:cachedUniqueName index="3430" name="[Range].[Date Ended Conversion].&amp;[2016-06-28T16:43:05]"/>
            <x15:cachedUniqueName index="3431" name="[Range].[Date Ended Conversion].&amp;[2016-06-28T23:15:33]"/>
            <x15:cachedUniqueName index="3432" name="[Range].[Date Ended Conversion].&amp;[2016-06-29T20:20:14]"/>
            <x15:cachedUniqueName index="3433" name="[Range].[Date Ended Conversion].&amp;[2016-06-29T23:29:55]"/>
            <x15:cachedUniqueName index="3434" name="[Range].[Date Ended Conversion].&amp;[2016-06-30T10:00:00]"/>
            <x15:cachedUniqueName index="3435" name="[Range].[Date Ended Conversion].&amp;[2016-06-30T15:42:14]"/>
            <x15:cachedUniqueName index="3436" name="[Range].[Date Ended Conversion].&amp;[2016-06-30T18:45:06]"/>
            <x15:cachedUniqueName index="3437" name="[Range].[Date Ended Conversion].&amp;[2016-06-30T18:57:19]"/>
            <x15:cachedUniqueName index="3438" name="[Range].[Date Ended Conversion].&amp;[2016-07-01T08:20:51]"/>
            <x15:cachedUniqueName index="3439" name="[Range].[Date Ended Conversion].&amp;[2016-07-01T18:35:38]"/>
            <x15:cachedUniqueName index="3440" name="[Range].[Date Ended Conversion].&amp;[2016-07-01T23:00:00]"/>
            <x15:cachedUniqueName index="3441" name="[Range].[Date Ended Conversion].&amp;[2016-07-02T04:00:00]"/>
            <x15:cachedUniqueName index="3442" name="[Range].[Date Ended Conversion].&amp;[2016-07-02T14:25:10]"/>
            <x15:cachedUniqueName index="3443" name="[Range].[Date Ended Conversion].&amp;[2016-07-02T15:35:23]"/>
            <x15:cachedUniqueName index="3444" name="[Range].[Date Ended Conversion].&amp;[2016-07-02T17:44:28]"/>
            <x15:cachedUniqueName index="3445" name="[Range].[Date Ended Conversion].&amp;[2016-07-03T07:38:56]"/>
            <x15:cachedUniqueName index="3446" name="[Range].[Date Ended Conversion].&amp;[2016-07-03T10:25:45]"/>
            <x15:cachedUniqueName index="3447" name="[Range].[Date Ended Conversion].&amp;[2016-07-03T19:59:00]"/>
            <x15:cachedUniqueName index="3448" name="[Range].[Date Ended Conversion].&amp;[2016-07-04T03:40:24]"/>
            <x15:cachedUniqueName index="3449" name="[Range].[Date Ended Conversion].&amp;[2016-07-04T04:00:00]"/>
            <x15:cachedUniqueName index="3450" name="[Range].[Date Ended Conversion].&amp;[2016-07-04T15:46:00]"/>
            <x15:cachedUniqueName index="3451" name="[Range].[Date Ended Conversion].&amp;[2016-07-05T01:07:47]"/>
            <x15:cachedUniqueName index="3452" name="[Range].[Date Ended Conversion].&amp;[2016-07-05T01:11:47]"/>
            <x15:cachedUniqueName index="3453" name="[Range].[Date Ended Conversion].&amp;[2016-07-05T04:59:00]"/>
            <x15:cachedUniqueName index="3454" name="[Range].[Date Ended Conversion].&amp;[2016-07-05T20:54:43]"/>
            <x15:cachedUniqueName index="3455" name="[Range].[Date Ended Conversion].&amp;[2016-07-05T20:58:54]"/>
            <x15:cachedUniqueName index="3457" name="[Range].[Date Ended Conversion].&amp;[2016-07-06T15:00:58]"/>
            <x15:cachedUniqueName index="3458" name="[Range].[Date Ended Conversion].&amp;[2016-07-07T23:42:17]"/>
            <x15:cachedUniqueName index="3459" name="[Range].[Date Ended Conversion].&amp;[2016-07-08T17:32:14]"/>
            <x15:cachedUniqueName index="3460" name="[Range].[Date Ended Conversion].&amp;[2016-07-08T23:03:34]"/>
            <x15:cachedUniqueName index="3461" name="[Range].[Date Ended Conversion].&amp;[2016-07-08T23:25:54]"/>
            <x15:cachedUniqueName index="3462" name="[Range].[Date Ended Conversion].&amp;[2016-07-09T01:59:00]"/>
            <x15:cachedUniqueName index="3463" name="[Range].[Date Ended Conversion].&amp;[2016-07-09T04:00:00]"/>
            <x15:cachedUniqueName index="3464" name="[Range].[Date Ended Conversion].&amp;[2016-07-09T23:49:58]"/>
            <x15:cachedUniqueName index="3465" name="[Range].[Date Ended Conversion].&amp;[2016-07-10T05:28:57]"/>
            <x15:cachedUniqueName index="3466" name="[Range].[Date Ended Conversion].&amp;[2016-07-10T22:59:00]"/>
            <x15:cachedUniqueName index="3467" name="[Range].[Date Ended Conversion].&amp;[2016-07-10T23:32:12]"/>
            <x15:cachedUniqueName index="3468" name="[Range].[Date Ended Conversion].&amp;[2016-07-11T15:09:20]"/>
            <x15:cachedUniqueName index="3469" name="[Range].[Date Ended Conversion].&amp;[2016-07-11T20:51:01]"/>
            <x15:cachedUniqueName index="3470" name="[Range].[Date Ended Conversion].&amp;[2016-07-12T18:51:00]"/>
            <x15:cachedUniqueName index="3471" name="[Range].[Date Ended Conversion].&amp;[2016-07-12T19:22:21]"/>
            <x15:cachedUniqueName index="3472" name="[Range].[Date Ended Conversion].&amp;[2016-07-13T06:49:59]"/>
            <x15:cachedUniqueName index="3473" name="[Range].[Date Ended Conversion].&amp;[2016-07-13T19:14:00]"/>
            <x15:cachedUniqueName index="3474" name="[Range].[Date Ended Conversion].&amp;[2016-07-13T20:48:18]"/>
            <x15:cachedUniqueName index="3475" name="[Range].[Date Ended Conversion].&amp;[2016-07-13T21:29:42]"/>
            <x15:cachedUniqueName index="3476" name="[Range].[Date Ended Conversion].&amp;[2016-07-14T07:51:34]"/>
            <x15:cachedUniqueName index="3477" name="[Range].[Date Ended Conversion].&amp;[2016-07-14T11:48:53]"/>
            <x15:cachedUniqueName index="3478" name="[Range].[Date Ended Conversion].&amp;[2016-07-14T16:25:33]"/>
            <x15:cachedUniqueName index="3479" name="[Range].[Date Ended Conversion].&amp;[2016-07-14T18:12:00]"/>
            <x15:cachedUniqueName index="3480" name="[Range].[Date Ended Conversion].&amp;[2016-07-14T19:25:40]"/>
            <x15:cachedUniqueName index="3481" name="[Range].[Date Ended Conversion].&amp;[2016-07-14T22:56:32]"/>
            <x15:cachedUniqueName index="3482" name="[Range].[Date Ended Conversion].&amp;[2016-07-15T06:57:00]"/>
            <x15:cachedUniqueName index="3483" name="[Range].[Date Ended Conversion].&amp;[2016-07-15T14:34:06]"/>
            <x15:cachedUniqueName index="3484" name="[Range].[Date Ended Conversion].&amp;[2016-07-15T19:34:32]"/>
            <x15:cachedUniqueName index="3485" name="[Range].[Date Ended Conversion].&amp;[2016-07-15T20:42:26]"/>
            <x15:cachedUniqueName index="3486" name="[Range].[Date Ended Conversion].&amp;[2016-07-15T21:38:00]"/>
            <x15:cachedUniqueName index="3487" name="[Range].[Date Ended Conversion].&amp;[2016-07-16T08:47:46]"/>
            <x15:cachedUniqueName index="3488" name="[Range].[Date Ended Conversion].&amp;[2016-07-17T00:43:00]"/>
            <x15:cachedUniqueName index="3489" name="[Range].[Date Ended Conversion].&amp;[2016-07-17T04:19:09]"/>
            <x15:cachedUniqueName index="3490" name="[Range].[Date Ended Conversion].&amp;[2016-07-17T10:47:48]"/>
            <x15:cachedUniqueName index="3491" name="[Range].[Date Ended Conversion].&amp;[2016-07-17T17:49:46]"/>
            <x15:cachedUniqueName index="3492" name="[Range].[Date Ended Conversion].&amp;[2016-07-18T20:23:40]"/>
            <x15:cachedUniqueName index="3493" name="[Range].[Date Ended Conversion].&amp;[2016-07-19T14:14:41]"/>
            <x15:cachedUniqueName index="3494" name="[Range].[Date Ended Conversion].&amp;[2016-07-20T12:02:11]"/>
            <x15:cachedUniqueName index="3495" name="[Range].[Date Ended Conversion].&amp;[2016-07-21T00:13:06]"/>
            <x15:cachedUniqueName index="3496" name="[Range].[Date Ended Conversion].&amp;[2016-07-21T14:00:00]"/>
            <x15:cachedUniqueName index="3497" name="[Range].[Date Ended Conversion].&amp;[2016-07-21T15:02:31]"/>
            <x15:cachedUniqueName index="3498" name="[Range].[Date Ended Conversion].&amp;[2016-07-21T16:45:26]"/>
            <x15:cachedUniqueName index="3499" name="[Range].[Date Ended Conversion].&amp;[2016-07-21T17:30:00]"/>
            <x15:cachedUniqueName index="3500" name="[Range].[Date Ended Conversion].&amp;[2016-07-22T04:37:55]"/>
            <x15:cachedUniqueName index="3501" name="[Range].[Date Ended Conversion].&amp;[2016-07-22T05:26:00]"/>
            <x15:cachedUniqueName index="3502" name="[Range].[Date Ended Conversion].&amp;[2016-07-22T15:02:20]"/>
            <x15:cachedUniqueName index="3503" name="[Range].[Date Ended Conversion].&amp;[2016-07-22T18:55:32]"/>
            <x15:cachedUniqueName index="3504" name="[Range].[Date Ended Conversion].&amp;[2016-07-22T20:42:24]"/>
            <x15:cachedUniqueName index="3505" name="[Range].[Date Ended Conversion].&amp;[2016-07-24T01:52:38]"/>
            <x15:cachedUniqueName index="3506" name="[Range].[Date Ended Conversion].&amp;[2016-07-24T03:00:17]"/>
            <x15:cachedUniqueName index="3507" name="[Range].[Date Ended Conversion].&amp;[2016-07-24T10:32:46]"/>
            <x15:cachedUniqueName index="3508" name="[Range].[Date Ended Conversion].&amp;[2016-07-24T11:28:48]"/>
            <x15:cachedUniqueName index="3509" name="[Range].[Date Ended Conversion].&amp;[2016-07-24T23:00:00]"/>
            <x15:cachedUniqueName index="3510" name="[Range].[Date Ended Conversion].&amp;[2016-07-25T19:00:00]"/>
            <x15:cachedUniqueName index="3511" name="[Range].[Date Ended Conversion].&amp;[2016-07-27T22:00:00]"/>
            <x15:cachedUniqueName index="3512" name="[Range].[Date Ended Conversion].&amp;[2016-07-28T01:49:40]"/>
            <x15:cachedUniqueName index="3513" name="[Range].[Date Ended Conversion].&amp;[2016-07-28T15:58:38]"/>
            <x15:cachedUniqueName index="3514" name="[Range].[Date Ended Conversion].&amp;[2016-07-29T05:35:00]"/>
            <x15:cachedUniqueName index="3515" name="[Range].[Date Ended Conversion].&amp;[2016-07-29T16:50:43]"/>
            <x15:cachedUniqueName index="3516" name="[Range].[Date Ended Conversion].&amp;[2016-07-29T23:29:00]"/>
            <x15:cachedUniqueName index="3517" name="[Range].[Date Ended Conversion].&amp;[2016-07-30T21:13:14]"/>
            <x15:cachedUniqueName index="3518" name="[Range].[Date Ended Conversion].&amp;[2016-07-30T23:04:50]"/>
            <x15:cachedUniqueName index="3519" name="[Range].[Date Ended Conversion].&amp;[2016-07-31T07:00:00]"/>
            <x15:cachedUniqueName index="3520" name="[Range].[Date Ended Conversion].&amp;[2016-07-31T11:00:00]"/>
            <x15:cachedUniqueName index="3521" name="[Range].[Date Ended Conversion].&amp;[2016-07-31T16:00:00]"/>
            <x15:cachedUniqueName index="3522" name="[Range].[Date Ended Conversion].&amp;[2016-07-31T19:45:00]"/>
            <x15:cachedUniqueName index="3523" name="[Range].[Date Ended Conversion].&amp;[2016-07-31T20:58:00]"/>
            <x15:cachedUniqueName index="3524" name="[Range].[Date Ended Conversion].&amp;[2016-08-01T00:36:20]"/>
            <x15:cachedUniqueName index="3525" name="[Range].[Date Ended Conversion].&amp;[2016-08-01T06:59:00]"/>
            <x15:cachedUniqueName index="3526" name="[Range].[Date Ended Conversion].&amp;[2016-08-01T13:03:34]"/>
            <x15:cachedUniqueName index="3527" name="[Range].[Date Ended Conversion].&amp;[2016-08-01T13:41:00]"/>
            <x15:cachedUniqueName index="3528" name="[Range].[Date Ended Conversion].&amp;[2016-08-01T16:22:03]"/>
            <x15:cachedUniqueName index="3529" name="[Range].[Date Ended Conversion].&amp;[2016-08-01T18:13:30]"/>
            <x15:cachedUniqueName index="3530" name="[Range].[Date Ended Conversion].&amp;[2016-08-01T19:00:00]"/>
            <x15:cachedUniqueName index="3531" name="[Range].[Date Ended Conversion].&amp;[2016-08-01T22:59:00]"/>
            <x15:cachedUniqueName index="3532" name="[Range].[Date Ended Conversion].&amp;[2016-08-02T10:03:00]"/>
            <x15:cachedUniqueName index="3533" name="[Range].[Date Ended Conversion].&amp;[2016-08-02T22:01:11]"/>
            <x15:cachedUniqueName index="3534" name="[Range].[Date Ended Conversion].&amp;[2016-08-02T23:00:00]"/>
            <x15:cachedUniqueName index="3535" name="[Range].[Date Ended Conversion].&amp;[2016-08-03T01:30:00]"/>
            <x15:cachedUniqueName index="3536" name="[Range].[Date Ended Conversion].&amp;[2016-08-03T04:09:00]"/>
            <x15:cachedUniqueName index="3537" name="[Range].[Date Ended Conversion].&amp;[2016-08-04T14:00:03]"/>
            <x15:cachedUniqueName index="3538" name="[Range].[Date Ended Conversion].&amp;[2016-08-05T00:10:33]"/>
            <x15:cachedUniqueName index="3539" name="[Range].[Date Ended Conversion].&amp;[2016-08-05T03:59:00]"/>
            <x15:cachedUniqueName index="3540" name="[Range].[Date Ended Conversion].&amp;[2016-08-05T19:01:08]"/>
            <x15:cachedUniqueName index="3541" name="[Range].[Date Ended Conversion].&amp;[2016-08-05T21:00:00]"/>
            <x15:cachedUniqueName index="3542" name="[Range].[Date Ended Conversion].&amp;[2016-08-06T00:06:23]"/>
            <x15:cachedUniqueName index="3543" name="[Range].[Date Ended Conversion].&amp;[2016-08-06T07:00:00]"/>
            <x15:cachedUniqueName index="3544" name="[Range].[Date Ended Conversion].&amp;[2016-08-06T07:52:18]"/>
            <x15:cachedUniqueName index="3545" name="[Range].[Date Ended Conversion].&amp;[2016-08-06T15:45:32]"/>
            <x15:cachedUniqueName index="3546" name="[Range].[Date Ended Conversion].&amp;[2016-08-06T18:00:00]"/>
            <x15:cachedUniqueName index="3547" name="[Range].[Date Ended Conversion].&amp;[2016-08-06T21:35:08]"/>
            <x15:cachedUniqueName index="3548" name="[Range].[Date Ended Conversion].&amp;[2016-08-06T23:44:54]"/>
            <x15:cachedUniqueName index="3549" name="[Range].[Date Ended Conversion].&amp;[2016-08-07T03:00:00]"/>
            <x15:cachedUniqueName index="3550" name="[Range].[Date Ended Conversion].&amp;[2016-08-07T18:38:29]"/>
            <x15:cachedUniqueName index="3551" name="[Range].[Date Ended Conversion].&amp;[2016-08-07T19:32:25]"/>
            <x15:cachedUniqueName index="3552" name="[Range].[Date Ended Conversion].&amp;[2016-08-10T04:00:00]"/>
            <x15:cachedUniqueName index="3553" name="[Range].[Date Ended Conversion].&amp;[2016-08-11T03:59:00]"/>
            <x15:cachedUniqueName index="3554" name="[Range].[Date Ended Conversion].&amp;[2016-08-11T06:28:36]"/>
            <x15:cachedUniqueName index="3555" name="[Range].[Date Ended Conversion].&amp;[2016-08-12T00:37:54]"/>
            <x15:cachedUniqueName index="3556" name="[Range].[Date Ended Conversion].&amp;[2016-08-12T04:20:14]"/>
            <x15:cachedUniqueName index="3557" name="[Range].[Date Ended Conversion].&amp;[2016-08-13T06:59:00]"/>
            <x15:cachedUniqueName index="3558" name="[Range].[Date Ended Conversion].&amp;[2016-08-13T11:32:37]"/>
            <x15:cachedUniqueName index="3559" name="[Range].[Date Ended Conversion].&amp;[2016-08-13T23:29:16]"/>
            <x15:cachedUniqueName index="3560" name="[Range].[Date Ended Conversion].&amp;[2016-08-14T14:30:57]"/>
            <x15:cachedUniqueName index="3561" name="[Range].[Date Ended Conversion].&amp;[2016-08-14T22:45:43]"/>
            <x15:cachedUniqueName index="3562" name="[Range].[Date Ended Conversion].&amp;[2016-08-15T06:20:25]"/>
            <x15:cachedUniqueName index="3563" name="[Range].[Date Ended Conversion].&amp;[2016-08-15T07:00:00]"/>
            <x15:cachedUniqueName index="3564" name="[Range].[Date Ended Conversion].&amp;[2016-08-15T12:44:52]"/>
            <x15:cachedUniqueName index="3565" name="[Range].[Date Ended Conversion].&amp;[2016-08-15T20:09:42]"/>
            <x15:cachedUniqueName index="3566" name="[Range].[Date Ended Conversion].&amp;[2016-08-16T18:07:49]"/>
            <x15:cachedUniqueName index="3567" name="[Range].[Date Ended Conversion].&amp;[2016-08-17T03:59:00]"/>
            <x15:cachedUniqueName index="3568" name="[Range].[Date Ended Conversion].&amp;[2016-08-17T10:05:40]"/>
            <x15:cachedUniqueName index="3569" name="[Range].[Date Ended Conversion].&amp;[2016-08-17T12:05:54]"/>
            <x15:cachedUniqueName index="3570" name="[Range].[Date Ended Conversion].&amp;[2016-08-18T02:38:45]"/>
            <x15:cachedUniqueName index="3571" name="[Range].[Date Ended Conversion].&amp;[2016-08-18T06:59:00]"/>
            <x15:cachedUniqueName index="3572" name="[Range].[Date Ended Conversion].&amp;[2016-08-18T16:52:18]"/>
            <x15:cachedUniqueName index="3573" name="[Range].[Date Ended Conversion].&amp;[2016-08-18T21:52:19]"/>
            <x15:cachedUniqueName index="3574" name="[Range].[Date Ended Conversion].&amp;[2016-08-18T23:54:51]"/>
            <x15:cachedUniqueName index="3575" name="[Range].[Date Ended Conversion].&amp;[2016-08-19T02:27:20]"/>
            <x15:cachedUniqueName index="3576" name="[Range].[Date Ended Conversion].&amp;[2016-08-19T03:59:00]"/>
            <x15:cachedUniqueName index="3577" name="[Range].[Date Ended Conversion].&amp;[2016-08-19T16:00:50]"/>
            <x15:cachedUniqueName index="3578" name="[Range].[Date Ended Conversion].&amp;[2016-08-22T03:00:00]"/>
            <x15:cachedUniqueName index="3579" name="[Range].[Date Ended Conversion].&amp;[2016-08-22T06:59:00]"/>
            <x15:cachedUniqueName index="3580" name="[Range].[Date Ended Conversion].&amp;[2016-08-23T03:07:17]"/>
            <x15:cachedUniqueName index="3581" name="[Range].[Date Ended Conversion].&amp;[2016-08-23T08:10:18]"/>
            <x15:cachedUniqueName index="3582" name="[Range].[Date Ended Conversion].&amp;[2016-08-23T18:34:50]"/>
            <x15:cachedUniqueName index="3583" name="[Range].[Date Ended Conversion].&amp;[2016-08-23T20:54:00]"/>
            <x15:cachedUniqueName index="3584" name="[Range].[Date Ended Conversion].&amp;[2016-08-24T06:41:21]"/>
            <x15:cachedUniqueName index="3585" name="[Range].[Date Ended Conversion].&amp;[2016-08-24T21:42:08]"/>
            <x15:cachedUniqueName index="3586" name="[Range].[Date Ended Conversion].&amp;[2016-08-25T03:59:00]"/>
            <x15:cachedUniqueName index="3587" name="[Range].[Date Ended Conversion].&amp;[2016-08-25T10:51:56]"/>
            <x15:cachedUniqueName index="3588" name="[Range].[Date Ended Conversion].&amp;[2016-08-25T14:34:36]"/>
            <x15:cachedUniqueName index="3589" name="[Range].[Date Ended Conversion].&amp;[2016-08-27T03:59:00]"/>
            <x15:cachedUniqueName index="3590" name="[Range].[Date Ended Conversion].&amp;[2016-08-27T17:00:09]"/>
            <x15:cachedUniqueName index="3591" name="[Range].[Date Ended Conversion].&amp;[2016-08-27T22:53:29]"/>
            <x15:cachedUniqueName index="3592" name="[Range].[Date Ended Conversion].&amp;[2016-08-29T03:55:00]"/>
            <x15:cachedUniqueName index="3593" name="[Range].[Date Ended Conversion].&amp;[2016-08-29T04:01:09]"/>
            <x15:cachedUniqueName index="3594" name="[Range].[Date Ended Conversion].&amp;[2016-08-29T17:00:00]"/>
            <x15:cachedUniqueName index="3595" name="[Range].[Date Ended Conversion].&amp;[2016-08-31T00:44:22]"/>
            <x15:cachedUniqueName index="3596" name="[Range].[Date Ended Conversion].&amp;[2016-08-31T05:36:00]"/>
            <x15:cachedUniqueName index="3597" name="[Range].[Date Ended Conversion].&amp;[2016-08-31T20:46:11]"/>
            <x15:cachedUniqueName index="3598" name="[Range].[Date Ended Conversion].&amp;[2016-09-01T02:58:22]"/>
            <x15:cachedUniqueName index="3599" name="[Range].[Date Ended Conversion].&amp;[2016-09-01T15:59:54]"/>
            <x15:cachedUniqueName index="3600" name="[Range].[Date Ended Conversion].&amp;[2016-09-01T17:32:01]"/>
            <x15:cachedUniqueName index="3601" name="[Range].[Date Ended Conversion].&amp;[2016-09-02T00:45:46]"/>
            <x15:cachedUniqueName index="3602" name="[Range].[Date Ended Conversion].&amp;[2016-09-02T07:00:00]"/>
            <x15:cachedUniqueName index="3603" name="[Range].[Date Ended Conversion].&amp;[2016-09-02T16:36:20]"/>
            <x15:cachedUniqueName index="3604" name="[Range].[Date Ended Conversion].&amp;[2016-09-02T17:03:22]"/>
            <x15:cachedUniqueName index="3605" name="[Range].[Date Ended Conversion].&amp;[2016-09-02T20:24:33]"/>
            <x15:cachedUniqueName index="3606" name="[Range].[Date Ended Conversion].&amp;[2016-09-03T01:00:00]"/>
            <x15:cachedUniqueName index="3607" name="[Range].[Date Ended Conversion].&amp;[2016-09-03T05:55:00]"/>
            <x15:cachedUniqueName index="3608" name="[Range].[Date Ended Conversion].&amp;[2016-09-03T10:00:00]"/>
            <x15:cachedUniqueName index="3609" name="[Range].[Date Ended Conversion].&amp;[2016-09-03T14:02:55]"/>
            <x15:cachedUniqueName index="3610" name="[Range].[Date Ended Conversion].&amp;[2016-09-03T16:34:37]"/>
            <x15:cachedUniqueName index="3611" name="[Range].[Date Ended Conversion].&amp;[2016-09-03T16:41:49]"/>
            <x15:cachedUniqueName index="3612" name="[Range].[Date Ended Conversion].&amp;[2016-09-03T20:57:09]"/>
            <x15:cachedUniqueName index="3613" name="[Range].[Date Ended Conversion].&amp;[2016-09-04T01:36:22]"/>
            <x15:cachedUniqueName index="3614" name="[Range].[Date Ended Conversion].&amp;[2016-09-05T02:59:00]"/>
            <x15:cachedUniqueName index="3615" name="[Range].[Date Ended Conversion].&amp;[2016-09-05T03:59:00]"/>
            <x15:cachedUniqueName index="3616" name="[Range].[Date Ended Conversion].&amp;[2016-09-06T11:22:34]"/>
            <x15:cachedUniqueName index="3617" name="[Range].[Date Ended Conversion].&amp;[2016-09-07T01:21:53]"/>
            <x15:cachedUniqueName index="3618" name="[Range].[Date Ended Conversion].&amp;[2016-09-07T02:00:00]"/>
            <x15:cachedUniqueName index="3619" name="[Range].[Date Ended Conversion].&amp;[2016-09-07T11:20:40]"/>
            <x15:cachedUniqueName index="3620" name="[Range].[Date Ended Conversion].&amp;[2016-09-08T03:45:00]"/>
            <x15:cachedUniqueName index="3621" name="[Range].[Date Ended Conversion].&amp;[2016-09-08T18:08:42]"/>
            <x15:cachedUniqueName index="3622" name="[Range].[Date Ended Conversion].&amp;[2016-09-09T04:00:00]"/>
            <x15:cachedUniqueName index="3623" name="[Range].[Date Ended Conversion].&amp;[2016-09-09T06:00:00]"/>
            <x15:cachedUniqueName index="3624" name="[Range].[Date Ended Conversion].&amp;[2016-09-09T18:00:48]"/>
            <x15:cachedUniqueName index="3625" name="[Range].[Date Ended Conversion].&amp;[2016-09-09T20:03:57]"/>
            <x15:cachedUniqueName index="3626" name="[Range].[Date Ended Conversion].&amp;[2016-09-11T03:59:00]"/>
            <x15:cachedUniqueName index="3627" name="[Range].[Date Ended Conversion].&amp;[2016-09-11T20:19:26]"/>
            <x15:cachedUniqueName index="3628" name="[Range].[Date Ended Conversion].&amp;[2016-09-12T11:35:49]"/>
            <x15:cachedUniqueName index="3629" name="[Range].[Date Ended Conversion].&amp;[2016-09-12T16:59:00]"/>
            <x15:cachedUniqueName index="3630" name="[Range].[Date Ended Conversion].&amp;[2016-09-13T07:05:00]"/>
            <x15:cachedUniqueName index="3631" name="[Range].[Date Ended Conversion].&amp;[2016-09-13T21:30:00]"/>
            <x15:cachedUniqueName index="3632" name="[Range].[Date Ended Conversion].&amp;[2016-09-14T19:00:00]"/>
            <x15:cachedUniqueName index="3633" name="[Range].[Date Ended Conversion].&amp;[2016-09-15T14:49:05]"/>
            <x15:cachedUniqueName index="3634" name="[Range].[Date Ended Conversion].&amp;[2016-09-15T20:53:33]"/>
            <x15:cachedUniqueName index="3635" name="[Range].[Date Ended Conversion].&amp;[2016-09-16T23:10:04]"/>
            <x15:cachedUniqueName index="3636" name="[Range].[Date Ended Conversion].&amp;[2016-09-18T19:51:05]"/>
            <x15:cachedUniqueName index="3637" name="[Range].[Date Ended Conversion].&amp;[2016-09-18T20:26:25]"/>
            <x15:cachedUniqueName index="3638" name="[Range].[Date Ended Conversion].&amp;[2016-09-20T08:29:57]"/>
            <x15:cachedUniqueName index="3639" name="[Range].[Date Ended Conversion].&amp;[2016-09-21T03:00:00]"/>
            <x15:cachedUniqueName index="3640" name="[Range].[Date Ended Conversion].&amp;[2016-09-21T05:45:04]"/>
            <x15:cachedUniqueName index="3641" name="[Range].[Date Ended Conversion].&amp;[2016-09-22T01:17:45]"/>
            <x15:cachedUniqueName index="3642" name="[Range].[Date Ended Conversion].&amp;[2016-09-22T17:00:21]"/>
            <x15:cachedUniqueName index="3643" name="[Range].[Date Ended Conversion].&amp;[2016-09-22T21:47:47]"/>
            <x15:cachedUniqueName index="3644" name="[Range].[Date Ended Conversion].&amp;[2016-09-23T16:44:30]"/>
            <x15:cachedUniqueName index="3645" name="[Range].[Date Ended Conversion].&amp;[2016-09-24T05:26:27]"/>
            <x15:cachedUniqueName index="3646" name="[Range].[Date Ended Conversion].&amp;[2016-09-25T01:16:29]"/>
            <x15:cachedUniqueName index="3647" name="[Range].[Date Ended Conversion].&amp;[2016-09-25T08:46:48]"/>
            <x15:cachedUniqueName index="3648" name="[Range].[Date Ended Conversion].&amp;[2016-09-25T23:00:00]"/>
            <x15:cachedUniqueName index="3649" name="[Range].[Date Ended Conversion].&amp;[2016-09-26T10:37:09]"/>
            <x15:cachedUniqueName index="3650" name="[Range].[Date Ended Conversion].&amp;[2016-09-28T22:24:55]"/>
            <x15:cachedUniqueName index="3651" name="[Range].[Date Ended Conversion].&amp;[2016-09-29T15:45:21]"/>
            <x15:cachedUniqueName index="3652" name="[Range].[Date Ended Conversion].&amp;[2016-09-29T21:52:52]"/>
            <x15:cachedUniqueName index="3653" name="[Range].[Date Ended Conversion].&amp;[2016-09-30T04:27:00]"/>
            <x15:cachedUniqueName index="3654" name="[Range].[Date Ended Conversion].&amp;[2016-09-30T17:58:47]"/>
            <x15:cachedUniqueName index="3655" name="[Range].[Date Ended Conversion].&amp;[2016-09-30T21:00:00]"/>
            <x15:cachedUniqueName index="3656" name="[Range].[Date Ended Conversion].&amp;[2016-10-01T03:59:00]"/>
            <x15:cachedUniqueName index="3657" name="[Range].[Date Ended Conversion].&amp;[2016-10-01T04:00:00]"/>
            <x15:cachedUniqueName index="3658" name="[Range].[Date Ended Conversion].&amp;[2016-10-01T08:33:45]"/>
            <x15:cachedUniqueName index="3659" name="[Range].[Date Ended Conversion].&amp;[2016-10-01T14:58:37]"/>
            <x15:cachedUniqueName index="3660" name="[Range].[Date Ended Conversion].&amp;[2016-10-01T17:19:42]"/>
            <x15:cachedUniqueName index="3661" name="[Range].[Date Ended Conversion].&amp;[2016-10-02T03:25:44]"/>
            <x15:cachedUniqueName index="3662" name="[Range].[Date Ended Conversion].&amp;[2016-10-02T06:41:24]"/>
            <x15:cachedUniqueName index="3663" name="[Range].[Date Ended Conversion].&amp;[2016-10-02T09:00:00]"/>
            <x15:cachedUniqueName index="3664" name="[Range].[Date Ended Conversion].&amp;[2016-10-02T18:04:46]"/>
            <x15:cachedUniqueName index="3665" name="[Range].[Date Ended Conversion].&amp;[2016-10-03T01:11:47]"/>
            <x15:cachedUniqueName index="3666" name="[Range].[Date Ended Conversion].&amp;[2016-10-04T03:59:00]"/>
            <x15:cachedUniqueName index="3667" name="[Range].[Date Ended Conversion].&amp;[2016-10-05T10:53:54]"/>
            <x15:cachedUniqueName index="3668" name="[Range].[Date Ended Conversion].&amp;[2016-10-05T19:50:54]"/>
            <x15:cachedUniqueName index="3669" name="[Range].[Date Ended Conversion].&amp;[2016-10-06T14:00:00]"/>
            <x15:cachedUniqueName index="3670" name="[Range].[Date Ended Conversion].&amp;[2016-10-06T15:15:32]"/>
            <x15:cachedUniqueName index="3671" name="[Range].[Date Ended Conversion].&amp;[2016-10-07T14:00:00]"/>
            <x15:cachedUniqueName index="3672" name="[Range].[Date Ended Conversion].&amp;[2016-10-07T15:11:00]"/>
            <x15:cachedUniqueName index="3673" name="[Range].[Date Ended Conversion].&amp;[2016-10-07T21:51:48]"/>
            <x15:cachedUniqueName index="3674" name="[Range].[Date Ended Conversion].&amp;[2016-10-08T07:38:46]"/>
            <x15:cachedUniqueName index="3675" name="[Range].[Date Ended Conversion].&amp;[2016-10-08T09:20:39]"/>
            <x15:cachedUniqueName index="3676" name="[Range].[Date Ended Conversion].&amp;[2016-10-08T14:43:32]"/>
            <x15:cachedUniqueName index="3677" name="[Range].[Date Ended Conversion].&amp;[2016-10-09T10:28:26]"/>
            <x15:cachedUniqueName index="3678" name="[Range].[Date Ended Conversion].&amp;[2016-10-09T10:56:59]"/>
            <x15:cachedUniqueName index="3679" name="[Range].[Date Ended Conversion].&amp;[2016-10-09T18:25:10]"/>
            <x15:cachedUniqueName index="3680" name="[Range].[Date Ended Conversion].&amp;[2016-10-10T10:21:47]"/>
            <x15:cachedUniqueName index="3681" name="[Range].[Date Ended Conversion].&amp;[2016-10-10T10:36:23]"/>
            <x15:cachedUniqueName index="3682" name="[Range].[Date Ended Conversion].&amp;[2016-10-10T14:32:50]"/>
            <x15:cachedUniqueName index="3683" name="[Range].[Date Ended Conversion].&amp;[2016-10-11T03:59:00]"/>
            <x15:cachedUniqueName index="3684" name="[Range].[Date Ended Conversion].&amp;[2016-10-11T12:35:39]"/>
            <x15:cachedUniqueName index="3685" name="[Range].[Date Ended Conversion].&amp;[2016-10-12T13:11:15]"/>
            <x15:cachedUniqueName index="3687" name="[Range].[Date Ended Conversion].&amp;[2016-10-13T00:50:30]"/>
            <x15:cachedUniqueName index="3688" name="[Range].[Date Ended Conversion].&amp;[2016-10-13T15:12:32]"/>
            <x15:cachedUniqueName index="3689" name="[Range].[Date Ended Conversion].&amp;[2016-10-13T18:00:27]"/>
            <x15:cachedUniqueName index="3690" name="[Range].[Date Ended Conversion].&amp;[2016-10-13T20:22:44]"/>
            <x15:cachedUniqueName index="3691" name="[Range].[Date Ended Conversion].&amp;[2016-10-13T21:59:00]"/>
            <x15:cachedUniqueName index="3692" name="[Range].[Date Ended Conversion].&amp;[2016-10-14T06:04:42]"/>
            <x15:cachedUniqueName index="3693" name="[Range].[Date Ended Conversion].&amp;[2016-10-14T15:25:34]"/>
            <x15:cachedUniqueName index="3694" name="[Range].[Date Ended Conversion].&amp;[2016-10-14T16:00:00]"/>
            <x15:cachedUniqueName index="3695" name="[Range].[Date Ended Conversion].&amp;[2016-10-14T21:10:47]"/>
            <x15:cachedUniqueName index="3696" name="[Range].[Date Ended Conversion].&amp;[2016-10-14T22:00:00]"/>
            <x15:cachedUniqueName index="3697" name="[Range].[Date Ended Conversion].&amp;[2016-10-14T23:00:00]"/>
            <x15:cachedUniqueName index="3698" name="[Range].[Date Ended Conversion].&amp;[2016-10-15T19:21:00]"/>
            <x15:cachedUniqueName index="3699" name="[Range].[Date Ended Conversion].&amp;[2016-10-16T01:00:00]"/>
            <x15:cachedUniqueName index="3700" name="[Range].[Date Ended Conversion].&amp;[2016-10-16T11:00:00]"/>
            <x15:cachedUniqueName index="3701" name="[Range].[Date Ended Conversion].&amp;[2016-10-16T15:36:18]"/>
            <x15:cachedUniqueName index="3702" name="[Range].[Date Ended Conversion].&amp;[2016-10-16T20:30:00]"/>
            <x15:cachedUniqueName index="3703" name="[Range].[Date Ended Conversion].&amp;[2016-10-16T21:00:00]"/>
            <x15:cachedUniqueName index="3704" name="[Range].[Date Ended Conversion].&amp;[2016-10-17T04:00:00]"/>
            <x15:cachedUniqueName index="3705" name="[Range].[Date Ended Conversion].&amp;[2016-10-17T15:15:19]"/>
            <x15:cachedUniqueName index="3706" name="[Range].[Date Ended Conversion].&amp;[2016-10-17T16:14:00]"/>
            <x15:cachedUniqueName index="3707" name="[Range].[Date Ended Conversion].&amp;[2016-10-17T19:10:31]"/>
            <x15:cachedUniqueName index="3708" name="[Range].[Date Ended Conversion].&amp;[2016-10-19T07:53:27]"/>
            <x15:cachedUniqueName index="3709" name="[Range].[Date Ended Conversion].&amp;[2016-10-19T10:38:27]"/>
            <x15:cachedUniqueName index="3710" name="[Range].[Date Ended Conversion].&amp;[2016-10-20T02:48:16]"/>
            <x15:cachedUniqueName index="3711" name="[Range].[Date Ended Conversion].&amp;[2016-10-20T04:55:00]"/>
            <x15:cachedUniqueName index="3712" name="[Range].[Date Ended Conversion].&amp;[2016-10-20T05:28:13]"/>
            <x15:cachedUniqueName index="3713" name="[Range].[Date Ended Conversion].&amp;[2016-10-20T11:05:13]"/>
            <x15:cachedUniqueName index="3714" name="[Range].[Date Ended Conversion].&amp;[2016-10-20T20:11:55]"/>
            <x15:cachedUniqueName index="3715" name="[Range].[Date Ended Conversion].&amp;[2016-10-21T16:04:20]"/>
            <x15:cachedUniqueName index="3716" name="[Range].[Date Ended Conversion].&amp;[2016-10-22T22:08:58]"/>
            <x15:cachedUniqueName index="3717" name="[Range].[Date Ended Conversion].&amp;[2016-10-23T08:20:01]"/>
            <x15:cachedUniqueName index="3718" name="[Range].[Date Ended Conversion].&amp;[2016-10-23T15:29:19]"/>
            <x15:cachedUniqueName index="3719" name="[Range].[Date Ended Conversion].&amp;[2016-10-23T20:50:40]"/>
            <x15:cachedUniqueName index="3720" name="[Range].[Date Ended Conversion].&amp;[2016-10-24T21:00:00]"/>
            <x15:cachedUniqueName index="3721" name="[Range].[Date Ended Conversion].&amp;[2016-10-25T17:00:00]"/>
            <x15:cachedUniqueName index="3722" name="[Range].[Date Ended Conversion].&amp;[2016-10-25T19:00:00]"/>
            <x15:cachedUniqueName index="3723" name="[Range].[Date Ended Conversion].&amp;[2016-10-26T03:59:00]"/>
            <x15:cachedUniqueName index="3724" name="[Range].[Date Ended Conversion].&amp;[2016-10-26T19:20:04]"/>
            <x15:cachedUniqueName index="3725" name="[Range].[Date Ended Conversion].&amp;[2016-10-27T06:40:34]"/>
            <x15:cachedUniqueName index="3726" name="[Range].[Date Ended Conversion].&amp;[2016-10-27T21:19:00]"/>
            <x15:cachedUniqueName index="3727" name="[Range].[Date Ended Conversion].&amp;[2016-10-29T03:00:00]"/>
            <x15:cachedUniqueName index="3728" name="[Range].[Date Ended Conversion].&amp;[2016-10-29T08:57:43]"/>
            <x15:cachedUniqueName index="3729" name="[Range].[Date Ended Conversion].&amp;[2016-10-29T19:00:00]"/>
            <x15:cachedUniqueName index="3730" name="[Range].[Date Ended Conversion].&amp;[2016-10-29T23:43:54]"/>
            <x15:cachedUniqueName index="3731" name="[Range].[Date Ended Conversion].&amp;[2016-10-30T01:46:00]"/>
            <x15:cachedUniqueName index="3732" name="[Range].[Date Ended Conversion].&amp;[2016-10-30T15:25:38]"/>
            <x15:cachedUniqueName index="3733" name="[Range].[Date Ended Conversion].&amp;[2016-10-31T04:00:00]"/>
            <x15:cachedUniqueName index="3734" name="[Range].[Date Ended Conversion].&amp;[2016-10-31T21:36:04]"/>
            <x15:cachedUniqueName index="3735" name="[Range].[Date Ended Conversion].&amp;[2016-11-01T02:55:34]"/>
            <x15:cachedUniqueName index="3736" name="[Range].[Date Ended Conversion].&amp;[2016-11-01T03:59:00]"/>
            <x15:cachedUniqueName index="3737" name="[Range].[Date Ended Conversion].&amp;[2016-11-01T04:59:00]"/>
            <x15:cachedUniqueName index="3738" name="[Range].[Date Ended Conversion].&amp;[2016-11-02T00:31:01]"/>
            <x15:cachedUniqueName index="3739" name="[Range].[Date Ended Conversion].&amp;[2016-11-02T03:59:00]"/>
            <x15:cachedUniqueName index="3740" name="[Range].[Date Ended Conversion].&amp;[2016-11-02T21:31:32]"/>
            <x15:cachedUniqueName index="3741" name="[Range].[Date Ended Conversion].&amp;[2016-11-03T18:00:08]"/>
            <x15:cachedUniqueName index="3742" name="[Range].[Date Ended Conversion].&amp;[2016-11-04T13:06:24]"/>
            <x15:cachedUniqueName index="3743" name="[Range].[Date Ended Conversion].&amp;[2016-11-05T22:11:52]"/>
            <x15:cachedUniqueName index="3744" name="[Range].[Date Ended Conversion].&amp;[2016-11-06T03:26:44]"/>
            <x15:cachedUniqueName index="3745" name="[Range].[Date Ended Conversion].&amp;[2016-11-06T09:49:07]"/>
            <x15:cachedUniqueName index="3746" name="[Range].[Date Ended Conversion].&amp;[2016-11-07T11:05:37]"/>
            <x15:cachedUniqueName index="3747" name="[Range].[Date Ended Conversion].&amp;[2016-11-07T18:12:55]"/>
            <x15:cachedUniqueName index="3748" name="[Range].[Date Ended Conversion].&amp;[2016-11-08T11:43:06]"/>
            <x15:cachedUniqueName index="3749" name="[Range].[Date Ended Conversion].&amp;[2016-11-09T20:26:48]"/>
            <x15:cachedUniqueName index="3750" name="[Range].[Date Ended Conversion].&amp;[2016-11-09T23:22:12]"/>
            <x15:cachedUniqueName index="3751" name="[Range].[Date Ended Conversion].&amp;[2016-11-10T05:15:09]"/>
            <x15:cachedUniqueName index="3752" name="[Range].[Date Ended Conversion].&amp;[2016-11-10T13:37:07]"/>
            <x15:cachedUniqueName index="3753" name="[Range].[Date Ended Conversion].&amp;[2016-11-11T12:10:53]"/>
            <x15:cachedUniqueName index="3754" name="[Range].[Date Ended Conversion].&amp;[2016-11-11T22:00:00]"/>
            <x15:cachedUniqueName index="3755" name="[Range].[Date Ended Conversion].&amp;[2016-11-12T04:00:00]"/>
            <x15:cachedUniqueName index="3756" name="[Range].[Date Ended Conversion].&amp;[2016-11-12T05:00:00]"/>
            <x15:cachedUniqueName index="3757" name="[Range].[Date Ended Conversion].&amp;[2016-11-13T10:17:40]"/>
            <x15:cachedUniqueName index="3758" name="[Range].[Date Ended Conversion].&amp;[2016-11-14T12:14:02]"/>
            <x15:cachedUniqueName index="3759" name="[Range].[Date Ended Conversion].&amp;[2016-11-15T02:08:00]"/>
            <x15:cachedUniqueName index="3760" name="[Range].[Date Ended Conversion].&amp;[2016-11-15T18:13:22]"/>
            <x15:cachedUniqueName index="3761" name="[Range].[Date Ended Conversion].&amp;[2016-11-17T11:36:34]"/>
            <x15:cachedUniqueName index="3762" name="[Range].[Date Ended Conversion].&amp;[2016-11-17T14:15:33]"/>
            <x15:cachedUniqueName index="3763" name="[Range].[Date Ended Conversion].&amp;[2016-11-17T19:28:06]"/>
            <x15:cachedUniqueName index="3764" name="[Range].[Date Ended Conversion].&amp;[2016-11-18T15:43:32]"/>
            <x15:cachedUniqueName index="3765" name="[Range].[Date Ended Conversion].&amp;[2016-11-18T19:03:10]"/>
            <x15:cachedUniqueName index="3766" name="[Range].[Date Ended Conversion].&amp;[2016-11-19T01:00:00]"/>
            <x15:cachedUniqueName index="3767" name="[Range].[Date Ended Conversion].&amp;[2016-11-19T22:00:00]"/>
            <x15:cachedUniqueName index="3768" name="[Range].[Date Ended Conversion].&amp;[2016-11-20T18:48:47]"/>
            <x15:cachedUniqueName index="3769" name="[Range].[Date Ended Conversion].&amp;[2016-11-21T04:59:00]"/>
            <x15:cachedUniqueName index="3770" name="[Range].[Date Ended Conversion].&amp;[2016-11-22T00:17:18]"/>
            <x15:cachedUniqueName index="3771" name="[Range].[Date Ended Conversion].&amp;[2016-11-22T05:59:00]"/>
            <x15:cachedUniqueName index="3772" name="[Range].[Date Ended Conversion].&amp;[2016-11-22T10:50:46]"/>
            <x15:cachedUniqueName index="3773" name="[Range].[Date Ended Conversion].&amp;[2016-11-22T17:00:23]"/>
            <x15:cachedUniqueName index="3774" name="[Range].[Date Ended Conversion].&amp;[2016-11-22T20:28:27]"/>
            <x15:cachedUniqueName index="3775" name="[Range].[Date Ended Conversion].&amp;[2016-11-23T08:45:43]"/>
            <x15:cachedUniqueName index="3776" name="[Range].[Date Ended Conversion].&amp;[2016-11-24T02:00:00]"/>
            <x15:cachedUniqueName index="3777" name="[Range].[Date Ended Conversion].&amp;[2016-11-24T17:11:00]"/>
            <x15:cachedUniqueName index="3778" name="[Range].[Date Ended Conversion].&amp;[2016-11-24T18:26:27]"/>
            <x15:cachedUniqueName index="3779" name="[Range].[Date Ended Conversion].&amp;[2016-11-24T23:00:00]"/>
            <x15:cachedUniqueName index="3780" name="[Range].[Date Ended Conversion].&amp;[2016-11-25T21:53:03]"/>
            <x15:cachedUniqueName index="3781" name="[Range].[Date Ended Conversion].&amp;[2016-11-26T06:00:00]"/>
            <x15:cachedUniqueName index="3782" name="[Range].[Date Ended Conversion].&amp;[2016-11-26T15:27:51]"/>
            <x15:cachedUniqueName index="3783" name="[Range].[Date Ended Conversion].&amp;[2016-11-26T18:41:13]"/>
            <x15:cachedUniqueName index="3784" name="[Range].[Date Ended Conversion].&amp;[2016-11-26T19:20:13]"/>
            <x15:cachedUniqueName index="3785" name="[Range].[Date Ended Conversion].&amp;[2016-11-29T06:00:00]"/>
            <x15:cachedUniqueName index="3786" name="[Range].[Date Ended Conversion].&amp;[2016-11-29T17:01:45]"/>
            <x15:cachedUniqueName index="3787" name="[Range].[Date Ended Conversion].&amp;[2016-11-30T17:00:00]"/>
            <x15:cachedUniqueName index="3788" name="[Range].[Date Ended Conversion].&amp;[2016-11-30T20:15:19]"/>
            <x15:cachedUniqueName index="3789" name="[Range].[Date Ended Conversion].&amp;[2016-12-01T02:23:31]"/>
            <x15:cachedUniqueName index="3790" name="[Range].[Date Ended Conversion].&amp;[2016-12-01T04:59:00]"/>
            <x15:cachedUniqueName index="3791" name="[Range].[Date Ended Conversion].&amp;[2016-12-01T05:06:21]"/>
            <x15:cachedUniqueName index="3792" name="[Range].[Date Ended Conversion].&amp;[2016-12-01T07:18:40]"/>
            <x15:cachedUniqueName index="3793" name="[Range].[Date Ended Conversion].&amp;[2016-12-01T07:59:00]"/>
            <x15:cachedUniqueName index="3794" name="[Range].[Date Ended Conversion].&amp;[2016-12-01T17:34:10]"/>
            <x15:cachedUniqueName index="3795" name="[Range].[Date Ended Conversion].&amp;[2016-12-01T17:39:42]"/>
            <x15:cachedUniqueName index="3796" name="[Range].[Date Ended Conversion].&amp;[2016-12-02T06:09:26]"/>
            <x15:cachedUniqueName index="3797" name="[Range].[Date Ended Conversion].&amp;[2016-12-02T07:00:00]"/>
            <x15:cachedUniqueName index="3798" name="[Range].[Date Ended Conversion].&amp;[2016-12-02T23:36:43]"/>
            <x15:cachedUniqueName index="3799" name="[Range].[Date Ended Conversion].&amp;[2016-12-03T01:07:53]"/>
            <x15:cachedUniqueName index="3800" name="[Range].[Date Ended Conversion].&amp;[2016-12-03T15:05:15]"/>
            <x15:cachedUniqueName index="3801" name="[Range].[Date Ended Conversion].&amp;[2016-12-03T17:03:26]"/>
            <x15:cachedUniqueName index="3803" name="[Range].[Date Ended Conversion].&amp;[2016-12-04T06:00:00]"/>
            <x15:cachedUniqueName index="3804" name="[Range].[Date Ended Conversion].&amp;[2016-12-04T15:04:47]"/>
            <x15:cachedUniqueName index="3805" name="[Range].[Date Ended Conversion].&amp;[2016-12-04T21:54:43]"/>
            <x15:cachedUniqueName index="3806" name="[Range].[Date Ended Conversion].&amp;[2016-12-05T01:00:00]"/>
            <x15:cachedUniqueName index="3807" name="[Range].[Date Ended Conversion].&amp;[2016-12-05T14:10:54]"/>
            <x15:cachedUniqueName index="3808" name="[Range].[Date Ended Conversion].&amp;[2016-12-06T04:59:00]"/>
            <x15:cachedUniqueName index="3809" name="[Range].[Date Ended Conversion].&amp;[2016-12-06T23:22:34]"/>
            <x15:cachedUniqueName index="3810" name="[Range].[Date Ended Conversion].&amp;[2016-12-07T01:09:02]"/>
            <x15:cachedUniqueName index="3811" name="[Range].[Date Ended Conversion].&amp;[2016-12-07T08:26:16]"/>
            <x15:cachedUniqueName index="3812" name="[Range].[Date Ended Conversion].&amp;[2016-12-07T17:36:09]"/>
            <x15:cachedUniqueName index="3813" name="[Range].[Date Ended Conversion].&amp;[2016-12-08T04:59:00]"/>
            <x15:cachedUniqueName index="3814" name="[Range].[Date Ended Conversion].&amp;[2016-12-08T08:00:00]"/>
            <x15:cachedUniqueName index="3815" name="[Range].[Date Ended Conversion].&amp;[2016-12-08T16:15:52]"/>
            <x15:cachedUniqueName index="3816" name="[Range].[Date Ended Conversion].&amp;[2016-12-08T19:18:56]"/>
            <x15:cachedUniqueName index="3817" name="[Range].[Date Ended Conversion].&amp;[2016-12-09T04:37:55]"/>
            <x15:cachedUniqueName index="3818" name="[Range].[Date Ended Conversion].&amp;[2016-12-09T14:51:39]"/>
            <x15:cachedUniqueName index="3819" name="[Range].[Date Ended Conversion].&amp;[2016-12-10T00:00:04]"/>
            <x15:cachedUniqueName index="3820" name="[Range].[Date Ended Conversion].&amp;[2016-12-10T11:00:00]"/>
            <x15:cachedUniqueName index="3821" name="[Range].[Date Ended Conversion].&amp;[2016-12-11T04:59:00]"/>
            <x15:cachedUniqueName index="3822" name="[Range].[Date Ended Conversion].&amp;[2016-12-11T16:20:08]"/>
            <x15:cachedUniqueName index="3823" name="[Range].[Date Ended Conversion].&amp;[2016-12-12T06:00:00]"/>
            <x15:cachedUniqueName index="3824" name="[Range].[Date Ended Conversion].&amp;[2016-12-12T17:34:40]"/>
            <x15:cachedUniqueName index="3825" name="[Range].[Date Ended Conversion].&amp;[2016-12-13T07:59:00]"/>
            <x15:cachedUniqueName index="3826" name="[Range].[Date Ended Conversion].&amp;[2016-12-14T12:00:00]"/>
            <x15:cachedUniqueName index="3827" name="[Range].[Date Ended Conversion].&amp;[2016-12-14T12:01:08]"/>
            <x15:cachedUniqueName index="3828" name="[Range].[Date Ended Conversion].&amp;[2016-12-14T15:00:23]"/>
            <x15:cachedUniqueName index="3829" name="[Range].[Date Ended Conversion].&amp;[2016-12-14T15:59:00]"/>
            <x15:cachedUniqueName index="3830" name="[Range].[Date Ended Conversion].&amp;[2016-12-14T17:49:21]"/>
            <x15:cachedUniqueName index="3831" name="[Range].[Date Ended Conversion].&amp;[2016-12-14T18:39:00]"/>
            <x15:cachedUniqueName index="3832" name="[Range].[Date Ended Conversion].&amp;[2016-12-14T21:01:18]"/>
            <x15:cachedUniqueName index="3833" name="[Range].[Date Ended Conversion].&amp;[2016-12-15T05:00:00]"/>
            <x15:cachedUniqueName index="3834" name="[Range].[Date Ended Conversion].&amp;[2016-12-15T13:39:49]"/>
            <x15:cachedUniqueName index="3835" name="[Range].[Date Ended Conversion].&amp;[2016-12-15T23:00:00]"/>
            <x15:cachedUniqueName index="3836" name="[Range].[Date Ended Conversion].&amp;[2016-12-17T06:59:00]"/>
            <x15:cachedUniqueName index="3837" name="[Range].[Date Ended Conversion].&amp;[2016-12-17T08:00:00]"/>
            <x15:cachedUniqueName index="3838" name="[Range].[Date Ended Conversion].&amp;[2016-12-18T09:20:15]"/>
            <x15:cachedUniqueName index="3839" name="[Range].[Date Ended Conversion].&amp;[2016-12-18T18:30:57]"/>
            <x15:cachedUniqueName index="3840" name="[Range].[Date Ended Conversion].&amp;[2016-12-19T00:45:50]"/>
            <x15:cachedUniqueName index="3841" name="[Range].[Date Ended Conversion].&amp;[2016-12-19T07:59:00]"/>
            <x15:cachedUniqueName index="3842" name="[Range].[Date Ended Conversion].&amp;[2016-12-20T04:30:33]"/>
            <x15:cachedUniqueName index="3843" name="[Range].[Date Ended Conversion].&amp;[2016-12-21T04:36:30]"/>
            <x15:cachedUniqueName index="3844" name="[Range].[Date Ended Conversion].&amp;[2016-12-21T07:59:00]"/>
            <x15:cachedUniqueName index="3845" name="[Range].[Date Ended Conversion].&amp;[2016-12-21T11:50:30]"/>
            <x15:cachedUniqueName index="3846" name="[Range].[Date Ended Conversion].&amp;[2016-12-21T14:59:03]"/>
            <x15:cachedUniqueName index="3847" name="[Range].[Date Ended Conversion].&amp;[2016-12-21T17:03:14]"/>
            <x15:cachedUniqueName index="3848" name="[Range].[Date Ended Conversion].&amp;[2016-12-22T02:00:00]"/>
            <x15:cachedUniqueName index="3849" name="[Range].[Date Ended Conversion].&amp;[2016-12-22T09:01:03]"/>
            <x15:cachedUniqueName index="3850" name="[Range].[Date Ended Conversion].&amp;[2016-12-22T14:59:12]"/>
            <x15:cachedUniqueName index="3851" name="[Range].[Date Ended Conversion].&amp;[2016-12-23T01:47:58]"/>
            <x15:cachedUniqueName index="3852" name="[Range].[Date Ended Conversion].&amp;[2016-12-23T07:59:00]"/>
            <x15:cachedUniqueName index="3853" name="[Range].[Date Ended Conversion].&amp;[2016-12-23T17:58:57]"/>
            <x15:cachedUniqueName index="3854" name="[Range].[Date Ended Conversion].&amp;[2016-12-25T11:00:00]"/>
            <x15:cachedUniqueName index="3855" name="[Range].[Date Ended Conversion].&amp;[2016-12-25T15:16:34]"/>
            <x15:cachedUniqueName index="3856" name="[Range].[Date Ended Conversion].&amp;[2016-12-26T00:15:09]"/>
            <x15:cachedUniqueName index="3857" name="[Range].[Date Ended Conversion].&amp;[2016-12-26T19:18:51]"/>
            <x15:cachedUniqueName index="3858" name="[Range].[Date Ended Conversion].&amp;[2016-12-28T05:05:46]"/>
            <x15:cachedUniqueName index="3859" name="[Range].[Date Ended Conversion].&amp;[2016-12-28T16:49:00]"/>
            <x15:cachedUniqueName index="3860" name="[Range].[Date Ended Conversion].&amp;[2016-12-28T19:25:15]"/>
            <x15:cachedUniqueName index="3861" name="[Range].[Date Ended Conversion].&amp;[2016-12-28T22:00:33]"/>
            <x15:cachedUniqueName index="3862" name="[Range].[Date Ended Conversion].&amp;[2016-12-29T05:08:45]"/>
            <x15:cachedUniqueName index="3863" name="[Range].[Date Ended Conversion].&amp;[2016-12-29T22:01:40]"/>
            <x15:cachedUniqueName index="3864" name="[Range].[Date Ended Conversion].&amp;[2016-12-30T02:03:55]"/>
            <x15:cachedUniqueName index="3865" name="[Range].[Date Ended Conversion].&amp;[2016-12-30T09:00:00]"/>
            <x15:cachedUniqueName index="3866" name="[Range].[Date Ended Conversion].&amp;[2016-12-30T17:50:16]"/>
            <x15:cachedUniqueName index="3867" name="[Range].[Date Ended Conversion].&amp;[2016-12-30T22:35:11]"/>
            <x15:cachedUniqueName index="3868" name="[Range].[Date Ended Conversion].&amp;[2016-12-30T22:50:33]"/>
            <x15:cachedUniqueName index="3869" name="[Range].[Date Ended Conversion].&amp;[2016-12-30T23:00:00]"/>
            <x15:cachedUniqueName index="3870" name="[Range].[Date Ended Conversion].&amp;[2016-12-31T16:59:00]"/>
            <x15:cachedUniqueName index="3871" name="[Range].[Date Ended Conversion].&amp;[2016-12-31T18:20:54]"/>
            <x15:cachedUniqueName index="3872" name="[Range].[Date Ended Conversion].&amp;[2017-01-01T02:46:11]"/>
            <x15:cachedUniqueName index="3873" name="[Range].[Date Ended Conversion].&amp;[2017-01-01T15:55:27]"/>
            <x15:cachedUniqueName index="3874" name="[Range].[Date Ended Conversion].&amp;[2017-01-02T22:13:29]"/>
            <x15:cachedUniqueName index="3875" name="[Range].[Date Ended Conversion].&amp;[2017-01-02T22:59:00]"/>
            <x15:cachedUniqueName index="3876" name="[Range].[Date Ended Conversion].&amp;[2017-01-03T04:17:00]"/>
            <x15:cachedUniqueName index="3877" name="[Range].[Date Ended Conversion].&amp;[2017-01-03T06:04:27]"/>
            <x15:cachedUniqueName index="3878" name="[Range].[Date Ended Conversion].&amp;[2017-01-03T16:02:45]"/>
            <x15:cachedUniqueName index="3879" name="[Range].[Date Ended Conversion].&amp;[2017-01-03T20:12:50]"/>
            <x15:cachedUniqueName index="3880" name="[Range].[Date Ended Conversion].&amp;[2017-01-03T22:03:39]"/>
            <x15:cachedUniqueName index="3881" name="[Range].[Date Ended Conversion].&amp;[2017-01-04T00:04:09]"/>
            <x15:cachedUniqueName index="3882" name="[Range].[Date Ended Conversion].&amp;[2017-01-04T03:14:05]"/>
            <x15:cachedUniqueName index="3883" name="[Range].[Date Ended Conversion].&amp;[2017-01-04T13:06:20]"/>
            <x15:cachedUniqueName index="3884" name="[Range].[Date Ended Conversion].&amp;[2017-01-05T19:47:27]"/>
            <x15:cachedUniqueName index="3885" name="[Range].[Date Ended Conversion].&amp;[2017-01-06T13:05:05]"/>
            <x15:cachedUniqueName index="3886" name="[Range].[Date Ended Conversion].&amp;[2017-01-06T19:05:00]"/>
            <x15:cachedUniqueName index="3887" name="[Range].[Date Ended Conversion].&amp;[2017-01-07T00:17:12]"/>
            <x15:cachedUniqueName index="3888" name="[Range].[Date Ended Conversion].&amp;[2017-01-07T07:12:49]"/>
            <x15:cachedUniqueName index="3889" name="[Range].[Date Ended Conversion].&amp;[2017-01-07T21:00:00]"/>
            <x15:cachedUniqueName index="3890" name="[Range].[Date Ended Conversion].&amp;[2017-01-09T01:18:20]"/>
            <x15:cachedUniqueName index="3891" name="[Range].[Date Ended Conversion].&amp;[2017-01-10T05:00:00]"/>
            <x15:cachedUniqueName index="3892" name="[Range].[Date Ended Conversion].&amp;[2017-01-10T08:57:00]"/>
            <x15:cachedUniqueName index="3893" name="[Range].[Date Ended Conversion].&amp;[2017-01-10T16:31:21]"/>
            <x15:cachedUniqueName index="3894" name="[Range].[Date Ended Conversion].&amp;[2017-01-10T21:59:00]"/>
            <x15:cachedUniqueName index="3895" name="[Range].[Date Ended Conversion].&amp;[2017-01-11T05:00:00]"/>
            <x15:cachedUniqueName index="3896" name="[Range].[Date Ended Conversion].&amp;[2017-01-11T17:49:08]"/>
            <x15:cachedUniqueName index="3897" name="[Range].[Date Ended Conversion].&amp;[2017-01-12T16:42:00]"/>
            <x15:cachedUniqueName index="3898" name="[Range].[Date Ended Conversion].&amp;[2017-01-13T17:04:21]"/>
            <x15:cachedUniqueName index="3899" name="[Range].[Date Ended Conversion].&amp;[2017-01-13T23:05:00]"/>
            <x15:cachedUniqueName index="3900" name="[Range].[Date Ended Conversion].&amp;[2017-01-14T00:42:36]"/>
            <x15:cachedUniqueName index="3901" name="[Range].[Date Ended Conversion].&amp;[2017-01-14T03:59:00]"/>
            <x15:cachedUniqueName index="3902" name="[Range].[Date Ended Conversion].&amp;[2017-01-14T21:48:01]"/>
            <x15:cachedUniqueName index="3903" name="[Range].[Date Ended Conversion].&amp;[2017-01-15T00:59:40]"/>
            <x15:cachedUniqueName index="3904" name="[Range].[Date Ended Conversion].&amp;[2017-01-15T01:35:19]"/>
            <x15:cachedUniqueName index="3905" name="[Range].[Date Ended Conversion].&amp;[2017-01-16T01:49:22]"/>
            <x15:cachedUniqueName index="3906" name="[Range].[Date Ended Conversion].&amp;[2017-01-17T20:16:26]"/>
            <x15:cachedUniqueName index="3907" name="[Range].[Date Ended Conversion].&amp;[2017-01-17T21:10:36]"/>
            <x15:cachedUniqueName index="3908" name="[Range].[Date Ended Conversion].&amp;[2017-01-18T00:23:18]"/>
            <x15:cachedUniqueName index="3909" name="[Range].[Date Ended Conversion].&amp;[2017-01-18T12:01:58]"/>
            <x15:cachedUniqueName index="3910" name="[Range].[Date Ended Conversion].&amp;[2017-01-18T15:16:37]"/>
            <x15:cachedUniqueName index="3911" name="[Range].[Date Ended Conversion].&amp;[2017-01-19T15:57:51]"/>
            <x15:cachedUniqueName index="3912" name="[Range].[Date Ended Conversion].&amp;[2017-01-21T11:47:58]"/>
            <x15:cachedUniqueName index="3913" name="[Range].[Date Ended Conversion].&amp;[2017-01-21T21:45:31]"/>
            <x15:cachedUniqueName index="3914" name="[Range].[Date Ended Conversion].&amp;[2017-01-23T04:59:00]"/>
            <x15:cachedUniqueName index="3915" name="[Range].[Date Ended Conversion].&amp;[2017-01-23T17:05:43]"/>
            <x15:cachedUniqueName index="3916" name="[Range].[Date Ended Conversion].&amp;[2017-01-24T10:34:12]"/>
            <x15:cachedUniqueName index="3917" name="[Range].[Date Ended Conversion].&amp;[2017-01-24T15:32:48]"/>
            <x15:cachedUniqueName index="3918" name="[Range].[Date Ended Conversion].&amp;[2017-01-25T21:41:22]"/>
            <x15:cachedUniqueName index="3919" name="[Range].[Date Ended Conversion].&amp;[2017-01-27T01:26:48]"/>
            <x15:cachedUniqueName index="3920" name="[Range].[Date Ended Conversion].&amp;[2017-01-27T18:29:51]"/>
            <x15:cachedUniqueName index="3921" name="[Range].[Date Ended Conversion].&amp;[2017-01-27T18:54:02]"/>
            <x15:cachedUniqueName index="3922" name="[Range].[Date Ended Conversion].&amp;[2017-01-27T20:05:30]"/>
            <x15:cachedUniqueName index="3923" name="[Range].[Date Ended Conversion].&amp;[2017-01-28T19:29:00]"/>
            <x15:cachedUniqueName index="3924" name="[Range].[Date Ended Conversion].&amp;[2017-01-28T22:35:30]"/>
            <x15:cachedUniqueName index="3925" name="[Range].[Date Ended Conversion].&amp;[2017-01-29T20:34:13]"/>
            <x15:cachedUniqueName index="3926" name="[Range].[Date Ended Conversion].&amp;[2017-01-30T06:59:00]"/>
            <x15:cachedUniqueName index="3927" name="[Range].[Date Ended Conversion].&amp;[2017-01-30T17:16:53]"/>
            <x15:cachedUniqueName index="3928" name="[Range].[Date Ended Conversion].&amp;[2017-01-31T05:00:00]"/>
            <x15:cachedUniqueName index="3929" name="[Range].[Date Ended Conversion].&amp;[2017-01-31T18:00:00]"/>
            <x15:cachedUniqueName index="3930" name="[Range].[Date Ended Conversion].&amp;[2017-01-31T18:08:20]"/>
            <x15:cachedUniqueName index="3931" name="[Range].[Date Ended Conversion].&amp;[2017-01-31T23:32:00]"/>
            <x15:cachedUniqueName index="3933" name="[Range].[Date Ended Conversion].&amp;[2017-02-01T08:00:00]"/>
            <x15:cachedUniqueName index="3934" name="[Range].[Date Ended Conversion].&amp;[2017-02-01T15:55:59]"/>
            <x15:cachedUniqueName index="3935" name="[Range].[Date Ended Conversion].&amp;[2017-02-01T22:59:00]"/>
            <x15:cachedUniqueName index="3936" name="[Range].[Date Ended Conversion].&amp;[2017-02-01T23:31:00]"/>
            <x15:cachedUniqueName index="3937" name="[Range].[Date Ended Conversion].&amp;[2017-02-02T14:46:01]"/>
            <x15:cachedUniqueName index="3938" name="[Range].[Date Ended Conversion].&amp;[2017-02-02T16:36:49]"/>
            <x15:cachedUniqueName index="3939" name="[Range].[Date Ended Conversion].&amp;[2017-02-03T04:11:00]"/>
            <x15:cachedUniqueName index="3940" name="[Range].[Date Ended Conversion].&amp;[2017-02-03T23:51:20]"/>
            <x15:cachedUniqueName index="3941" name="[Range].[Date Ended Conversion].&amp;[2017-02-05T16:25:39]"/>
            <x15:cachedUniqueName index="3942" name="[Range].[Date Ended Conversion].&amp;[2017-02-05T16:44:00]"/>
            <x15:cachedUniqueName index="3943" name="[Range].[Date Ended Conversion].&amp;[2017-02-05T18:00:53]"/>
            <x15:cachedUniqueName index="3944" name="[Range].[Date Ended Conversion].&amp;[2017-02-06T14:23:31]"/>
            <x15:cachedUniqueName index="3945" name="[Range].[Date Ended Conversion].&amp;[2017-02-08T09:59:05]"/>
            <x15:cachedUniqueName index="3946" name="[Range].[Date Ended Conversion].&amp;[2017-02-08T21:40:35]"/>
            <x15:cachedUniqueName index="3947" name="[Range].[Date Ended Conversion].&amp;[2017-02-09T05:00:00]"/>
            <x15:cachedUniqueName index="3948" name="[Range].[Date Ended Conversion].&amp;[2017-02-09T07:16:47]"/>
            <x15:cachedUniqueName index="3949" name="[Range].[Date Ended Conversion].&amp;[2017-02-10T02:19:05]"/>
            <x15:cachedUniqueName index="3950" name="[Range].[Date Ended Conversion].&amp;[2017-02-10T05:00:00]"/>
            <x15:cachedUniqueName index="3951" name="[Range].[Date Ended Conversion].&amp;[2017-02-10T06:28:53]"/>
            <x15:cachedUniqueName index="3952" name="[Range].[Date Ended Conversion].&amp;[2017-02-11T12:09:38]"/>
            <x15:cachedUniqueName index="3953" name="[Range].[Date Ended Conversion].&amp;[2017-02-11T16:20:30]"/>
            <x15:cachedUniqueName index="3954" name="[Range].[Date Ended Conversion].&amp;[2017-02-14T17:23:40]"/>
            <x15:cachedUniqueName index="3955" name="[Range].[Date Ended Conversion].&amp;[2017-02-14T20:00:27]"/>
            <x15:cachedUniqueName index="3956" name="[Range].[Date Ended Conversion].&amp;[2017-02-14T22:59:00]"/>
            <x15:cachedUniqueName index="3957" name="[Range].[Date Ended Conversion].&amp;[2017-02-16T23:00:00]"/>
            <x15:cachedUniqueName index="3958" name="[Range].[Date Ended Conversion].&amp;[2017-02-17T07:53:49]"/>
            <x15:cachedUniqueName index="3959" name="[Range].[Date Ended Conversion].&amp;[2017-02-17T16:05:00]"/>
            <x15:cachedUniqueName index="3960" name="[Range].[Date Ended Conversion].&amp;[2017-02-17T21:00:00]"/>
            <x15:cachedUniqueName index="3961" name="[Range].[Date Ended Conversion].&amp;[2017-02-18T04:59:00]"/>
            <x15:cachedUniqueName index="3962" name="[Range].[Date Ended Conversion].&amp;[2017-02-18T05:59:00]"/>
            <x15:cachedUniqueName index="3963" name="[Range].[Date Ended Conversion].&amp;[2017-02-18T23:59:00]"/>
            <x15:cachedUniqueName index="3964" name="[Range].[Date Ended Conversion].&amp;[2017-02-19T00:45:19]"/>
            <x15:cachedUniqueName index="3965" name="[Range].[Date Ended Conversion].&amp;[2017-02-20T00:26:39]"/>
            <x15:cachedUniqueName index="3966" name="[Range].[Date Ended Conversion].&amp;[2017-02-20T04:37:48]"/>
            <x15:cachedUniqueName index="3967" name="[Range].[Date Ended Conversion].&amp;[2017-02-20T08:50:02]"/>
            <x15:cachedUniqueName index="3968" name="[Range].[Date Ended Conversion].&amp;[2017-02-20T12:01:30]"/>
            <x15:cachedUniqueName index="3969" name="[Range].[Date Ended Conversion].&amp;[2017-02-20T18:00:00]"/>
            <x15:cachedUniqueName index="3970" name="[Range].[Date Ended Conversion].&amp;[2017-02-20T19:00:00]"/>
            <x15:cachedUniqueName index="3971" name="[Range].[Date Ended Conversion].&amp;[2017-02-21T00:07:33]"/>
            <x15:cachedUniqueName index="3972" name="[Range].[Date Ended Conversion].&amp;[2017-02-22T04:43:42]"/>
            <x15:cachedUniqueName index="3973" name="[Range].[Date Ended Conversion].&amp;[2017-02-22T13:25:52]"/>
            <x15:cachedUniqueName index="3974" name="[Range].[Date Ended Conversion].&amp;[2017-02-23T01:00:00]"/>
            <x15:cachedUniqueName index="3975" name="[Range].[Date Ended Conversion].&amp;[2017-02-23T10:14:42]"/>
            <x15:cachedUniqueName index="3976" name="[Range].[Date Ended Conversion].&amp;[2017-02-24T05:51:40]"/>
            <x15:cachedUniqueName index="3977" name="[Range].[Date Ended Conversion].&amp;[2017-02-24T11:58:28]"/>
            <x15:cachedUniqueName index="3978" name="[Range].[Date Ended Conversion].&amp;[2017-02-24T13:48:00]"/>
            <x15:cachedUniqueName index="3979" name="[Range].[Date Ended Conversion].&amp;[2017-02-25T01:22:14]"/>
            <x15:cachedUniqueName index="3980" name="[Range].[Date Ended Conversion].&amp;[2017-02-25T09:01:47]"/>
            <x15:cachedUniqueName index="3981" name="[Range].[Date Ended Conversion].&amp;[2017-02-25T20:18:25]"/>
            <x15:cachedUniqueName index="3982" name="[Range].[Date Ended Conversion].&amp;[2017-02-25T23:03:59]"/>
            <x15:cachedUniqueName index="3983" name="[Range].[Date Ended Conversion].&amp;[2017-02-25T23:04:00]"/>
            <x15:cachedUniqueName index="3984" name="[Range].[Date Ended Conversion].&amp;[2017-02-26T00:09:49]"/>
            <x15:cachedUniqueName index="3985" name="[Range].[Date Ended Conversion].&amp;[2017-02-26T13:05:58]"/>
            <x15:cachedUniqueName index="3986" name="[Range].[Date Ended Conversion].&amp;[2017-02-27T02:01:00]"/>
            <x15:cachedUniqueName index="3987" name="[Range].[Date Ended Conversion].&amp;[2017-02-27T04:59:00]"/>
            <x15:cachedUniqueName index="3989" name="[Range].[Date Ended Conversion].&amp;[2017-02-28T05:00:00]"/>
            <x15:cachedUniqueName index="3990" name="[Range].[Date Ended Conversion].&amp;[2017-02-28T08:51:00]"/>
            <x15:cachedUniqueName index="3991" name="[Range].[Date Ended Conversion].&amp;[2017-02-28T18:54:42]"/>
            <x15:cachedUniqueName index="3992" name="[Range].[Date Ended Conversion].&amp;[2017-03-01T02:00:00]"/>
            <x15:cachedUniqueName index="3993" name="[Range].[Date Ended Conversion].&amp;[2017-03-01T03:00:00]"/>
            <x15:cachedUniqueName index="3994" name="[Range].[Date Ended Conversion].&amp;[2017-03-01T04:00:00]"/>
            <x15:cachedUniqueName index="3995" name="[Range].[Date Ended Conversion].&amp;[2017-03-01T17:52:15]"/>
            <x15:cachedUniqueName index="3996" name="[Range].[Date Ended Conversion].&amp;[2017-03-01T19:00:00]"/>
            <x15:cachedUniqueName index="3997" name="[Range].[Date Ended Conversion].&amp;[2017-03-02T14:24:43]"/>
            <x15:cachedUniqueName index="3998" name="[Range].[Date Ended Conversion].&amp;[2017-03-02T16:49:11]"/>
            <x15:cachedUniqueName index="3999" name="[Range].[Date Ended Conversion].&amp;[2017-03-02T19:19:15]"/>
            <x15:cachedUniqueName index="4000" name="[Range].[Date Ended Conversion].&amp;[2017-03-02T19:51:40]"/>
            <x15:cachedUniqueName index="4001" name="[Range].[Date Ended Conversion].&amp;[2017-03-02T22:57:58]"/>
            <x15:cachedUniqueName index="4002" name="[Range].[Date Ended Conversion].&amp;[2017-03-03T05:00:00]"/>
            <x15:cachedUniqueName index="4003" name="[Range].[Date Ended Conversion].&amp;[2017-03-03T11:01:32]"/>
            <x15:cachedUniqueName index="4004" name="[Range].[Date Ended Conversion].&amp;[2017-03-03T13:05:19]"/>
            <x15:cachedUniqueName index="4005" name="[Range].[Date Ended Conversion].&amp;[2017-03-03T13:51:19]"/>
            <x15:cachedUniqueName index="4006" name="[Range].[Date Ended Conversion].&amp;[2017-03-03T20:00:00]"/>
            <x15:cachedUniqueName index="4007" name="[Range].[Date Ended Conversion].&amp;[2017-03-04T10:12:32]"/>
            <x15:cachedUniqueName index="4008" name="[Range].[Date Ended Conversion].&amp;[2017-03-05T19:26:21]"/>
            <x15:cachedUniqueName index="4009" name="[Range].[Date Ended Conversion].&amp;[2017-03-05T21:48:10]"/>
            <x15:cachedUniqueName index="4010" name="[Range].[Date Ended Conversion].&amp;[2017-03-06T04:08:52]"/>
            <x15:cachedUniqueName index="4011" name="[Range].[Date Ended Conversion].&amp;[2017-03-06T06:58:27]"/>
            <x15:cachedUniqueName index="4012" name="[Range].[Date Ended Conversion].&amp;[2017-03-06T13:00:00]"/>
            <x15:cachedUniqueName index="4013" name="[Range].[Date Ended Conversion].&amp;[2017-03-06T20:00:00]"/>
            <x15:cachedUniqueName index="4014" name="[Range].[Date Ended Conversion].&amp;[2017-03-07T05:00:00]"/>
            <x15:cachedUniqueName index="4015" name="[Range].[Date Ended Conversion].&amp;[2017-03-08T07:30:00]"/>
            <x15:cachedUniqueName index="4016" name="[Range].[Date Ended Conversion].&amp;[2017-03-08T21:00:00]"/>
            <x15:cachedUniqueName index="4017" name="[Range].[Date Ended Conversion].&amp;[2017-03-10T10:44:48]"/>
            <x15:cachedUniqueName index="4018" name="[Range].[Date Ended Conversion].&amp;[2017-03-10T14:55:16]"/>
            <x15:cachedUniqueName index="4019" name="[Range].[Date Ended Conversion].&amp;[2017-03-10T19:00:35]"/>
            <x15:cachedUniqueName index="4020" name="[Range].[Date Ended Conversion].&amp;[2017-03-11T04:50:08]"/>
            <x15:cachedUniqueName index="4021" name="[Range].[Date Ended Conversion].&amp;[2017-03-11T12:21:31]"/>
            <x15:cachedUniqueName index="4022" name="[Range].[Date Ended Conversion].&amp;[2017-03-11T13:29:00]"/>
            <x15:cachedUniqueName index="4023" name="[Range].[Date Ended Conversion].&amp;[2017-03-12T01:58:35]"/>
            <x15:cachedUniqueName index="4024" name="[Range].[Date Ended Conversion].&amp;[2017-03-12T12:10:42]"/>
            <x15:cachedUniqueName index="4025" name="[Range].[Date Ended Conversion].&amp;[2017-03-12T19:00:00]"/>
            <x15:cachedUniqueName index="4026" name="[Range].[Date Ended Conversion].&amp;[2017-03-12T21:00:00]"/>
            <x15:cachedUniqueName index="4027" name="[Range].[Date Ended Conversion].&amp;[2017-03-13T03:00:00]"/>
            <x15:cachedUniqueName index="4028" name="[Range].[Date Ended Conversion].&amp;[2017-03-13T03:40:05]"/>
            <x15:cachedUniqueName index="4029" name="[Range].[Date Ended Conversion].&amp;[2017-03-14T13:24:46]"/>
            <x15:cachedUniqueName index="4030" name="[Range].[Date Ended Conversion].&amp;[2017-03-14T14:02:35]"/>
            <x15:cachedUniqueName index="4031" name="[Range].[Date Ended Conversion].&amp;[2017-03-14T17:22:02]"/>
            <x15:cachedUniqueName index="4032" name="[Range].[Date Ended Conversion].&amp;[2017-03-14T22:57:00]"/>
            <x15:cachedUniqueName index="4034" name="[Range].[Date Ended Conversion].&amp;[2017-03-15T00:26:00]"/>
            <x15:cachedUniqueName index="4035" name="[Range].[Date Ended Conversion].&amp;[2017-03-16T13:00:03]"/>
            <x15:cachedUniqueName index="4036" name="[Range].[Date Ended Conversion].&amp;[2017-03-16T16:01:01]"/>
            <x15:cachedUniqueName index="4037" name="[Range].[Date Ended Conversion].&amp;[2017-03-16T18:49:01]"/>
            <x15:cachedUniqueName index="4038" name="[Range].[Date Ended Conversion].&amp;[2017-03-16T21:37:10]"/>
            <x15:cachedUniqueName index="4039" name="[Range].[Date Ended Conversion].&amp;[2017-03-17T18:34:01]"/>
            <x15:cachedUniqueName index="4040" name="[Range].[Date Ended Conversion].&amp;[2017-03-19T06:00:00]"/>
            <x15:cachedUniqueName index="4041" name="[Range].[Date Ended Conversion].&amp;[2017-03-19T11:18:59]"/>
            <x15:cachedUniqueName index="4042" name="[Range].[Date Ended Conversion].&amp;[2017-03-20T18:07:27]"/>
            <x15:cachedUniqueName index="4043" name="[Range].[Date Ended Conversion].&amp;[2017-03-22T15:33:50]"/>
            <x15:cachedUniqueName index="4044" name="[Range].[Date Ended Conversion].&amp;[2017-03-24T05:00:23]"/>
            <x15:cachedUniqueName index="4045" name="[Range].[Date Ended Conversion].&amp;[2017-03-24T12:33:54]"/>
            <x15:cachedUniqueName index="4046" name="[Range].[Date Ended Conversion].&amp;[2017-03-24T20:59:18]"/>
            <x15:cachedUniqueName index="4047" name="[Range].[Date Ended Conversion].&amp;[2017-03-25T04:33:00]"/>
            <x15:cachedUniqueName index="4048" name="[Range].[Date Ended Conversion].&amp;[2017-03-25T13:14:22]"/>
            <x15:cachedUniqueName index="4049" name="[Range].[Date Ended Conversion].&amp;[2017-03-26T03:33:00]"/>
            <x15:cachedUniqueName index="4050" name="[Range].[Date Ended Conversion].&amp;[2017-03-26T20:14:45]"/>
            <x15:cachedUniqueName index="4051" name="[Range].[Date Ended Conversion].&amp;[2017-03-26T20:29:37]"/>
            <x15:cachedUniqueName index="4052" name="[Range].[Date Ended Conversion].&amp;[2017-03-26T23:59:00]"/>
            <x15:cachedUniqueName index="4053" name="[Range].[Date Ended Conversion].&amp;[2017-03-27T04:36:00]"/>
            <x15:cachedUniqueName index="4054" name="[Range].[Date Ended Conversion].&amp;[2017-03-27T16:16:59]"/>
            <x15:cachedUniqueName index="4055" name="[Range].[Date Ended Conversion].&amp;[2017-03-27T23:58:54]"/>
            <x15:cachedUniqueName index="4056" name="[Range].[Date Ended Conversion].&amp;[2017-03-29T02:00:00]"/>
            <x15:cachedUniqueName index="4057" name="[Range].[Date Ended Conversion].&amp;[2017-03-29T17:44:10]"/>
            <x15:cachedUniqueName index="4058" name="[Range].[Date Ended Conversion].&amp;[2017-03-29T23:32:11]"/>
            <x15:cachedUniqueName index="4059" name="[Range].[Date Ended Conversion].&amp;[2017-03-31T22:59:00]"/>
            <x15:cachedUniqueName index="4060" name="[Range].[Date Ended Conversion].&amp;[2017-04-01T00:40:11]"/>
            <x15:cachedUniqueName index="4061" name="[Range].[Date Ended Conversion].&amp;[2017-04-01T03:59:00]"/>
            <x15:cachedUniqueName index="4062" name="[Range].[Date Ended Conversion].&amp;[2017-04-01T04:00:00]"/>
            <x15:cachedUniqueName index="4063" name="[Range].[Date Ended Conversion].&amp;[2017-04-03T01:00:00]"/>
            <x15:cachedUniqueName index="4064" name="[Range].[Date Ended Conversion].&amp;[2017-04-03T15:30:07]"/>
            <x15:cachedUniqueName index="4065" name="[Range].[Date Ended Conversion].&amp;[2017-04-04T03:38:41]"/>
            <x15:cachedUniqueName index="4066" name="[Range].[Date Ended Conversion].&amp;[2017-04-04T05:15:01]"/>
            <x15:cachedUniqueName index="4067" name="[Range].[Date Ended Conversion].&amp;[2017-04-05T18:14:37]"/>
            <x15:cachedUniqueName index="4068" name="[Range].[Date Ended Conversion].&amp;[2017-04-05T19:41:54]"/>
            <x15:cachedUniqueName index="4069" name="[Range].[Date Ended Conversion].&amp;[2017-04-06T09:20:42]"/>
            <x15:cachedUniqueName index="4070" name="[Range].[Date Ended Conversion].&amp;[2017-04-07T16:15:03]"/>
            <x15:cachedUniqueName index="4071" name="[Range].[Date Ended Conversion].&amp;[2017-04-07T17:35:34]"/>
            <x15:cachedUniqueName index="4072" name="[Range].[Date Ended Conversion].&amp;[2017-04-07T18:45:38]"/>
            <x15:cachedUniqueName index="4073" name="[Range].[Date Ended Conversion].&amp;[2017-04-08T12:54:05]"/>
            <x15:cachedUniqueName index="4074" name="[Range].[Date Ended Conversion].&amp;[2017-04-09T08:35:56]"/>
            <x15:cachedUniqueName index="4075" name="[Range].[Date Ended Conversion].&amp;[2017-04-09T11:49:54]"/>
            <x15:cachedUniqueName index="4076" name="[Range].[Date Ended Conversion].&amp;[2017-04-09T20:00:00]"/>
            <x15:cachedUniqueName index="4077" name="[Range].[Date Ended Conversion].&amp;[2017-04-09T20:29:29]"/>
            <x15:cachedUniqueName index="4078" name="[Range].[Date Ended Conversion].&amp;[2017-04-09T23:47:28]"/>
            <x15:cachedUniqueName index="4079" name="[Range].[Date Ended Conversion].&amp;[2017-04-10T01:00:00]"/>
            <x15:cachedUniqueName index="4080" name="[Range].[Date Ended Conversion].&amp;[2017-04-10T20:15:00]"/>
            <x15:cachedUniqueName index="4081" name="[Range].[Date Ended Conversion].&amp;[2017-04-11T20:44:05]"/>
            <x15:cachedUniqueName index="4082" name="[Range].[Date Ended Conversion].&amp;[2017-04-14T04:07:40]"/>
            <x15:cachedUniqueName index="4083" name="[Range].[Date Ended Conversion].&amp;[2017-04-14T04:59:00]"/>
            <x15:cachedUniqueName index="4084" name="[Range].[Date Ended Conversion].&amp;[2017-04-15T15:42:27]"/>
            <x15:cachedUniqueName index="4085" name="[Range].[Date Ended Conversion].&amp;[2017-04-16T15:22:46]"/>
            <x15:cachedUniqueName index="4086" name="[Range].[Date Ended Conversion].&amp;[2017-04-16T20:00:00]"/>
            <x15:cachedUniqueName index="4087" name="[Range].[Date Ended Conversion].&amp;[2017-04-18T19:13:39]"/>
            <x15:cachedUniqueName index="4088" name="[Range].[Date Ended Conversion].&amp;[2017-04-21T07:24:20]"/>
            <x15:cachedUniqueName index="4089" name="[Range].[Date Ended Conversion].&amp;[2017-04-27T19:15:19]"/>
            <x15:cachedUniqueName index="4090" name="[Range].[Date Ended Conversion].&amp;[2017-04-30T17:00:00]"/>
            <x15:cachedUniqueName index="4091" name="[Range].[Date Ended Conversion].&amp;[2017-05-03T19:12:00]"/>
          </x15:cachedUniqueNames>
        </ext>
      </extLst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EAB6-C259-4FC4-85C8-410033C563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6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llDrilled="1" subtotalTop="0" showAll="0" dataSourceSort="1" defaultSubtotal="0" defaultAttributeDrillState="1">
      <items count="409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&amp;[food]" cap="food"/>
    <pageField fld="5" hier="20" name="[Range].[Date Created Conversion (Year)].[All]" cap="All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Parent Category].&amp;[food]"/>
        <member name="[Range].[Parent Category].&amp;[games]"/>
        <member name="[Range].[Parent Category].&amp;[music]"/>
        <member name="[Range].[Parent Category].&amp;[theater]"/>
        <member name="[Range].[Parent Category].&amp;[journalism]"/>
        <member name="[Range].[Parent Category].&amp;[publishing]"/>
        <member name="[Range].[Parent Category].&amp;[technology]"/>
        <member name="[Range].[Parent Category].&amp;[photography]"/>
        <member name="[Range].[Parent Category].&amp;[film &amp; video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E16F-FEC6-42D9-8B62-7A80F79D09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7" type="button" dataOnly="0" labelOnly="1" outline="0" axis="axisRow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82B6-36F0-46C8-B956-5C81A148E9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0408-5EB6-4EB0-9410-8C085B4874E3}">
  <dimension ref="A1:F2186"/>
  <sheetViews>
    <sheetView workbookViewId="0">
      <selection activeCell="H13" sqref="H13"/>
    </sheetView>
  </sheetViews>
  <sheetFormatPr defaultRowHeight="14.4" x14ac:dyDescent="0.3"/>
  <cols>
    <col min="1" max="6" width="20.77734375" customWidth="1"/>
  </cols>
  <sheetData>
    <row r="1" spans="1:6" x14ac:dyDescent="0.3">
      <c r="A1" s="15" t="s">
        <v>8403</v>
      </c>
      <c r="B1" s="1" t="s">
        <v>8262</v>
      </c>
      <c r="C1" s="15" t="s">
        <v>8404</v>
      </c>
      <c r="D1" s="15" t="s">
        <v>8403</v>
      </c>
      <c r="E1" s="1" t="s">
        <v>8262</v>
      </c>
      <c r="F1" t="s">
        <v>8404</v>
      </c>
    </row>
    <row r="2" spans="1:6" x14ac:dyDescent="0.3">
      <c r="A2" t="s">
        <v>8219</v>
      </c>
      <c r="B2">
        <v>182</v>
      </c>
      <c r="C2">
        <f>ROUND(AVERAGE(B2:B2186), 0)</f>
        <v>194</v>
      </c>
      <c r="D2" t="s">
        <v>8221</v>
      </c>
      <c r="E2">
        <v>0</v>
      </c>
      <c r="F2">
        <f>ROUND(AVERAGE(E2:E1531), 0)</f>
        <v>18</v>
      </c>
    </row>
    <row r="3" spans="1:6" x14ac:dyDescent="0.3">
      <c r="A3" t="s">
        <v>8219</v>
      </c>
      <c r="B3">
        <v>79</v>
      </c>
      <c r="C3">
        <f>ROUND(MEDIAN(B2:B2186),0)</f>
        <v>62</v>
      </c>
      <c r="D3" t="s">
        <v>8221</v>
      </c>
      <c r="E3">
        <v>1</v>
      </c>
      <c r="F3">
        <f>ROUND(MEDIAN(E2:E1531),0)</f>
        <v>4</v>
      </c>
    </row>
    <row r="4" spans="1:6" x14ac:dyDescent="0.3">
      <c r="A4" t="s">
        <v>8219</v>
      </c>
      <c r="B4">
        <v>35</v>
      </c>
      <c r="C4">
        <f>ROUND(MIN(B2:B2186),0)</f>
        <v>1</v>
      </c>
      <c r="D4" t="s">
        <v>8221</v>
      </c>
      <c r="E4">
        <v>10</v>
      </c>
      <c r="F4">
        <f>ROUND(MIN(E2:E1531),0)</f>
        <v>0</v>
      </c>
    </row>
    <row r="5" spans="1:6" x14ac:dyDescent="0.3">
      <c r="A5" t="s">
        <v>8219</v>
      </c>
      <c r="B5">
        <v>150</v>
      </c>
      <c r="C5">
        <f>ROUND(MAX(B2:B2186),0)</f>
        <v>26457</v>
      </c>
      <c r="D5" t="s">
        <v>8221</v>
      </c>
      <c r="E5">
        <v>0</v>
      </c>
      <c r="F5">
        <f>ROUND(MAX(E2:E1531),0)</f>
        <v>1293</v>
      </c>
    </row>
    <row r="6" spans="1:6" x14ac:dyDescent="0.3">
      <c r="A6" t="s">
        <v>8219</v>
      </c>
      <c r="B6">
        <v>284</v>
      </c>
      <c r="C6" s="17">
        <f>ROUND(_xlfn.VAR.P(B2:B2186), 0)</f>
        <v>712841</v>
      </c>
      <c r="D6" t="s">
        <v>8221</v>
      </c>
      <c r="E6">
        <v>7</v>
      </c>
      <c r="F6" s="17">
        <f>ROUND(_xlfn.VAR.P(E2:E1531), 0)</f>
        <v>3773</v>
      </c>
    </row>
    <row r="7" spans="1:6" x14ac:dyDescent="0.3">
      <c r="A7" t="s">
        <v>8219</v>
      </c>
      <c r="B7">
        <v>47</v>
      </c>
      <c r="C7" s="17">
        <f>ROUND(_xlfn.STDEV.P(B2:B2186), 0)</f>
        <v>844</v>
      </c>
      <c r="D7" t="s">
        <v>8221</v>
      </c>
      <c r="E7">
        <v>0</v>
      </c>
      <c r="F7" s="17">
        <f>ROUND(_xlfn.STDEV.P(E2:E1531), 0)</f>
        <v>61</v>
      </c>
    </row>
    <row r="8" spans="1:6" x14ac:dyDescent="0.3">
      <c r="A8" t="s">
        <v>8219</v>
      </c>
      <c r="B8">
        <v>58</v>
      </c>
      <c r="C8" s="17"/>
      <c r="D8" t="s">
        <v>8221</v>
      </c>
      <c r="E8">
        <v>1</v>
      </c>
    </row>
    <row r="9" spans="1:6" x14ac:dyDescent="0.3">
      <c r="A9" t="s">
        <v>8219</v>
      </c>
      <c r="B9">
        <v>57</v>
      </c>
      <c r="D9" t="s">
        <v>8221</v>
      </c>
      <c r="E9">
        <v>2</v>
      </c>
    </row>
    <row r="10" spans="1:6" x14ac:dyDescent="0.3">
      <c r="A10" t="s">
        <v>8219</v>
      </c>
      <c r="B10">
        <v>12</v>
      </c>
      <c r="D10" t="s">
        <v>8221</v>
      </c>
      <c r="E10">
        <v>3</v>
      </c>
    </row>
    <row r="11" spans="1:6" x14ac:dyDescent="0.3">
      <c r="A11" t="s">
        <v>8219</v>
      </c>
      <c r="B11">
        <v>20</v>
      </c>
      <c r="D11" t="s">
        <v>8221</v>
      </c>
      <c r="E11">
        <v>10</v>
      </c>
    </row>
    <row r="12" spans="1:6" x14ac:dyDescent="0.3">
      <c r="A12" t="s">
        <v>8219</v>
      </c>
      <c r="B12">
        <v>19</v>
      </c>
      <c r="D12" t="s">
        <v>8221</v>
      </c>
      <c r="E12">
        <v>10</v>
      </c>
    </row>
    <row r="13" spans="1:6" x14ac:dyDescent="0.3">
      <c r="A13" t="s">
        <v>8219</v>
      </c>
      <c r="B13">
        <v>75</v>
      </c>
      <c r="D13" t="s">
        <v>8221</v>
      </c>
      <c r="E13">
        <v>1</v>
      </c>
    </row>
    <row r="14" spans="1:6" x14ac:dyDescent="0.3">
      <c r="A14" t="s">
        <v>8219</v>
      </c>
      <c r="B14">
        <v>827</v>
      </c>
      <c r="D14" t="s">
        <v>8221</v>
      </c>
      <c r="E14">
        <v>0</v>
      </c>
    </row>
    <row r="15" spans="1:6" x14ac:dyDescent="0.3">
      <c r="A15" t="s">
        <v>8219</v>
      </c>
      <c r="B15">
        <v>51</v>
      </c>
      <c r="D15" t="s">
        <v>8221</v>
      </c>
      <c r="E15">
        <v>0</v>
      </c>
    </row>
    <row r="16" spans="1:6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1046647 D2:D1045992">
    <cfRule type="containsText" dxfId="17" priority="5" operator="containsText" text="live">
      <formula>NOT(ISERROR(SEARCH("live",A2)))</formula>
    </cfRule>
    <cfRule type="containsText" dxfId="16" priority="6" operator="containsText" text="canceled">
      <formula>NOT(ISERROR(SEARCH("canceled",A2)))</formula>
    </cfRule>
    <cfRule type="containsText" dxfId="15" priority="7" operator="containsText" text="failed">
      <formula>NOT(ISERROR(SEARCH("failed",A2)))</formula>
    </cfRule>
    <cfRule type="containsText" dxfId="14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266B-7405-4304-8327-145D71C88D3C}">
  <dimension ref="A1:H13"/>
  <sheetViews>
    <sheetView zoomScale="136" zoomScaleNormal="136" workbookViewId="0">
      <selection activeCell="E19" sqref="E19"/>
    </sheetView>
  </sheetViews>
  <sheetFormatPr defaultRowHeight="14.4" x14ac:dyDescent="0.3"/>
  <cols>
    <col min="1" max="1" width="31.109375" customWidth="1"/>
    <col min="2" max="7" width="20.77734375" customWidth="1"/>
    <col min="8" max="8" width="24" customWidth="1"/>
  </cols>
  <sheetData>
    <row r="1" spans="1:8" x14ac:dyDescent="0.3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">
      <c r="A2" t="s">
        <v>8391</v>
      </c>
      <c r="B2">
        <f>COUNTIFS(Sheet1!$F$2:$F$4115, "successful", Sheet1!$D$2:$D$4115, "&gt; 1000")</f>
        <v>1747</v>
      </c>
      <c r="C2">
        <f>COUNTIFS(Sheet1!$F$2:$F$4115, "failed", Sheet1!$D$2:$D$4115, "&gt; 1000")</f>
        <v>1354</v>
      </c>
      <c r="D2">
        <f>COUNTIFS(Sheet1!$F$2:$F$4115, "canceled", Sheet1!$D$2:$D$4115, "&gt; 1000")</f>
        <v>323</v>
      </c>
      <c r="E2">
        <f t="shared" ref="E2:E13" si="0">SUM(B2:D2)</f>
        <v>3424</v>
      </c>
      <c r="F2" s="16">
        <f t="shared" ref="F2:F13" si="1">ROUND(B2/E2, 2)</f>
        <v>0.51</v>
      </c>
      <c r="G2" s="16">
        <f t="shared" ref="G2:G13" si="2">ROUND(C2/E2, 2)</f>
        <v>0.4</v>
      </c>
      <c r="H2" s="16">
        <f t="shared" ref="H2:H13" si="3">ROUND(D2/E2, 2)</f>
        <v>0.09</v>
      </c>
    </row>
    <row r="3" spans="1:8" x14ac:dyDescent="0.3">
      <c r="A3" t="s">
        <v>8392</v>
      </c>
      <c r="B3">
        <f>COUNTIFS(Sheet1!$F$2:$F$4115, "successful", Sheet1!$D$2:$D$4115, "&gt; 5000")</f>
        <v>781</v>
      </c>
      <c r="C3">
        <f>COUNTIFS(Sheet1!$F$2:$F$4115, "failed", Sheet1!$D$2:$D$4115, "&gt; 5000")</f>
        <v>875</v>
      </c>
      <c r="D3">
        <f>COUNTIFS(Sheet1!$F$2:$F$4115, "canceled", Sheet1!$D$2:$D$4115, "&gt; 5000")</f>
        <v>247</v>
      </c>
      <c r="E3">
        <f t="shared" si="0"/>
        <v>1903</v>
      </c>
      <c r="F3" s="16">
        <f t="shared" si="1"/>
        <v>0.41</v>
      </c>
      <c r="G3" s="16">
        <f t="shared" si="2"/>
        <v>0.46</v>
      </c>
      <c r="H3" s="16">
        <f t="shared" si="3"/>
        <v>0.13</v>
      </c>
    </row>
    <row r="4" spans="1:8" x14ac:dyDescent="0.3">
      <c r="A4" t="s">
        <v>8393</v>
      </c>
      <c r="B4">
        <f>COUNTIFS(Sheet1!$F$2:$F$4115, "successful", Sheet1!$D$2:$D$4115, "&gt; 10000")</f>
        <v>447</v>
      </c>
      <c r="C4">
        <f>COUNTIFS(Sheet1!$F$2:$F$4115, "failed", Sheet1!$D$2:$D$4115, "&gt; 10000")</f>
        <v>629</v>
      </c>
      <c r="D4">
        <f>COUNTIFS(Sheet1!$F$2:$F$4115, "canceled", Sheet1!$D$2:$D$4115, "&gt; 10000")</f>
        <v>191</v>
      </c>
      <c r="E4">
        <f t="shared" si="0"/>
        <v>1267</v>
      </c>
      <c r="F4" s="16">
        <f t="shared" si="1"/>
        <v>0.35</v>
      </c>
      <c r="G4" s="16">
        <f t="shared" si="2"/>
        <v>0.5</v>
      </c>
      <c r="H4" s="16">
        <f t="shared" si="3"/>
        <v>0.15</v>
      </c>
    </row>
    <row r="5" spans="1:8" x14ac:dyDescent="0.3">
      <c r="A5" t="s">
        <v>8394</v>
      </c>
      <c r="B5">
        <f>COUNTIFS(Sheet1!$F$2:$F$4115, "successful", Sheet1!$D$2:$D$4115, "&gt; 15000")</f>
        <v>326</v>
      </c>
      <c r="C5">
        <f>COUNTIFS(Sheet1!$F$2:$F$4115, "failed", Sheet1!$D$2:$D$4115, "&gt; 15000")</f>
        <v>512</v>
      </c>
      <c r="D5">
        <f>COUNTIFS(Sheet1!$F$2:$F$4115, "canceled", Sheet1!$D$2:$D$4115, "&gt; 15000")</f>
        <v>166</v>
      </c>
      <c r="E5">
        <f t="shared" si="0"/>
        <v>1004</v>
      </c>
      <c r="F5" s="16">
        <f t="shared" si="1"/>
        <v>0.32</v>
      </c>
      <c r="G5" s="16">
        <f t="shared" si="2"/>
        <v>0.51</v>
      </c>
      <c r="H5" s="16">
        <f t="shared" si="3"/>
        <v>0.17</v>
      </c>
    </row>
    <row r="6" spans="1:8" x14ac:dyDescent="0.3">
      <c r="A6" t="s">
        <v>8395</v>
      </c>
      <c r="B6">
        <f>COUNTIFS(Sheet1!$F$2:$F$4115, "successful", Sheet1!$D$2:$D$4115, "&gt; 20000")</f>
        <v>244</v>
      </c>
      <c r="C6">
        <f>COUNTIFS(Sheet1!$F$2:$F$4115, "failed", Sheet1!$D$2:$D$4115, "&gt; 20000")</f>
        <v>424</v>
      </c>
      <c r="D6">
        <f>COUNTIFS(Sheet1!$F$2:$F$4115, "canceled", Sheet1!$D$2:$D$4115, "&gt; 20000")</f>
        <v>149</v>
      </c>
      <c r="E6">
        <f t="shared" si="0"/>
        <v>817</v>
      </c>
      <c r="F6" s="16">
        <f t="shared" si="1"/>
        <v>0.3</v>
      </c>
      <c r="G6" s="16">
        <f t="shared" si="2"/>
        <v>0.52</v>
      </c>
      <c r="H6" s="16">
        <f t="shared" si="3"/>
        <v>0.18</v>
      </c>
    </row>
    <row r="7" spans="1:8" x14ac:dyDescent="0.3">
      <c r="A7" t="s">
        <v>8396</v>
      </c>
      <c r="B7">
        <f>COUNTIFS(Sheet1!$F$2:$F$4115, "successful", Sheet1!$D$2:$D$4115, "&gt; 25000")</f>
        <v>179</v>
      </c>
      <c r="C7">
        <f>COUNTIFS(Sheet1!$F$2:$F$4115, "failed", Sheet1!$D$2:$D$4115, "&gt; 25000")</f>
        <v>359</v>
      </c>
      <c r="D7">
        <f>COUNTIFS(Sheet1!$F$2:$F$4115, "canceled", Sheet1!$D$2:$D$4115, "&gt; 25000")</f>
        <v>131</v>
      </c>
      <c r="E7">
        <f t="shared" si="0"/>
        <v>669</v>
      </c>
      <c r="F7" s="16">
        <f t="shared" si="1"/>
        <v>0.27</v>
      </c>
      <c r="G7" s="16">
        <f t="shared" si="2"/>
        <v>0.54</v>
      </c>
      <c r="H7" s="16">
        <f t="shared" si="3"/>
        <v>0.2</v>
      </c>
    </row>
    <row r="8" spans="1:8" x14ac:dyDescent="0.3">
      <c r="A8" t="s">
        <v>8402</v>
      </c>
      <c r="B8">
        <f>COUNTIFS(Sheet1!$F$2:$F$4115, "successful", Sheet1!$D$2:$D$4115, "&gt; 30000")</f>
        <v>145</v>
      </c>
      <c r="C8">
        <f>COUNTIFS(Sheet1!$F$2:$F$4115, "failed", Sheet1!$D$2:$D$4115, "&gt; 30000")</f>
        <v>313</v>
      </c>
      <c r="D8">
        <f>COUNTIFS(Sheet1!$F$2:$F$4115, "canceled", Sheet1!$D$2:$D$4115, "&gt; 30000")</f>
        <v>118</v>
      </c>
      <c r="E8">
        <f t="shared" si="0"/>
        <v>576</v>
      </c>
      <c r="F8" s="16">
        <f t="shared" si="1"/>
        <v>0.25</v>
      </c>
      <c r="G8" s="16">
        <f t="shared" si="2"/>
        <v>0.54</v>
      </c>
      <c r="H8" s="16">
        <f t="shared" si="3"/>
        <v>0.2</v>
      </c>
    </row>
    <row r="9" spans="1:8" x14ac:dyDescent="0.3">
      <c r="A9" t="s">
        <v>8397</v>
      </c>
      <c r="B9">
        <f>COUNTIFS(Sheet1!$F$2:$F$4115, "successful", Sheet1!$D$2:$D$4115, "&gt; 35000")</f>
        <v>117</v>
      </c>
      <c r="C9">
        <f>COUNTIFS(Sheet1!$F$2:$F$4115, "failed", Sheet1!$D$2:$D$4115, "&gt; 35000")</f>
        <v>293</v>
      </c>
      <c r="D9">
        <f>COUNTIFS(Sheet1!$F$2:$F$4115, "canceled", Sheet1!$D$2:$D$4115, "&gt; 35000")</f>
        <v>112</v>
      </c>
      <c r="E9">
        <f t="shared" si="0"/>
        <v>522</v>
      </c>
      <c r="F9" s="16">
        <f t="shared" si="1"/>
        <v>0.22</v>
      </c>
      <c r="G9" s="16">
        <f t="shared" si="2"/>
        <v>0.56000000000000005</v>
      </c>
      <c r="H9" s="16">
        <f t="shared" si="3"/>
        <v>0.21</v>
      </c>
    </row>
    <row r="10" spans="1:8" x14ac:dyDescent="0.3">
      <c r="A10" t="s">
        <v>8398</v>
      </c>
      <c r="B10">
        <f>COUNTIFS(Sheet1!$F$2:$F$4115, "successful", Sheet1!$D$2:$D$4115, "&gt; 40000")</f>
        <v>97</v>
      </c>
      <c r="C10">
        <f>COUNTIFS(Sheet1!$F$2:$F$4115, "failed", Sheet1!$D$2:$D$4115, "&gt; 40000")</f>
        <v>272</v>
      </c>
      <c r="D10">
        <f>COUNTIFS(Sheet1!$F$2:$F$4115, "canceled", Sheet1!$D$2:$D$4115, "&gt; 40000")</f>
        <v>104</v>
      </c>
      <c r="E10">
        <f t="shared" si="0"/>
        <v>473</v>
      </c>
      <c r="F10" s="16">
        <f t="shared" si="1"/>
        <v>0.21</v>
      </c>
      <c r="G10" s="16">
        <f t="shared" si="2"/>
        <v>0.57999999999999996</v>
      </c>
      <c r="H10" s="16">
        <f t="shared" si="3"/>
        <v>0.22</v>
      </c>
    </row>
    <row r="11" spans="1:8" x14ac:dyDescent="0.3">
      <c r="A11" t="s">
        <v>8399</v>
      </c>
      <c r="B11">
        <f>COUNTIFS(Sheet1!$F$2:$F$4115, "successful", Sheet1!$D$2:$D$4115, "&gt; 45000")</f>
        <v>89</v>
      </c>
      <c r="C11">
        <f>COUNTIFS(Sheet1!$F$2:$F$4115, "fail", Sheet1!$D$2:$D$4115, "&gt; 45000")</f>
        <v>0</v>
      </c>
      <c r="D11">
        <f>COUNTIFS(Sheet1!$F$2:$F$4115, "canceled", Sheet1!$D$2:$D$4115, "&gt; 45000")</f>
        <v>102</v>
      </c>
      <c r="E11">
        <f t="shared" si="0"/>
        <v>191</v>
      </c>
      <c r="F11" s="16">
        <f t="shared" si="1"/>
        <v>0.47</v>
      </c>
      <c r="G11" s="16">
        <f t="shared" si="2"/>
        <v>0</v>
      </c>
      <c r="H11" s="16">
        <f t="shared" si="3"/>
        <v>0.53</v>
      </c>
    </row>
    <row r="12" spans="1:8" x14ac:dyDescent="0.3">
      <c r="A12" t="s">
        <v>8400</v>
      </c>
      <c r="B12">
        <f>COUNTIFS(Sheet1!$F$2:$F$4115, "successful", Sheet1!$D$2:$D$4115, "&gt; 50000")</f>
        <v>55</v>
      </c>
      <c r="C12">
        <f>COUNTIFS(Sheet1!$F$2:$F$4115, "failed", Sheet1!$D$2:$D$4115, "&gt; 50000")</f>
        <v>198</v>
      </c>
      <c r="D12">
        <f>COUNTIFS(Sheet1!$F$2:$F$4115, "canceled", Sheet1!$D$2:$D$4115, "&gt; 50000")</f>
        <v>83</v>
      </c>
      <c r="E12">
        <f t="shared" si="0"/>
        <v>336</v>
      </c>
      <c r="F12" s="16">
        <f t="shared" si="1"/>
        <v>0.16</v>
      </c>
      <c r="G12" s="16">
        <f t="shared" si="2"/>
        <v>0.59</v>
      </c>
      <c r="H12" s="16">
        <f t="shared" si="3"/>
        <v>0.25</v>
      </c>
    </row>
    <row r="13" spans="1:8" x14ac:dyDescent="0.3">
      <c r="A13" t="s">
        <v>8401</v>
      </c>
      <c r="B13">
        <f>COUNTIFS(Sheet1!$F$2:$F$4115, "successful", Sheet1!$D$2:$D$4115, "&gt;= 50000")</f>
        <v>86</v>
      </c>
      <c r="C13">
        <f>COUNTIFS(Sheet1!$F$2:$F$4115, "failed", Sheet1!$D$2:$D$4115, "&gt;= 50000")</f>
        <v>258</v>
      </c>
      <c r="D13">
        <f>COUNTIFS(Sheet1!$F$2:$F$4115, "canceled", Sheet1!$D$2:$D$4115, "&gt;= 50000")</f>
        <v>100</v>
      </c>
      <c r="E13">
        <f t="shared" si="0"/>
        <v>444</v>
      </c>
      <c r="F13" s="16">
        <f t="shared" si="1"/>
        <v>0.19</v>
      </c>
      <c r="G13" s="16">
        <f t="shared" si="2"/>
        <v>0.57999999999999996</v>
      </c>
      <c r="H13" s="16">
        <f t="shared" si="3"/>
        <v>0.23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96F3-6206-4919-BEDF-7E737E3F4EF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0209-D6BD-4D4A-9BA8-B3DECD2AAE9C}">
  <sheetPr codeName="Sheet7"/>
  <dimension ref="A1:E18"/>
  <sheetViews>
    <sheetView workbookViewId="0">
      <selection activeCell="I8" sqref="I8"/>
    </sheetView>
  </sheetViews>
  <sheetFormatPr defaultRowHeight="14.4" x14ac:dyDescent="0.3"/>
  <cols>
    <col min="1" max="1" width="28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customWidth="1"/>
  </cols>
  <sheetData>
    <row r="1" spans="1:5" x14ac:dyDescent="0.3">
      <c r="A1" s="7" t="s">
        <v>8365</v>
      </c>
      <c r="B1" t="s" vm="2">
        <v>8382</v>
      </c>
    </row>
    <row r="2" spans="1:5" x14ac:dyDescent="0.3">
      <c r="A2" s="7" t="s">
        <v>8381</v>
      </c>
      <c r="B2" t="s" vm="1">
        <v>8368</v>
      </c>
    </row>
    <row r="4" spans="1:5" x14ac:dyDescent="0.3">
      <c r="A4" s="7" t="s">
        <v>8313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C520-F8D9-4C71-AB17-E53C2C8DACEB}">
  <sheetPr codeName="Sheet1">
    <pageSetUpPr fitToPage="1"/>
  </sheetPr>
  <dimension ref="A1:F47"/>
  <sheetViews>
    <sheetView zoomScale="55" zoomScaleNormal="55" workbookViewId="0">
      <selection activeCell="S51" sqref="S51"/>
    </sheetView>
  </sheetViews>
  <sheetFormatPr defaultRowHeight="14.4" x14ac:dyDescent="0.3"/>
  <cols>
    <col min="1" max="1" width="21.5546875" bestFit="1" customWidth="1"/>
    <col min="2" max="2" width="21.88671875" bestFit="1" customWidth="1"/>
    <col min="3" max="3" width="7.88671875" bestFit="1" customWidth="1"/>
    <col min="4" max="4" width="11.5546875" bestFit="1" customWidth="1"/>
    <col min="5" max="5" width="5.5546875" bestFit="1" customWidth="1"/>
    <col min="6" max="6" width="14.88671875" bestFit="1" customWidth="1"/>
    <col min="7" max="7" width="10.77734375" bestFit="1" customWidth="1"/>
  </cols>
  <sheetData>
    <row r="1" spans="1:6" ht="19.8" x14ac:dyDescent="0.4">
      <c r="A1" s="10" t="s">
        <v>8223</v>
      </c>
      <c r="B1" s="11" t="s">
        <v>8312</v>
      </c>
    </row>
    <row r="2" spans="1:6" ht="19.8" x14ac:dyDescent="0.4">
      <c r="A2" s="10" t="s">
        <v>8308</v>
      </c>
      <c r="B2" s="11" t="s">
        <v>8382</v>
      </c>
      <c r="C2" s="11"/>
      <c r="D2" s="11"/>
      <c r="E2" s="11"/>
      <c r="F2" s="11"/>
    </row>
    <row r="3" spans="1:6" ht="15" customHeight="1" x14ac:dyDescent="0.4">
      <c r="A3" s="11"/>
      <c r="B3" s="11"/>
      <c r="C3" s="11"/>
      <c r="D3" s="11"/>
      <c r="E3" s="11"/>
      <c r="F3" s="11"/>
    </row>
    <row r="4" spans="1:6" ht="19.8" x14ac:dyDescent="0.4">
      <c r="A4" s="10" t="s">
        <v>8313</v>
      </c>
      <c r="B4" s="10" t="s">
        <v>8323</v>
      </c>
      <c r="C4" s="11"/>
      <c r="D4" s="11"/>
      <c r="E4" s="11"/>
      <c r="F4" s="11"/>
    </row>
    <row r="5" spans="1:6" ht="19.8" x14ac:dyDescent="0.4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8311</v>
      </c>
    </row>
    <row r="6" spans="1:6" ht="19.8" x14ac:dyDescent="0.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ht="19.8" x14ac:dyDescent="0.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ht="19.8" x14ac:dyDescent="0.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ht="19.8" x14ac:dyDescent="0.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ht="19.8" x14ac:dyDescent="0.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ht="19.8" x14ac:dyDescent="0.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ht="19.8" x14ac:dyDescent="0.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ht="19.8" x14ac:dyDescent="0.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ht="19.8" x14ac:dyDescent="0.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ht="19.8" x14ac:dyDescent="0.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ht="19.8" x14ac:dyDescent="0.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ht="19.8" x14ac:dyDescent="0.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ht="19.8" x14ac:dyDescent="0.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ht="19.8" x14ac:dyDescent="0.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ht="19.8" x14ac:dyDescent="0.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ht="19.8" x14ac:dyDescent="0.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ht="19.8" x14ac:dyDescent="0.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ht="19.8" x14ac:dyDescent="0.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ht="19.8" x14ac:dyDescent="0.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ht="19.8" x14ac:dyDescent="0.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ht="19.8" x14ac:dyDescent="0.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ht="19.8" x14ac:dyDescent="0.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ht="15" customHeight="1" x14ac:dyDescent="0.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ht="15" customHeight="1" x14ac:dyDescent="0.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ht="15" customHeight="1" x14ac:dyDescent="0.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ht="15" customHeight="1" x14ac:dyDescent="0.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ht="15" customHeight="1" x14ac:dyDescent="0.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ht="15" customHeight="1" x14ac:dyDescent="0.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ht="15" customHeight="1" x14ac:dyDescent="0.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ht="15" customHeight="1" x14ac:dyDescent="0.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ht="15" customHeight="1" x14ac:dyDescent="0.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ht="15" customHeight="1" x14ac:dyDescent="0.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ht="15" customHeight="1" x14ac:dyDescent="0.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ht="15" customHeight="1" x14ac:dyDescent="0.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ht="15" customHeight="1" x14ac:dyDescent="0.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ht="15" customHeight="1" x14ac:dyDescent="0.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ht="15" customHeight="1" x14ac:dyDescent="0.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ht="15" customHeight="1" x14ac:dyDescent="0.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ht="15" customHeight="1" x14ac:dyDescent="0.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ht="15" customHeight="1" x14ac:dyDescent="0.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ht="15" customHeight="1" x14ac:dyDescent="0.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ht="15" customHeight="1" x14ac:dyDescent="0.4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scale="51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46DD-C663-4E85-97FB-990F4760A49B}">
  <sheetPr codeName="Sheet2"/>
  <dimension ref="A1:F14"/>
  <sheetViews>
    <sheetView zoomScale="87" zoomScaleNormal="87" workbookViewId="0">
      <selection activeCell="K32" sqref="K3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62" zoomScaleNormal="62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3.6640625" customWidth="1"/>
    <col min="14" max="14" width="36.44140625" customWidth="1"/>
    <col min="15" max="15" width="25.77734375" style="6" customWidth="1"/>
    <col min="16" max="16" width="38.109375" style="6" customWidth="1"/>
    <col min="17" max="17" width="31.33203125" style="6" customWidth="1"/>
    <col min="18" max="18" width="41.109375" customWidth="1"/>
    <col min="19" max="19" width="19.77734375" customWidth="1"/>
    <col min="20" max="20" width="23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5" t="s">
        <v>8306</v>
      </c>
      <c r="P1" s="5" t="s">
        <v>8366</v>
      </c>
      <c r="Q1" s="5" t="s">
        <v>8367</v>
      </c>
      <c r="R1" s="1" t="s">
        <v>8264</v>
      </c>
      <c r="S1" s="5" t="s">
        <v>8365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IFERROR(ROUND(E2/L2, 2), 0)</f>
        <v>63.92</v>
      </c>
      <c r="N2" t="b">
        <v>1</v>
      </c>
      <c r="O2" s="6">
        <f t="shared" ref="O2:O65" si="1">ROUND(E2/D2 * 100, 0)</f>
        <v>137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 t="shared" ref="S2:S65" si="2">LEFT(R2,SEARCH("/",R2)-1)</f>
        <v>film &amp; video</v>
      </c>
      <c r="T2" t="str">
        <f t="shared" ref="T2:T65" si="3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si="1"/>
        <v>143</v>
      </c>
      <c r="P3" s="14">
        <f t="shared" ref="P3:P66" si="4">(((J3/60)/60)/24)+DATE(1970,1,1)</f>
        <v>42766.600497685184</v>
      </c>
      <c r="Q3" s="14">
        <f t="shared" ref="Q3:Q66" si="5">(((I3/60)/60)/24)+DATE(1970,1,1)</f>
        <v>42796.600497685184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1"/>
        <v>105</v>
      </c>
      <c r="P4" s="14">
        <f t="shared" si="4"/>
        <v>42405.702349537038</v>
      </c>
      <c r="Q4" s="14">
        <f t="shared" si="5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1"/>
        <v>104</v>
      </c>
      <c r="P5" s="14">
        <f t="shared" si="4"/>
        <v>41828.515127314815</v>
      </c>
      <c r="Q5" s="14">
        <f t="shared" si="5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1"/>
        <v>123</v>
      </c>
      <c r="P6" s="14">
        <f t="shared" si="4"/>
        <v>42327.834247685183</v>
      </c>
      <c r="Q6" s="14">
        <f t="shared" si="5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1"/>
        <v>110</v>
      </c>
      <c r="P7" s="14">
        <f t="shared" si="4"/>
        <v>42563.932951388888</v>
      </c>
      <c r="Q7" s="14">
        <f t="shared" si="5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1"/>
        <v>106</v>
      </c>
      <c r="P8" s="14">
        <f t="shared" si="4"/>
        <v>41794.072337962964</v>
      </c>
      <c r="Q8" s="14">
        <f t="shared" si="5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1"/>
        <v>101</v>
      </c>
      <c r="P9" s="14">
        <f t="shared" si="4"/>
        <v>42516.047071759262</v>
      </c>
      <c r="Q9" s="14">
        <f t="shared" si="5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1"/>
        <v>100</v>
      </c>
      <c r="P10" s="14">
        <f t="shared" si="4"/>
        <v>42468.94458333333</v>
      </c>
      <c r="Q10" s="14">
        <f t="shared" si="5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1"/>
        <v>126</v>
      </c>
      <c r="P11" s="14">
        <f t="shared" si="4"/>
        <v>42447.103518518517</v>
      </c>
      <c r="Q11" s="14">
        <f t="shared" si="5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1"/>
        <v>101</v>
      </c>
      <c r="P12" s="14">
        <f t="shared" si="4"/>
        <v>41780.068043981482</v>
      </c>
      <c r="Q12" s="14">
        <f t="shared" si="5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1"/>
        <v>121</v>
      </c>
      <c r="P13" s="14">
        <f t="shared" si="4"/>
        <v>42572.778495370367</v>
      </c>
      <c r="Q13" s="14">
        <f t="shared" si="5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1"/>
        <v>165</v>
      </c>
      <c r="P14" s="14">
        <f t="shared" si="4"/>
        <v>41791.713252314818</v>
      </c>
      <c r="Q14" s="14">
        <f t="shared" si="5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1"/>
        <v>160</v>
      </c>
      <c r="P15" s="14">
        <f t="shared" si="4"/>
        <v>42508.677187499998</v>
      </c>
      <c r="Q15" s="14">
        <f t="shared" si="5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1"/>
        <v>101</v>
      </c>
      <c r="P16" s="14">
        <f t="shared" si="4"/>
        <v>41808.02648148148</v>
      </c>
      <c r="Q16" s="14">
        <f t="shared" si="5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1"/>
        <v>107</v>
      </c>
      <c r="P17" s="14">
        <f t="shared" si="4"/>
        <v>42256.391875000001</v>
      </c>
      <c r="Q17" s="14">
        <f t="shared" si="5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1"/>
        <v>100</v>
      </c>
      <c r="P18" s="14">
        <f t="shared" si="4"/>
        <v>41760.796423611115</v>
      </c>
      <c r="Q18" s="14">
        <f t="shared" si="5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1"/>
        <v>101</v>
      </c>
      <c r="P19" s="14">
        <f t="shared" si="4"/>
        <v>41917.731736111113</v>
      </c>
      <c r="Q19" s="14">
        <f t="shared" si="5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1"/>
        <v>106</v>
      </c>
      <c r="P20" s="14">
        <f t="shared" si="4"/>
        <v>41869.542314814818</v>
      </c>
      <c r="Q20" s="14">
        <f t="shared" si="5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1"/>
        <v>145</v>
      </c>
      <c r="P21" s="14">
        <f t="shared" si="4"/>
        <v>42175.816365740742</v>
      </c>
      <c r="Q21" s="14">
        <f t="shared" si="5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1"/>
        <v>100</v>
      </c>
      <c r="P22" s="14">
        <f t="shared" si="4"/>
        <v>42200.758240740746</v>
      </c>
      <c r="Q22" s="14">
        <f t="shared" si="5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1"/>
        <v>109</v>
      </c>
      <c r="P23" s="14">
        <f t="shared" si="4"/>
        <v>41878.627187500002</v>
      </c>
      <c r="Q23" s="14">
        <f t="shared" si="5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1"/>
        <v>117</v>
      </c>
      <c r="P24" s="14">
        <f t="shared" si="4"/>
        <v>41989.91134259259</v>
      </c>
      <c r="Q24" s="14">
        <f t="shared" si="5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1"/>
        <v>119</v>
      </c>
      <c r="P25" s="14">
        <f t="shared" si="4"/>
        <v>42097.778946759259</v>
      </c>
      <c r="Q25" s="14">
        <f t="shared" si="5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1"/>
        <v>109</v>
      </c>
      <c r="P26" s="14">
        <f t="shared" si="4"/>
        <v>42229.820173611108</v>
      </c>
      <c r="Q26" s="14">
        <f t="shared" si="5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1"/>
        <v>133</v>
      </c>
      <c r="P27" s="14">
        <f t="shared" si="4"/>
        <v>42318.025011574078</v>
      </c>
      <c r="Q27" s="14">
        <f t="shared" si="5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1"/>
        <v>155</v>
      </c>
      <c r="P28" s="14">
        <f t="shared" si="4"/>
        <v>41828.515555555554</v>
      </c>
      <c r="Q28" s="14">
        <f t="shared" si="5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1"/>
        <v>112</v>
      </c>
      <c r="P29" s="14">
        <f t="shared" si="4"/>
        <v>41929.164733796293</v>
      </c>
      <c r="Q29" s="14">
        <f t="shared" si="5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1"/>
        <v>100</v>
      </c>
      <c r="P30" s="14">
        <f t="shared" si="4"/>
        <v>42324.96393518518</v>
      </c>
      <c r="Q30" s="14">
        <f t="shared" si="5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1"/>
        <v>123</v>
      </c>
      <c r="P31" s="14">
        <f t="shared" si="4"/>
        <v>41812.67324074074</v>
      </c>
      <c r="Q31" s="14">
        <f t="shared" si="5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1"/>
        <v>101</v>
      </c>
      <c r="P32" s="14">
        <f t="shared" si="4"/>
        <v>41842.292997685188</v>
      </c>
      <c r="Q32" s="14">
        <f t="shared" si="5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1"/>
        <v>100</v>
      </c>
      <c r="P33" s="14">
        <f t="shared" si="4"/>
        <v>42376.79206018518</v>
      </c>
      <c r="Q33" s="14">
        <f t="shared" si="5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1"/>
        <v>100</v>
      </c>
      <c r="P34" s="14">
        <f t="shared" si="4"/>
        <v>42461.627511574072</v>
      </c>
      <c r="Q34" s="14">
        <f t="shared" si="5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1"/>
        <v>102</v>
      </c>
      <c r="P35" s="14">
        <f t="shared" si="4"/>
        <v>42286.660891203705</v>
      </c>
      <c r="Q35" s="14">
        <f t="shared" si="5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1"/>
        <v>130</v>
      </c>
      <c r="P36" s="14">
        <f t="shared" si="4"/>
        <v>41841.321770833332</v>
      </c>
      <c r="Q36" s="14">
        <f t="shared" si="5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1"/>
        <v>167</v>
      </c>
      <c r="P37" s="14">
        <f t="shared" si="4"/>
        <v>42098.291828703703</v>
      </c>
      <c r="Q37" s="14">
        <f t="shared" si="5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1"/>
        <v>142</v>
      </c>
      <c r="P38" s="14">
        <f t="shared" si="4"/>
        <v>42068.307002314818</v>
      </c>
      <c r="Q38" s="14">
        <f t="shared" si="5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1"/>
        <v>183</v>
      </c>
      <c r="P39" s="14">
        <f t="shared" si="4"/>
        <v>42032.693043981482</v>
      </c>
      <c r="Q39" s="14">
        <f t="shared" si="5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1"/>
        <v>110</v>
      </c>
      <c r="P40" s="14">
        <f t="shared" si="4"/>
        <v>41375.057222222218</v>
      </c>
      <c r="Q40" s="14">
        <f t="shared" si="5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1"/>
        <v>131</v>
      </c>
      <c r="P41" s="14">
        <f t="shared" si="4"/>
        <v>41754.047083333331</v>
      </c>
      <c r="Q41" s="14">
        <f t="shared" si="5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1"/>
        <v>101</v>
      </c>
      <c r="P42" s="14">
        <f t="shared" si="4"/>
        <v>41789.21398148148</v>
      </c>
      <c r="Q42" s="14">
        <f t="shared" si="5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1"/>
        <v>100</v>
      </c>
      <c r="P43" s="14">
        <f t="shared" si="4"/>
        <v>41887.568912037037</v>
      </c>
      <c r="Q43" s="14">
        <f t="shared" si="5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1"/>
        <v>142</v>
      </c>
      <c r="P44" s="14">
        <f t="shared" si="4"/>
        <v>41971.639189814814</v>
      </c>
      <c r="Q44" s="14">
        <f t="shared" si="5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1"/>
        <v>309</v>
      </c>
      <c r="P45" s="14">
        <f t="shared" si="4"/>
        <v>41802.790347222224</v>
      </c>
      <c r="Q45" s="14">
        <f t="shared" si="5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1"/>
        <v>100</v>
      </c>
      <c r="P46" s="14">
        <f t="shared" si="4"/>
        <v>41874.098807870374</v>
      </c>
      <c r="Q46" s="14">
        <f t="shared" si="5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1"/>
        <v>120</v>
      </c>
      <c r="P47" s="14">
        <f t="shared" si="4"/>
        <v>42457.623923611114</v>
      </c>
      <c r="Q47" s="14">
        <f t="shared" si="5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1"/>
        <v>104</v>
      </c>
      <c r="P48" s="14">
        <f t="shared" si="4"/>
        <v>42323.964976851858</v>
      </c>
      <c r="Q48" s="14">
        <f t="shared" si="5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1"/>
        <v>108</v>
      </c>
      <c r="P49" s="14">
        <f t="shared" si="4"/>
        <v>41932.819525462961</v>
      </c>
      <c r="Q49" s="14">
        <f t="shared" si="5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1"/>
        <v>108</v>
      </c>
      <c r="P50" s="14">
        <f t="shared" si="4"/>
        <v>42033.516898148147</v>
      </c>
      <c r="Q50" s="14">
        <f t="shared" si="5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1"/>
        <v>100</v>
      </c>
      <c r="P51" s="14">
        <f t="shared" si="4"/>
        <v>42271.176446759258</v>
      </c>
      <c r="Q51" s="14">
        <f t="shared" si="5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1"/>
        <v>100</v>
      </c>
      <c r="P52" s="14">
        <f t="shared" si="4"/>
        <v>41995.752986111111</v>
      </c>
      <c r="Q52" s="14">
        <f t="shared" si="5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1"/>
        <v>128</v>
      </c>
      <c r="P53" s="14">
        <f t="shared" si="4"/>
        <v>42196.928668981483</v>
      </c>
      <c r="Q53" s="14">
        <f t="shared" si="5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1"/>
        <v>116</v>
      </c>
      <c r="P54" s="14">
        <f t="shared" si="4"/>
        <v>41807.701921296299</v>
      </c>
      <c r="Q54" s="14">
        <f t="shared" si="5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1"/>
        <v>110</v>
      </c>
      <c r="P55" s="14">
        <f t="shared" si="4"/>
        <v>41719.549131944441</v>
      </c>
      <c r="Q55" s="14">
        <f t="shared" si="5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1"/>
        <v>101</v>
      </c>
      <c r="P56" s="14">
        <f t="shared" si="4"/>
        <v>42333.713206018518</v>
      </c>
      <c r="Q56" s="14">
        <f t="shared" si="5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1"/>
        <v>129</v>
      </c>
      <c r="P57" s="14">
        <f t="shared" si="4"/>
        <v>42496.968935185185</v>
      </c>
      <c r="Q57" s="14">
        <f t="shared" si="5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1"/>
        <v>107</v>
      </c>
      <c r="P58" s="14">
        <f t="shared" si="4"/>
        <v>42149.548888888887</v>
      </c>
      <c r="Q58" s="14">
        <f t="shared" si="5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1"/>
        <v>102</v>
      </c>
      <c r="P59" s="14">
        <f t="shared" si="4"/>
        <v>42089.83289351852</v>
      </c>
      <c r="Q59" s="14">
        <f t="shared" si="5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1"/>
        <v>103</v>
      </c>
      <c r="P60" s="14">
        <f t="shared" si="4"/>
        <v>41932.745046296295</v>
      </c>
      <c r="Q60" s="14">
        <f t="shared" si="5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1"/>
        <v>100</v>
      </c>
      <c r="P61" s="14">
        <f t="shared" si="4"/>
        <v>42230.23583333334</v>
      </c>
      <c r="Q61" s="14">
        <f t="shared" si="5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1"/>
        <v>103</v>
      </c>
      <c r="P62" s="14">
        <f t="shared" si="4"/>
        <v>41701.901817129627</v>
      </c>
      <c r="Q62" s="14">
        <f t="shared" si="5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1"/>
        <v>148</v>
      </c>
      <c r="P63" s="14">
        <f t="shared" si="4"/>
        <v>41409.814317129632</v>
      </c>
      <c r="Q63" s="14">
        <f t="shared" si="5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1"/>
        <v>155</v>
      </c>
      <c r="P64" s="14">
        <f t="shared" si="4"/>
        <v>41311.799513888887</v>
      </c>
      <c r="Q64" s="14">
        <f t="shared" si="5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1"/>
        <v>114</v>
      </c>
      <c r="P65" s="14">
        <f t="shared" si="4"/>
        <v>41612.912187499998</v>
      </c>
      <c r="Q65" s="14">
        <f t="shared" si="5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IFERROR(ROUND(E66/L66, 2), 0)</f>
        <v>86.67</v>
      </c>
      <c r="N66" t="b">
        <v>1</v>
      </c>
      <c r="O66" s="6">
        <f t="shared" ref="O66:O129" si="7">ROUND(E66/D66 * 100, 0)</f>
        <v>173</v>
      </c>
      <c r="P66" s="14">
        <f t="shared" si="4"/>
        <v>41433.01829861111</v>
      </c>
      <c r="Q66" s="14">
        <f t="shared" si="5"/>
        <v>41463.01829861111</v>
      </c>
      <c r="R66" t="s">
        <v>8266</v>
      </c>
      <c r="S66" t="str">
        <f t="shared" ref="S66:S129" si="8">LEFT(R66,SEARCH("/",R66)-1)</f>
        <v>film &amp; video</v>
      </c>
      <c r="T66" t="str">
        <f t="shared" ref="T66:T129" si="9">RIGHT(R66,LEN(R66)-SEARCH("/",R66))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si="7"/>
        <v>108</v>
      </c>
      <c r="P67" s="14">
        <f t="shared" ref="P67:P130" si="10">(((J67/60)/60)/24)+DATE(1970,1,1)</f>
        <v>41835.821226851855</v>
      </c>
      <c r="Q67" s="14">
        <f t="shared" ref="Q67:Q130" si="11">(((I67/60)/60)/24)+DATE(1970,1,1)</f>
        <v>41862.249305555553</v>
      </c>
      <c r="R67" t="s">
        <v>8266</v>
      </c>
      <c r="S67" t="str">
        <f t="shared" si="8"/>
        <v>film &amp; video</v>
      </c>
      <c r="T67" t="str">
        <f t="shared" si="9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7"/>
        <v>119</v>
      </c>
      <c r="P68" s="14">
        <f t="shared" si="10"/>
        <v>42539.849768518514</v>
      </c>
      <c r="Q68" s="14">
        <f t="shared" si="11"/>
        <v>42569.849768518514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7"/>
        <v>116</v>
      </c>
      <c r="P69" s="14">
        <f t="shared" si="10"/>
        <v>41075.583379629628</v>
      </c>
      <c r="Q69" s="14">
        <f t="shared" si="11"/>
        <v>41105.583379629628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7"/>
        <v>127</v>
      </c>
      <c r="P70" s="14">
        <f t="shared" si="10"/>
        <v>41663.569340277776</v>
      </c>
      <c r="Q70" s="14">
        <f t="shared" si="11"/>
        <v>41693.569340277776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7"/>
        <v>111</v>
      </c>
      <c r="P71" s="14">
        <f t="shared" si="10"/>
        <v>40786.187789351854</v>
      </c>
      <c r="Q71" s="14">
        <f t="shared" si="11"/>
        <v>40818.290972222225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7"/>
        <v>127</v>
      </c>
      <c r="P72" s="14">
        <f t="shared" si="10"/>
        <v>40730.896354166667</v>
      </c>
      <c r="Q72" s="14">
        <f t="shared" si="11"/>
        <v>40790.896354166667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7"/>
        <v>124</v>
      </c>
      <c r="P73" s="14">
        <f t="shared" si="10"/>
        <v>40997.271493055552</v>
      </c>
      <c r="Q73" s="14">
        <f t="shared" si="11"/>
        <v>41057.271493055552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7"/>
        <v>108</v>
      </c>
      <c r="P74" s="14">
        <f t="shared" si="10"/>
        <v>41208.010196759256</v>
      </c>
      <c r="Q74" s="14">
        <f t="shared" si="11"/>
        <v>41228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7"/>
        <v>100</v>
      </c>
      <c r="P75" s="14">
        <f t="shared" si="10"/>
        <v>40587.75675925926</v>
      </c>
      <c r="Q75" s="14">
        <f t="shared" si="11"/>
        <v>40666.165972222225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7"/>
        <v>113</v>
      </c>
      <c r="P76" s="14">
        <f t="shared" si="10"/>
        <v>42360.487210648149</v>
      </c>
      <c r="Q76" s="14">
        <f t="shared" si="11"/>
        <v>42390.487210648149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7"/>
        <v>115</v>
      </c>
      <c r="P77" s="14">
        <f t="shared" si="10"/>
        <v>41357.209166666667</v>
      </c>
      <c r="Q77" s="14">
        <f t="shared" si="11"/>
        <v>41387.209166666667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7"/>
        <v>153</v>
      </c>
      <c r="P78" s="14">
        <f t="shared" si="10"/>
        <v>40844.691643518519</v>
      </c>
      <c r="Q78" s="14">
        <f t="shared" si="11"/>
        <v>40904.733310185184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7"/>
        <v>393</v>
      </c>
      <c r="P79" s="14">
        <f t="shared" si="10"/>
        <v>40997.144872685189</v>
      </c>
      <c r="Q79" s="14">
        <f t="shared" si="11"/>
        <v>41050.124305555553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7"/>
        <v>2702</v>
      </c>
      <c r="P80" s="14">
        <f t="shared" si="10"/>
        <v>42604.730567129634</v>
      </c>
      <c r="Q80" s="14">
        <f t="shared" si="11"/>
        <v>42614.730567129634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7"/>
        <v>127</v>
      </c>
      <c r="P81" s="14">
        <f t="shared" si="10"/>
        <v>41724.776539351849</v>
      </c>
      <c r="Q81" s="14">
        <f t="shared" si="11"/>
        <v>41754.776539351849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7"/>
        <v>107</v>
      </c>
      <c r="P82" s="14">
        <f t="shared" si="10"/>
        <v>41583.083981481483</v>
      </c>
      <c r="Q82" s="14">
        <f t="shared" si="11"/>
        <v>41618.083981481483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7"/>
        <v>198</v>
      </c>
      <c r="P83" s="14">
        <f t="shared" si="10"/>
        <v>41100.158877314818</v>
      </c>
      <c r="Q83" s="14">
        <f t="shared" si="11"/>
        <v>41104.126388888886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7"/>
        <v>100</v>
      </c>
      <c r="P84" s="14">
        <f t="shared" si="10"/>
        <v>40795.820150462961</v>
      </c>
      <c r="Q84" s="14">
        <f t="shared" si="11"/>
        <v>40825.820150462961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7"/>
        <v>103</v>
      </c>
      <c r="P85" s="14">
        <f t="shared" si="10"/>
        <v>42042.615613425922</v>
      </c>
      <c r="Q85" s="14">
        <f t="shared" si="11"/>
        <v>42057.479166666672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7"/>
        <v>100</v>
      </c>
      <c r="P86" s="14">
        <f t="shared" si="10"/>
        <v>40648.757939814815</v>
      </c>
      <c r="Q86" s="14">
        <f t="shared" si="11"/>
        <v>40678.757939814815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7"/>
        <v>126</v>
      </c>
      <c r="P87" s="14">
        <f t="shared" si="10"/>
        <v>40779.125428240739</v>
      </c>
      <c r="Q87" s="14">
        <f t="shared" si="11"/>
        <v>40809.125428240739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7"/>
        <v>106</v>
      </c>
      <c r="P88" s="14">
        <f t="shared" si="10"/>
        <v>42291.556076388893</v>
      </c>
      <c r="Q88" s="14">
        <f t="shared" si="11"/>
        <v>42365.59774305555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7"/>
        <v>105</v>
      </c>
      <c r="P89" s="14">
        <f t="shared" si="10"/>
        <v>40322.53938657407</v>
      </c>
      <c r="Q89" s="14">
        <f t="shared" si="11"/>
        <v>40332.070138888892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7"/>
        <v>103</v>
      </c>
      <c r="P90" s="14">
        <f t="shared" si="10"/>
        <v>41786.65892361111</v>
      </c>
      <c r="Q90" s="14">
        <f t="shared" si="11"/>
        <v>41812.65892361111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7"/>
        <v>115</v>
      </c>
      <c r="P91" s="14">
        <f t="shared" si="10"/>
        <v>41402.752222222225</v>
      </c>
      <c r="Q91" s="14">
        <f t="shared" si="11"/>
        <v>41427.752222222225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7"/>
        <v>100</v>
      </c>
      <c r="P92" s="14">
        <f t="shared" si="10"/>
        <v>40706.297442129631</v>
      </c>
      <c r="Q92" s="14">
        <f t="shared" si="11"/>
        <v>40736.297442129631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7"/>
        <v>120</v>
      </c>
      <c r="P93" s="14">
        <f t="shared" si="10"/>
        <v>40619.402361111112</v>
      </c>
      <c r="Q93" s="14">
        <f t="shared" si="11"/>
        <v>40680.402361111112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7"/>
        <v>105</v>
      </c>
      <c r="P94" s="14">
        <f t="shared" si="10"/>
        <v>42721.198877314819</v>
      </c>
      <c r="Q94" s="14">
        <f t="shared" si="11"/>
        <v>42767.333333333328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7"/>
        <v>111</v>
      </c>
      <c r="P95" s="14">
        <f t="shared" si="10"/>
        <v>41065.858067129629</v>
      </c>
      <c r="Q95" s="14">
        <f t="shared" si="11"/>
        <v>41093.875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7"/>
        <v>104</v>
      </c>
      <c r="P96" s="14">
        <f t="shared" si="10"/>
        <v>41716.717847222222</v>
      </c>
      <c r="Q96" s="14">
        <f t="shared" si="11"/>
        <v>41736.717847222222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7"/>
        <v>131</v>
      </c>
      <c r="P97" s="14">
        <f t="shared" si="10"/>
        <v>40935.005104166667</v>
      </c>
      <c r="Q97" s="14">
        <f t="shared" si="11"/>
        <v>40965.005104166667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7"/>
        <v>115</v>
      </c>
      <c r="P98" s="14">
        <f t="shared" si="10"/>
        <v>40324.662511574075</v>
      </c>
      <c r="Q98" s="14">
        <f t="shared" si="11"/>
        <v>40391.125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7"/>
        <v>106</v>
      </c>
      <c r="P99" s="14">
        <f t="shared" si="10"/>
        <v>40706.135208333333</v>
      </c>
      <c r="Q99" s="14">
        <f t="shared" si="11"/>
        <v>40736.135208333333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7"/>
        <v>106</v>
      </c>
      <c r="P100" s="14">
        <f t="shared" si="10"/>
        <v>41214.79483796296</v>
      </c>
      <c r="Q100" s="14">
        <f t="shared" si="11"/>
        <v>41250.979166666664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7"/>
        <v>106</v>
      </c>
      <c r="P101" s="14">
        <f t="shared" si="10"/>
        <v>41631.902766203704</v>
      </c>
      <c r="Q101" s="14">
        <f t="shared" si="11"/>
        <v>41661.902766203704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7"/>
        <v>100</v>
      </c>
      <c r="P102" s="14">
        <f t="shared" si="10"/>
        <v>41197.753310185188</v>
      </c>
      <c r="Q102" s="14">
        <f t="shared" si="11"/>
        <v>41217.794976851852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7"/>
        <v>100</v>
      </c>
      <c r="P103" s="14">
        <f t="shared" si="10"/>
        <v>41274.776736111111</v>
      </c>
      <c r="Q103" s="14">
        <f t="shared" si="11"/>
        <v>41298.776736111111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7"/>
        <v>128</v>
      </c>
      <c r="P104" s="14">
        <f t="shared" si="10"/>
        <v>40505.131168981483</v>
      </c>
      <c r="Q104" s="14">
        <f t="shared" si="11"/>
        <v>40535.131168981483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7"/>
        <v>105</v>
      </c>
      <c r="P105" s="14">
        <f t="shared" si="10"/>
        <v>41682.805902777778</v>
      </c>
      <c r="Q105" s="14">
        <f t="shared" si="11"/>
        <v>41705.805902777778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7"/>
        <v>120</v>
      </c>
      <c r="P106" s="14">
        <f t="shared" si="10"/>
        <v>40612.695208333331</v>
      </c>
      <c r="Q106" s="14">
        <f t="shared" si="11"/>
        <v>40636.041666666664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7"/>
        <v>107</v>
      </c>
      <c r="P107" s="14">
        <f t="shared" si="10"/>
        <v>42485.724768518514</v>
      </c>
      <c r="Q107" s="14">
        <f t="shared" si="11"/>
        <v>42504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7"/>
        <v>101</v>
      </c>
      <c r="P108" s="14">
        <f t="shared" si="10"/>
        <v>40987.776631944449</v>
      </c>
      <c r="Q108" s="14">
        <f t="shared" si="11"/>
        <v>41001.776631944449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7"/>
        <v>102</v>
      </c>
      <c r="P109" s="14">
        <f t="shared" si="10"/>
        <v>40635.982488425929</v>
      </c>
      <c r="Q109" s="14">
        <f t="shared" si="11"/>
        <v>40657.982488425929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7"/>
        <v>247</v>
      </c>
      <c r="P110" s="14">
        <f t="shared" si="10"/>
        <v>41365.613078703704</v>
      </c>
      <c r="Q110" s="14">
        <f t="shared" si="11"/>
        <v>41425.613078703704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7"/>
        <v>220</v>
      </c>
      <c r="P111" s="14">
        <f t="shared" si="10"/>
        <v>40570.025810185187</v>
      </c>
      <c r="Q111" s="14">
        <f t="shared" si="11"/>
        <v>40600.025810185187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7"/>
        <v>131</v>
      </c>
      <c r="P112" s="14">
        <f t="shared" si="10"/>
        <v>41557.949687500004</v>
      </c>
      <c r="Q112" s="14">
        <f t="shared" si="11"/>
        <v>41592.249305555553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7"/>
        <v>155</v>
      </c>
      <c r="P113" s="14">
        <f t="shared" si="10"/>
        <v>42125.333182870367</v>
      </c>
      <c r="Q113" s="14">
        <f t="shared" si="11"/>
        <v>42155.333182870367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7"/>
        <v>104</v>
      </c>
      <c r="P114" s="14">
        <f t="shared" si="10"/>
        <v>41718.043032407404</v>
      </c>
      <c r="Q114" s="14">
        <f t="shared" si="11"/>
        <v>41742.083333333336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7"/>
        <v>141</v>
      </c>
      <c r="P115" s="14">
        <f t="shared" si="10"/>
        <v>40753.758425925924</v>
      </c>
      <c r="Q115" s="14">
        <f t="shared" si="11"/>
        <v>40761.625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7"/>
        <v>103</v>
      </c>
      <c r="P116" s="14">
        <f t="shared" si="10"/>
        <v>40861.27416666667</v>
      </c>
      <c r="Q116" s="14">
        <f t="shared" si="11"/>
        <v>40921.27416666667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7"/>
        <v>140</v>
      </c>
      <c r="P117" s="14">
        <f t="shared" si="10"/>
        <v>40918.738935185182</v>
      </c>
      <c r="Q117" s="14">
        <f t="shared" si="11"/>
        <v>40943.738935185182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7"/>
        <v>114</v>
      </c>
      <c r="P118" s="14">
        <f t="shared" si="10"/>
        <v>40595.497164351851</v>
      </c>
      <c r="Q118" s="14">
        <f t="shared" si="11"/>
        <v>40641.455497685187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7"/>
        <v>100</v>
      </c>
      <c r="P119" s="14">
        <f t="shared" si="10"/>
        <v>40248.834999999999</v>
      </c>
      <c r="Q119" s="14">
        <f t="shared" si="11"/>
        <v>40338.791666666664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7"/>
        <v>113</v>
      </c>
      <c r="P120" s="14">
        <f t="shared" si="10"/>
        <v>40723.053657407407</v>
      </c>
      <c r="Q120" s="14">
        <f t="shared" si="11"/>
        <v>40753.053657407407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7"/>
        <v>105</v>
      </c>
      <c r="P121" s="14">
        <f t="shared" si="10"/>
        <v>40739.069282407407</v>
      </c>
      <c r="Q121" s="14">
        <f t="shared" si="11"/>
        <v>40768.958333333336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7"/>
        <v>0</v>
      </c>
      <c r="P122" s="14">
        <f t="shared" si="10"/>
        <v>42616.049849537041</v>
      </c>
      <c r="Q122" s="14">
        <f t="shared" si="11"/>
        <v>42646.049849537041</v>
      </c>
      <c r="R122" t="s">
        <v>8267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7"/>
        <v>0</v>
      </c>
      <c r="P123" s="14">
        <f t="shared" si="10"/>
        <v>42096.704976851848</v>
      </c>
      <c r="Q123" s="14">
        <f t="shared" si="11"/>
        <v>42112.427777777775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 s="6">
        <f t="shared" si="7"/>
        <v>0</v>
      </c>
      <c r="P124" s="14">
        <f t="shared" si="10"/>
        <v>42593.431793981479</v>
      </c>
      <c r="Q124" s="14">
        <f t="shared" si="11"/>
        <v>42653.431793981479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7"/>
        <v>0</v>
      </c>
      <c r="P125" s="14">
        <f t="shared" si="10"/>
        <v>41904.781990740739</v>
      </c>
      <c r="Q125" s="14">
        <f t="shared" si="11"/>
        <v>41940.916666666664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 s="6">
        <f t="shared" si="7"/>
        <v>0</v>
      </c>
      <c r="P126" s="14">
        <f t="shared" si="10"/>
        <v>42114.928726851853</v>
      </c>
      <c r="Q126" s="14">
        <f t="shared" si="11"/>
        <v>42139.928726851853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7"/>
        <v>14</v>
      </c>
      <c r="P127" s="14">
        <f t="shared" si="10"/>
        <v>42709.993981481486</v>
      </c>
      <c r="Q127" s="14">
        <f t="shared" si="11"/>
        <v>42769.993981481486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7"/>
        <v>6</v>
      </c>
      <c r="P128" s="14">
        <f t="shared" si="10"/>
        <v>42135.589548611111</v>
      </c>
      <c r="Q128" s="14">
        <f t="shared" si="11"/>
        <v>42166.083333333328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7"/>
        <v>2</v>
      </c>
      <c r="P129" s="14">
        <f t="shared" si="10"/>
        <v>42067.62431712963</v>
      </c>
      <c r="Q129" s="14">
        <f t="shared" si="11"/>
        <v>42097.582650462966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IFERROR(ROUND(E130/L130, 2), 0)</f>
        <v>311.17</v>
      </c>
      <c r="N130" t="b">
        <v>0</v>
      </c>
      <c r="O130" s="6">
        <f t="shared" ref="O130:O193" si="13">ROUND(E130/D130 * 100, 0)</f>
        <v>2</v>
      </c>
      <c r="P130" s="14">
        <f t="shared" si="10"/>
        <v>42628.22792824074</v>
      </c>
      <c r="Q130" s="14">
        <f t="shared" si="11"/>
        <v>42663.22792824074</v>
      </c>
      <c r="R130" t="s">
        <v>8267</v>
      </c>
      <c r="S130" t="str">
        <f t="shared" ref="S130:S193" si="14">LEFT(R130,SEARCH("/",R130)-1)</f>
        <v>film &amp; video</v>
      </c>
      <c r="T130" t="str">
        <f t="shared" ref="T130:T193" si="15">RIGHT(R130,LEN(R130)-SEARCH("/",R130))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 s="6">
        <f t="shared" si="13"/>
        <v>0</v>
      </c>
      <c r="P131" s="14">
        <f t="shared" ref="P131:P194" si="16">(((J131/60)/60)/24)+DATE(1970,1,1)</f>
        <v>41882.937303240738</v>
      </c>
      <c r="Q131" s="14">
        <f t="shared" ref="Q131:Q194" si="17">(((I131/60)/60)/24)+DATE(1970,1,1)</f>
        <v>41942.937303240738</v>
      </c>
      <c r="R131" t="s">
        <v>8267</v>
      </c>
      <c r="S131" t="str">
        <f t="shared" si="14"/>
        <v>film &amp; video</v>
      </c>
      <c r="T131" t="str">
        <f t="shared" si="15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 s="6">
        <f t="shared" si="13"/>
        <v>0</v>
      </c>
      <c r="P132" s="14">
        <f t="shared" si="16"/>
        <v>41778.915416666663</v>
      </c>
      <c r="Q132" s="14">
        <f t="shared" si="17"/>
        <v>41806.844444444447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 s="6">
        <f t="shared" si="13"/>
        <v>0</v>
      </c>
      <c r="P133" s="14">
        <f t="shared" si="16"/>
        <v>42541.837511574078</v>
      </c>
      <c r="Q133" s="14">
        <f t="shared" si="17"/>
        <v>42557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3"/>
        <v>10</v>
      </c>
      <c r="P134" s="14">
        <f t="shared" si="16"/>
        <v>41905.812581018516</v>
      </c>
      <c r="Q134" s="14">
        <f t="shared" si="17"/>
        <v>41950.854247685187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 s="6">
        <f t="shared" si="13"/>
        <v>0</v>
      </c>
      <c r="P135" s="14">
        <f t="shared" si="16"/>
        <v>42491.80768518518</v>
      </c>
      <c r="Q135" s="14">
        <f t="shared" si="17"/>
        <v>42521.729861111111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 s="6">
        <f t="shared" si="13"/>
        <v>0</v>
      </c>
      <c r="P136" s="14">
        <f t="shared" si="16"/>
        <v>42221.909930555557</v>
      </c>
      <c r="Q136" s="14">
        <f t="shared" si="17"/>
        <v>42251.708333333328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3"/>
        <v>13</v>
      </c>
      <c r="P137" s="14">
        <f t="shared" si="16"/>
        <v>41788.381909722222</v>
      </c>
      <c r="Q137" s="14">
        <f t="shared" si="17"/>
        <v>41821.791666666664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 s="6">
        <f t="shared" si="13"/>
        <v>0</v>
      </c>
      <c r="P138" s="14">
        <f t="shared" si="16"/>
        <v>42096.410115740742</v>
      </c>
      <c r="Q138" s="14">
        <f t="shared" si="17"/>
        <v>42140.427777777775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 s="6">
        <f t="shared" si="13"/>
        <v>0</v>
      </c>
      <c r="P139" s="14">
        <f t="shared" si="16"/>
        <v>42239.573993055557</v>
      </c>
      <c r="Q139" s="14">
        <f t="shared" si="17"/>
        <v>42289.573993055557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3"/>
        <v>3</v>
      </c>
      <c r="P140" s="14">
        <f t="shared" si="16"/>
        <v>42186.257418981477</v>
      </c>
      <c r="Q140" s="14">
        <f t="shared" si="17"/>
        <v>42217.207638888889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3"/>
        <v>100</v>
      </c>
      <c r="P141" s="14">
        <f t="shared" si="16"/>
        <v>42187.920972222222</v>
      </c>
      <c r="Q141" s="14">
        <f t="shared" si="17"/>
        <v>42197.920972222222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 s="6">
        <f t="shared" si="13"/>
        <v>0</v>
      </c>
      <c r="P142" s="14">
        <f t="shared" si="16"/>
        <v>42053.198287037041</v>
      </c>
      <c r="Q142" s="14">
        <f t="shared" si="17"/>
        <v>42083.15662037037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3"/>
        <v>11</v>
      </c>
      <c r="P143" s="14">
        <f t="shared" si="16"/>
        <v>42110.153043981481</v>
      </c>
      <c r="Q143" s="14">
        <f t="shared" si="17"/>
        <v>42155.153043981481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3"/>
        <v>0</v>
      </c>
      <c r="P144" s="14">
        <f t="shared" si="16"/>
        <v>41938.893263888887</v>
      </c>
      <c r="Q144" s="14">
        <f t="shared" si="17"/>
        <v>41959.934930555552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 s="6">
        <f t="shared" si="13"/>
        <v>0</v>
      </c>
      <c r="P145" s="14">
        <f t="shared" si="16"/>
        <v>42559.064143518524</v>
      </c>
      <c r="Q145" s="14">
        <f t="shared" si="17"/>
        <v>42616.246527777781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3"/>
        <v>28</v>
      </c>
      <c r="P146" s="14">
        <f t="shared" si="16"/>
        <v>42047.762407407412</v>
      </c>
      <c r="Q146" s="14">
        <f t="shared" si="17"/>
        <v>42107.72074074074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3"/>
        <v>8</v>
      </c>
      <c r="P147" s="14">
        <f t="shared" si="16"/>
        <v>42200.542268518519</v>
      </c>
      <c r="Q147" s="14">
        <f t="shared" si="17"/>
        <v>42227.542268518519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3"/>
        <v>1</v>
      </c>
      <c r="P148" s="14">
        <f t="shared" si="16"/>
        <v>42693.016180555554</v>
      </c>
      <c r="Q148" s="14">
        <f t="shared" si="17"/>
        <v>42753.016180555554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 s="6">
        <f t="shared" si="13"/>
        <v>0</v>
      </c>
      <c r="P149" s="14">
        <f t="shared" si="16"/>
        <v>41969.767824074079</v>
      </c>
      <c r="Q149" s="14">
        <f t="shared" si="17"/>
        <v>42012.762499999997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3"/>
        <v>0</v>
      </c>
      <c r="P150" s="14">
        <f t="shared" si="16"/>
        <v>42397.281666666662</v>
      </c>
      <c r="Q150" s="14">
        <f t="shared" si="17"/>
        <v>42427.281666666662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3"/>
        <v>1</v>
      </c>
      <c r="P151" s="14">
        <f t="shared" si="16"/>
        <v>41968.172106481477</v>
      </c>
      <c r="Q151" s="14">
        <f t="shared" si="17"/>
        <v>41998.333333333328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3"/>
        <v>23</v>
      </c>
      <c r="P152" s="14">
        <f t="shared" si="16"/>
        <v>42090.161828703705</v>
      </c>
      <c r="Q152" s="14">
        <f t="shared" si="17"/>
        <v>42150.161828703705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3"/>
        <v>0</v>
      </c>
      <c r="P153" s="14">
        <f t="shared" si="16"/>
        <v>42113.550821759258</v>
      </c>
      <c r="Q153" s="14">
        <f t="shared" si="17"/>
        <v>42173.550821759258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3"/>
        <v>0</v>
      </c>
      <c r="P154" s="14">
        <f t="shared" si="16"/>
        <v>41875.077546296299</v>
      </c>
      <c r="Q154" s="14">
        <f t="shared" si="17"/>
        <v>41905.077546296299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3"/>
        <v>1</v>
      </c>
      <c r="P155" s="14">
        <f t="shared" si="16"/>
        <v>41933.586157407408</v>
      </c>
      <c r="Q155" s="14">
        <f t="shared" si="17"/>
        <v>41975.627824074079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3"/>
        <v>3</v>
      </c>
      <c r="P156" s="14">
        <f t="shared" si="16"/>
        <v>42115.547395833331</v>
      </c>
      <c r="Q156" s="14">
        <f t="shared" si="17"/>
        <v>42158.547395833331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3"/>
        <v>0</v>
      </c>
      <c r="P157" s="14">
        <f t="shared" si="16"/>
        <v>42168.559432870374</v>
      </c>
      <c r="Q157" s="14">
        <f t="shared" si="17"/>
        <v>42208.559432870374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3"/>
        <v>5</v>
      </c>
      <c r="P158" s="14">
        <f t="shared" si="16"/>
        <v>41794.124953703707</v>
      </c>
      <c r="Q158" s="14">
        <f t="shared" si="17"/>
        <v>41854.124953703707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3"/>
        <v>0</v>
      </c>
      <c r="P159" s="14">
        <f t="shared" si="16"/>
        <v>42396.911712962959</v>
      </c>
      <c r="Q159" s="14">
        <f t="shared" si="17"/>
        <v>42426.911712962959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 s="6">
        <f t="shared" si="13"/>
        <v>0</v>
      </c>
      <c r="P160" s="14">
        <f t="shared" si="16"/>
        <v>41904.07671296296</v>
      </c>
      <c r="Q160" s="14">
        <f t="shared" si="17"/>
        <v>41934.07671296296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3"/>
        <v>0</v>
      </c>
      <c r="P161" s="14">
        <f t="shared" si="16"/>
        <v>42514.434548611112</v>
      </c>
      <c r="Q161" s="14">
        <f t="shared" si="17"/>
        <v>42554.434548611112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 s="6">
        <f t="shared" si="13"/>
        <v>0</v>
      </c>
      <c r="P162" s="14">
        <f t="shared" si="16"/>
        <v>42171.913090277783</v>
      </c>
      <c r="Q162" s="14">
        <f t="shared" si="17"/>
        <v>42231.913090277783</v>
      </c>
      <c r="R162" t="s">
        <v>8268</v>
      </c>
      <c r="S162" t="str">
        <f t="shared" si="14"/>
        <v>film &amp; video</v>
      </c>
      <c r="T162" t="str">
        <f t="shared" si="15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3"/>
        <v>0</v>
      </c>
      <c r="P163" s="14">
        <f t="shared" si="16"/>
        <v>41792.687442129631</v>
      </c>
      <c r="Q163" s="14">
        <f t="shared" si="17"/>
        <v>41822.687442129631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3"/>
        <v>16</v>
      </c>
      <c r="P164" s="14">
        <f t="shared" si="16"/>
        <v>41835.126805555556</v>
      </c>
      <c r="Q164" s="14">
        <f t="shared" si="17"/>
        <v>41867.987500000003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 s="6">
        <f t="shared" si="13"/>
        <v>0</v>
      </c>
      <c r="P165" s="14">
        <f t="shared" si="16"/>
        <v>42243.961273148147</v>
      </c>
      <c r="Q165" s="14">
        <f t="shared" si="17"/>
        <v>42278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3"/>
        <v>1</v>
      </c>
      <c r="P166" s="14">
        <f t="shared" si="16"/>
        <v>41841.762743055559</v>
      </c>
      <c r="Q166" s="14">
        <f t="shared" si="17"/>
        <v>41901.762743055559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 s="6">
        <f t="shared" si="13"/>
        <v>0</v>
      </c>
      <c r="P167" s="14">
        <f t="shared" si="16"/>
        <v>42351.658842592587</v>
      </c>
      <c r="Q167" s="14">
        <f t="shared" si="17"/>
        <v>42381.658842592587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3"/>
        <v>60</v>
      </c>
      <c r="P168" s="14">
        <f t="shared" si="16"/>
        <v>42721.075949074075</v>
      </c>
      <c r="Q168" s="14">
        <f t="shared" si="17"/>
        <v>42751.075949074075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3"/>
        <v>0</v>
      </c>
      <c r="P169" s="14">
        <f t="shared" si="16"/>
        <v>42160.927488425921</v>
      </c>
      <c r="Q169" s="14">
        <f t="shared" si="17"/>
        <v>42220.927488425921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3"/>
        <v>4</v>
      </c>
      <c r="P170" s="14">
        <f t="shared" si="16"/>
        <v>42052.83530092593</v>
      </c>
      <c r="Q170" s="14">
        <f t="shared" si="17"/>
        <v>42082.793634259258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3"/>
        <v>22</v>
      </c>
      <c r="P171" s="14">
        <f t="shared" si="16"/>
        <v>41900.505312499998</v>
      </c>
      <c r="Q171" s="14">
        <f t="shared" si="17"/>
        <v>41930.505312499998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3"/>
        <v>3</v>
      </c>
      <c r="P172" s="14">
        <f t="shared" si="16"/>
        <v>42216.977812500001</v>
      </c>
      <c r="Q172" s="14">
        <f t="shared" si="17"/>
        <v>42246.227777777778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3"/>
        <v>0</v>
      </c>
      <c r="P173" s="14">
        <f t="shared" si="16"/>
        <v>42534.180717592593</v>
      </c>
      <c r="Q173" s="14">
        <f t="shared" si="17"/>
        <v>42594.180717592593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 s="6">
        <f t="shared" si="13"/>
        <v>0</v>
      </c>
      <c r="P174" s="14">
        <f t="shared" si="16"/>
        <v>42047.394942129627</v>
      </c>
      <c r="Q174" s="14">
        <f t="shared" si="17"/>
        <v>42082.353275462956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 s="6">
        <f t="shared" si="13"/>
        <v>0</v>
      </c>
      <c r="P175" s="14">
        <f t="shared" si="16"/>
        <v>42033.573009259257</v>
      </c>
      <c r="Q175" s="14">
        <f t="shared" si="17"/>
        <v>42063.573009259257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 s="6">
        <f t="shared" si="13"/>
        <v>0</v>
      </c>
      <c r="P176" s="14">
        <f t="shared" si="16"/>
        <v>42072.758981481486</v>
      </c>
      <c r="Q176" s="14">
        <f t="shared" si="17"/>
        <v>42132.758981481486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3"/>
        <v>6</v>
      </c>
      <c r="P177" s="14">
        <f t="shared" si="16"/>
        <v>41855.777905092589</v>
      </c>
      <c r="Q177" s="14">
        <f t="shared" si="17"/>
        <v>41880.777905092589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 s="6">
        <f t="shared" si="13"/>
        <v>0</v>
      </c>
      <c r="P178" s="14">
        <f t="shared" si="16"/>
        <v>42191.824062500003</v>
      </c>
      <c r="Q178" s="14">
        <f t="shared" si="17"/>
        <v>42221.824062500003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3"/>
        <v>40</v>
      </c>
      <c r="P179" s="14">
        <f t="shared" si="16"/>
        <v>42070.047754629632</v>
      </c>
      <c r="Q179" s="14">
        <f t="shared" si="17"/>
        <v>42087.00608796296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 s="6">
        <f t="shared" si="13"/>
        <v>0</v>
      </c>
      <c r="P180" s="14">
        <f t="shared" si="16"/>
        <v>42304.955381944441</v>
      </c>
      <c r="Q180" s="14">
        <f t="shared" si="17"/>
        <v>42334.997048611112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3"/>
        <v>20</v>
      </c>
      <c r="P181" s="14">
        <f t="shared" si="16"/>
        <v>42403.080497685187</v>
      </c>
      <c r="Q181" s="14">
        <f t="shared" si="17"/>
        <v>42433.080497685187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3"/>
        <v>33</v>
      </c>
      <c r="P182" s="14">
        <f t="shared" si="16"/>
        <v>42067.991238425922</v>
      </c>
      <c r="Q182" s="14">
        <f t="shared" si="17"/>
        <v>42107.791666666672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3"/>
        <v>21</v>
      </c>
      <c r="P183" s="14">
        <f t="shared" si="16"/>
        <v>42147.741840277777</v>
      </c>
      <c r="Q183" s="14">
        <f t="shared" si="17"/>
        <v>42177.741840277777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 s="6">
        <f t="shared" si="13"/>
        <v>0</v>
      </c>
      <c r="P184" s="14">
        <f t="shared" si="16"/>
        <v>42712.011944444443</v>
      </c>
      <c r="Q184" s="14">
        <f t="shared" si="17"/>
        <v>42742.011944444443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3"/>
        <v>36</v>
      </c>
      <c r="P185" s="14">
        <f t="shared" si="16"/>
        <v>41939.810300925928</v>
      </c>
      <c r="Q185" s="14">
        <f t="shared" si="17"/>
        <v>41969.851967592593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3"/>
        <v>3</v>
      </c>
      <c r="P186" s="14">
        <f t="shared" si="16"/>
        <v>41825.791226851856</v>
      </c>
      <c r="Q186" s="14">
        <f t="shared" si="17"/>
        <v>41883.165972222225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3"/>
        <v>6</v>
      </c>
      <c r="P187" s="14">
        <f t="shared" si="16"/>
        <v>42570.91133101852</v>
      </c>
      <c r="Q187" s="14">
        <f t="shared" si="17"/>
        <v>42600.91133101852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 s="6">
        <f t="shared" si="13"/>
        <v>0</v>
      </c>
      <c r="P188" s="14">
        <f t="shared" si="16"/>
        <v>42767.812893518523</v>
      </c>
      <c r="Q188" s="14">
        <f t="shared" si="17"/>
        <v>42797.833333333328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3"/>
        <v>16</v>
      </c>
      <c r="P189" s="14">
        <f t="shared" si="16"/>
        <v>42182.234456018516</v>
      </c>
      <c r="Q189" s="14">
        <f t="shared" si="17"/>
        <v>42206.290972222225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 s="6">
        <f t="shared" si="13"/>
        <v>0</v>
      </c>
      <c r="P190" s="14">
        <f t="shared" si="16"/>
        <v>41857.18304398148</v>
      </c>
      <c r="Q190" s="14">
        <f t="shared" si="17"/>
        <v>41887.18304398148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3"/>
        <v>0</v>
      </c>
      <c r="P191" s="14">
        <f t="shared" si="16"/>
        <v>42556.690706018519</v>
      </c>
      <c r="Q191" s="14">
        <f t="shared" si="17"/>
        <v>42616.690706018519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3"/>
        <v>0</v>
      </c>
      <c r="P192" s="14">
        <f t="shared" si="16"/>
        <v>42527.650995370372</v>
      </c>
      <c r="Q192" s="14">
        <f t="shared" si="17"/>
        <v>42537.650995370372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3"/>
        <v>5</v>
      </c>
      <c r="P193" s="14">
        <f t="shared" si="16"/>
        <v>42239.441412037035</v>
      </c>
      <c r="Q193" s="14">
        <f t="shared" si="17"/>
        <v>42279.441412037035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IFERROR(ROUND(E194/L194, 2), 0)</f>
        <v>5.67</v>
      </c>
      <c r="N194" t="b">
        <v>0</v>
      </c>
      <c r="O194" s="6">
        <f t="shared" ref="O194:O257" si="19">ROUND(E194/D194 * 100, 0)</f>
        <v>0</v>
      </c>
      <c r="P194" s="14">
        <f t="shared" si="16"/>
        <v>41899.792037037041</v>
      </c>
      <c r="Q194" s="14">
        <f t="shared" si="17"/>
        <v>41929.792037037041</v>
      </c>
      <c r="R194" t="s">
        <v>8268</v>
      </c>
      <c r="S194" t="str">
        <f t="shared" ref="S194:S257" si="20">LEFT(R194,SEARCH("/",R194)-1)</f>
        <v>film &amp; video</v>
      </c>
      <c r="T194" t="str">
        <f t="shared" ref="T194:T257" si="21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 s="6">
        <f t="shared" si="19"/>
        <v>0</v>
      </c>
      <c r="P195" s="14">
        <f t="shared" ref="P195:P258" si="22">(((J195/60)/60)/24)+DATE(1970,1,1)</f>
        <v>41911.934791666667</v>
      </c>
      <c r="Q195" s="14">
        <f t="shared" ref="Q195:Q258" si="23">(((I195/60)/60)/24)+DATE(1970,1,1)</f>
        <v>41971.976458333331</v>
      </c>
      <c r="R195" t="s">
        <v>8268</v>
      </c>
      <c r="S195" t="str">
        <f t="shared" si="20"/>
        <v>film &amp; video</v>
      </c>
      <c r="T195" t="str">
        <f t="shared" si="21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19"/>
        <v>0</v>
      </c>
      <c r="P196" s="14">
        <f t="shared" si="22"/>
        <v>42375.996886574074</v>
      </c>
      <c r="Q196" s="14">
        <f t="shared" si="23"/>
        <v>42435.996886574074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 s="6">
        <f t="shared" si="19"/>
        <v>0</v>
      </c>
      <c r="P197" s="14">
        <f t="shared" si="22"/>
        <v>42135.67050925926</v>
      </c>
      <c r="Q197" s="14">
        <f t="shared" si="23"/>
        <v>42195.67050925926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19"/>
        <v>42</v>
      </c>
      <c r="P198" s="14">
        <f t="shared" si="22"/>
        <v>42259.542800925927</v>
      </c>
      <c r="Q198" s="14">
        <f t="shared" si="23"/>
        <v>42287.875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19"/>
        <v>10</v>
      </c>
      <c r="P199" s="14">
        <f t="shared" si="22"/>
        <v>42741.848379629635</v>
      </c>
      <c r="Q199" s="14">
        <f t="shared" si="23"/>
        <v>42783.875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19"/>
        <v>1</v>
      </c>
      <c r="P200" s="14">
        <f t="shared" si="22"/>
        <v>41887.383356481485</v>
      </c>
      <c r="Q200" s="14">
        <f t="shared" si="23"/>
        <v>41917.383356481485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 s="6">
        <f t="shared" si="19"/>
        <v>0</v>
      </c>
      <c r="P201" s="14">
        <f t="shared" si="22"/>
        <v>42584.123865740738</v>
      </c>
      <c r="Q201" s="14">
        <f t="shared" si="23"/>
        <v>42614.123865740738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19"/>
        <v>26</v>
      </c>
      <c r="P202" s="14">
        <f t="shared" si="22"/>
        <v>41867.083368055559</v>
      </c>
      <c r="Q202" s="14">
        <f t="shared" si="23"/>
        <v>41897.083368055559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19"/>
        <v>58</v>
      </c>
      <c r="P203" s="14">
        <f t="shared" si="22"/>
        <v>42023.818622685183</v>
      </c>
      <c r="Q203" s="14">
        <f t="shared" si="23"/>
        <v>42043.818622685183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 s="6">
        <f t="shared" si="19"/>
        <v>0</v>
      </c>
      <c r="P204" s="14">
        <f t="shared" si="22"/>
        <v>42255.927824074075</v>
      </c>
      <c r="Q204" s="14">
        <f t="shared" si="23"/>
        <v>42285.874305555553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19"/>
        <v>30</v>
      </c>
      <c r="P205" s="14">
        <f t="shared" si="22"/>
        <v>41973.847962962958</v>
      </c>
      <c r="Q205" s="14">
        <f t="shared" si="23"/>
        <v>42033.847962962958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19"/>
        <v>51</v>
      </c>
      <c r="P206" s="14">
        <f t="shared" si="22"/>
        <v>42556.583368055552</v>
      </c>
      <c r="Q206" s="14">
        <f t="shared" si="23"/>
        <v>42586.583368055552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19"/>
        <v>16</v>
      </c>
      <c r="P207" s="14">
        <f t="shared" si="22"/>
        <v>42248.632199074069</v>
      </c>
      <c r="Q207" s="14">
        <f t="shared" si="23"/>
        <v>42283.632199074069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 s="6">
        <f t="shared" si="19"/>
        <v>0</v>
      </c>
      <c r="P208" s="14">
        <f t="shared" si="22"/>
        <v>42567.004432870366</v>
      </c>
      <c r="Q208" s="14">
        <f t="shared" si="23"/>
        <v>42588.004432870366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19"/>
        <v>15</v>
      </c>
      <c r="P209" s="14">
        <f t="shared" si="22"/>
        <v>41978.197199074071</v>
      </c>
      <c r="Q209" s="14">
        <f t="shared" si="23"/>
        <v>42008.197199074071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 s="6">
        <f t="shared" si="19"/>
        <v>0</v>
      </c>
      <c r="P210" s="14">
        <f t="shared" si="22"/>
        <v>41959.369988425926</v>
      </c>
      <c r="Q210" s="14">
        <f t="shared" si="23"/>
        <v>41989.369988425926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 s="6">
        <f t="shared" si="19"/>
        <v>0</v>
      </c>
      <c r="P211" s="14">
        <f t="shared" si="22"/>
        <v>42165.922858796301</v>
      </c>
      <c r="Q211" s="14">
        <f t="shared" si="23"/>
        <v>42195.922858796301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19"/>
        <v>25</v>
      </c>
      <c r="P212" s="14">
        <f t="shared" si="22"/>
        <v>42249.064722222218</v>
      </c>
      <c r="Q212" s="14">
        <f t="shared" si="23"/>
        <v>42278.208333333328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19"/>
        <v>45</v>
      </c>
      <c r="P213" s="14">
        <f t="shared" si="22"/>
        <v>42236.159918981488</v>
      </c>
      <c r="Q213" s="14">
        <f t="shared" si="23"/>
        <v>42266.159918981488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19"/>
        <v>0</v>
      </c>
      <c r="P214" s="14">
        <f t="shared" si="22"/>
        <v>42416.881018518514</v>
      </c>
      <c r="Q214" s="14">
        <f t="shared" si="23"/>
        <v>42476.839351851857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19"/>
        <v>0</v>
      </c>
      <c r="P215" s="14">
        <f t="shared" si="22"/>
        <v>42202.594293981485</v>
      </c>
      <c r="Q215" s="14">
        <f t="shared" si="23"/>
        <v>42232.587974537033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19"/>
        <v>0</v>
      </c>
      <c r="P216" s="14">
        <f t="shared" si="22"/>
        <v>42009.64061342593</v>
      </c>
      <c r="Q216" s="14">
        <f t="shared" si="23"/>
        <v>42069.64061342593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19"/>
        <v>0</v>
      </c>
      <c r="P217" s="14">
        <f t="shared" si="22"/>
        <v>42375.230115740742</v>
      </c>
      <c r="Q217" s="14">
        <f t="shared" si="23"/>
        <v>42417.999305555553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19"/>
        <v>56</v>
      </c>
      <c r="P218" s="14">
        <f t="shared" si="22"/>
        <v>42066.958761574075</v>
      </c>
      <c r="Q218" s="14">
        <f t="shared" si="23"/>
        <v>42116.917094907403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19"/>
        <v>12</v>
      </c>
      <c r="P219" s="14">
        <f t="shared" si="22"/>
        <v>41970.64061342593</v>
      </c>
      <c r="Q219" s="14">
        <f t="shared" si="23"/>
        <v>42001.64061342593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19"/>
        <v>2</v>
      </c>
      <c r="P220" s="14">
        <f t="shared" si="22"/>
        <v>42079.628344907411</v>
      </c>
      <c r="Q220" s="14">
        <f t="shared" si="23"/>
        <v>42139.628344907411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19"/>
        <v>18</v>
      </c>
      <c r="P221" s="14">
        <f t="shared" si="22"/>
        <v>42429.326678240745</v>
      </c>
      <c r="Q221" s="14">
        <f t="shared" si="23"/>
        <v>42461.290972222225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19"/>
        <v>1</v>
      </c>
      <c r="P222" s="14">
        <f t="shared" si="22"/>
        <v>42195.643865740742</v>
      </c>
      <c r="Q222" s="14">
        <f t="shared" si="23"/>
        <v>42236.837499999994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 s="6">
        <f t="shared" si="19"/>
        <v>0</v>
      </c>
      <c r="P223" s="14">
        <f t="shared" si="22"/>
        <v>42031.837546296301</v>
      </c>
      <c r="Q223" s="14">
        <f t="shared" si="23"/>
        <v>42091.79587962963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19"/>
        <v>13</v>
      </c>
      <c r="P224" s="14">
        <f t="shared" si="22"/>
        <v>42031.769884259258</v>
      </c>
      <c r="Q224" s="14">
        <f t="shared" si="23"/>
        <v>42090.110416666663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 s="6">
        <f t="shared" si="19"/>
        <v>0</v>
      </c>
      <c r="P225" s="14">
        <f t="shared" si="22"/>
        <v>42482.048032407409</v>
      </c>
      <c r="Q225" s="14">
        <f t="shared" si="23"/>
        <v>42512.045138888891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 s="6">
        <f t="shared" si="19"/>
        <v>0</v>
      </c>
      <c r="P226" s="14">
        <f t="shared" si="22"/>
        <v>42135.235254629632</v>
      </c>
      <c r="Q226" s="14">
        <f t="shared" si="23"/>
        <v>42195.235254629632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 s="6">
        <f t="shared" si="19"/>
        <v>0</v>
      </c>
      <c r="P227" s="14">
        <f t="shared" si="22"/>
        <v>42438.961273148147</v>
      </c>
      <c r="Q227" s="14">
        <f t="shared" si="23"/>
        <v>42468.919606481482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19"/>
        <v>1</v>
      </c>
      <c r="P228" s="14">
        <f t="shared" si="22"/>
        <v>42106.666018518517</v>
      </c>
      <c r="Q228" s="14">
        <f t="shared" si="23"/>
        <v>42155.395138888889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 s="6">
        <f t="shared" si="19"/>
        <v>0</v>
      </c>
      <c r="P229" s="14">
        <f t="shared" si="22"/>
        <v>42164.893993055557</v>
      </c>
      <c r="Q229" s="14">
        <f t="shared" si="23"/>
        <v>42194.893993055557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 s="6">
        <f t="shared" si="19"/>
        <v>0</v>
      </c>
      <c r="P230" s="14">
        <f t="shared" si="22"/>
        <v>42096.686400462961</v>
      </c>
      <c r="Q230" s="14">
        <f t="shared" si="23"/>
        <v>42156.686400462961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 s="6">
        <f t="shared" si="19"/>
        <v>0</v>
      </c>
      <c r="P231" s="14">
        <f t="shared" si="22"/>
        <v>42383.933993055558</v>
      </c>
      <c r="Q231" s="14">
        <f t="shared" si="23"/>
        <v>42413.933993055558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19"/>
        <v>0</v>
      </c>
      <c r="P232" s="14">
        <f t="shared" si="22"/>
        <v>42129.777210648142</v>
      </c>
      <c r="Q232" s="14">
        <f t="shared" si="23"/>
        <v>42159.777210648142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 s="6">
        <f t="shared" si="19"/>
        <v>0</v>
      </c>
      <c r="P233" s="14">
        <f t="shared" si="22"/>
        <v>42341.958923611113</v>
      </c>
      <c r="Q233" s="14">
        <f t="shared" si="23"/>
        <v>42371.958923611113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19"/>
        <v>3</v>
      </c>
      <c r="P234" s="14">
        <f t="shared" si="22"/>
        <v>42032.82576388889</v>
      </c>
      <c r="Q234" s="14">
        <f t="shared" si="23"/>
        <v>42062.82576388889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 s="6">
        <f t="shared" si="19"/>
        <v>0</v>
      </c>
      <c r="P235" s="14">
        <f t="shared" si="22"/>
        <v>42612.911712962959</v>
      </c>
      <c r="Q235" s="14">
        <f t="shared" si="23"/>
        <v>42642.911712962959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19"/>
        <v>40</v>
      </c>
      <c r="P236" s="14">
        <f t="shared" si="22"/>
        <v>42136.035405092596</v>
      </c>
      <c r="Q236" s="14">
        <f t="shared" si="23"/>
        <v>42176.035405092596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 s="6">
        <f t="shared" si="19"/>
        <v>0</v>
      </c>
      <c r="P237" s="14">
        <f t="shared" si="22"/>
        <v>42164.908530092594</v>
      </c>
      <c r="Q237" s="14">
        <f t="shared" si="23"/>
        <v>42194.908530092594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 s="6">
        <f t="shared" si="19"/>
        <v>0</v>
      </c>
      <c r="P238" s="14">
        <f t="shared" si="22"/>
        <v>42321.08447916666</v>
      </c>
      <c r="Q238" s="14">
        <f t="shared" si="23"/>
        <v>42374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19"/>
        <v>0</v>
      </c>
      <c r="P239" s="14">
        <f t="shared" si="22"/>
        <v>42377.577187499999</v>
      </c>
      <c r="Q239" s="14">
        <f t="shared" si="23"/>
        <v>42437.577187499999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 s="6">
        <f t="shared" si="19"/>
        <v>0</v>
      </c>
      <c r="P240" s="14">
        <f t="shared" si="22"/>
        <v>42713.962499999994</v>
      </c>
      <c r="Q240" s="14">
        <f t="shared" si="23"/>
        <v>42734.375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19"/>
        <v>25</v>
      </c>
      <c r="P241" s="14">
        <f t="shared" si="22"/>
        <v>42297.110300925924</v>
      </c>
      <c r="Q241" s="14">
        <f t="shared" si="23"/>
        <v>42316.5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19"/>
        <v>108</v>
      </c>
      <c r="P242" s="14">
        <f t="shared" si="22"/>
        <v>41354.708460648151</v>
      </c>
      <c r="Q242" s="14">
        <f t="shared" si="23"/>
        <v>41399.708460648151</v>
      </c>
      <c r="R242" t="s">
        <v>8269</v>
      </c>
      <c r="S242" t="str">
        <f t="shared" si="20"/>
        <v>film &amp; video</v>
      </c>
      <c r="T242" t="str">
        <f t="shared" si="21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19"/>
        <v>113</v>
      </c>
      <c r="P243" s="14">
        <f t="shared" si="22"/>
        <v>41949.697962962964</v>
      </c>
      <c r="Q243" s="14">
        <f t="shared" si="23"/>
        <v>41994.697962962964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19"/>
        <v>113</v>
      </c>
      <c r="P244" s="14">
        <f t="shared" si="22"/>
        <v>40862.492939814816</v>
      </c>
      <c r="Q244" s="14">
        <f t="shared" si="23"/>
        <v>40897.492939814816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19"/>
        <v>103</v>
      </c>
      <c r="P245" s="14">
        <f t="shared" si="22"/>
        <v>41662.047500000001</v>
      </c>
      <c r="Q245" s="14">
        <f t="shared" si="23"/>
        <v>41692.047500000001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19"/>
        <v>114</v>
      </c>
      <c r="P246" s="14">
        <f t="shared" si="22"/>
        <v>40213.323599537034</v>
      </c>
      <c r="Q246" s="14">
        <f t="shared" si="23"/>
        <v>40253.29583333333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19"/>
        <v>104</v>
      </c>
      <c r="P247" s="14">
        <f t="shared" si="22"/>
        <v>41107.053067129629</v>
      </c>
      <c r="Q247" s="14">
        <f t="shared" si="23"/>
        <v>41137.053067129629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19"/>
        <v>305</v>
      </c>
      <c r="P248" s="14">
        <f t="shared" si="22"/>
        <v>40480.363483796296</v>
      </c>
      <c r="Q248" s="14">
        <f t="shared" si="23"/>
        <v>40530.405150462961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19"/>
        <v>134</v>
      </c>
      <c r="P249" s="14">
        <f t="shared" si="22"/>
        <v>40430.604328703703</v>
      </c>
      <c r="Q249" s="14">
        <f t="shared" si="23"/>
        <v>40467.152083333334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19"/>
        <v>101</v>
      </c>
      <c r="P250" s="14">
        <f t="shared" si="22"/>
        <v>40870.774409722224</v>
      </c>
      <c r="Q250" s="14">
        <f t="shared" si="23"/>
        <v>40915.774409722224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19"/>
        <v>113</v>
      </c>
      <c r="P251" s="14">
        <f t="shared" si="22"/>
        <v>40332.923842592594</v>
      </c>
      <c r="Q251" s="14">
        <f t="shared" si="23"/>
        <v>40412.736111111109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19"/>
        <v>106</v>
      </c>
      <c r="P252" s="14">
        <f t="shared" si="22"/>
        <v>41401.565868055557</v>
      </c>
      <c r="Q252" s="14">
        <f t="shared" si="23"/>
        <v>41431.565868055557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19"/>
        <v>126</v>
      </c>
      <c r="P253" s="14">
        <f t="shared" si="22"/>
        <v>41013.787569444445</v>
      </c>
      <c r="Q253" s="14">
        <f t="shared" si="23"/>
        <v>41045.791666666664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19"/>
        <v>185</v>
      </c>
      <c r="P254" s="14">
        <f t="shared" si="22"/>
        <v>40266.662708333337</v>
      </c>
      <c r="Q254" s="14">
        <f t="shared" si="23"/>
        <v>40330.165972222225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19"/>
        <v>101</v>
      </c>
      <c r="P255" s="14">
        <f t="shared" si="22"/>
        <v>40924.650868055556</v>
      </c>
      <c r="Q255" s="14">
        <f t="shared" si="23"/>
        <v>40954.650868055556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19"/>
        <v>117</v>
      </c>
      <c r="P256" s="14">
        <f t="shared" si="22"/>
        <v>42263.952662037031</v>
      </c>
      <c r="Q256" s="14">
        <f t="shared" si="23"/>
        <v>42294.083333333328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19"/>
        <v>107</v>
      </c>
      <c r="P257" s="14">
        <f t="shared" si="22"/>
        <v>40588.526412037041</v>
      </c>
      <c r="Q257" s="14">
        <f t="shared" si="23"/>
        <v>40618.48474537037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IFERROR(ROUND(E258/L258, 2), 0)</f>
        <v>65.760000000000005</v>
      </c>
      <c r="N258" t="b">
        <v>1</v>
      </c>
      <c r="O258" s="6">
        <f t="shared" ref="O258:O321" si="25">ROUND(E258/D258 * 100, 0)</f>
        <v>139</v>
      </c>
      <c r="P258" s="14">
        <f t="shared" si="22"/>
        <v>41319.769293981481</v>
      </c>
      <c r="Q258" s="14">
        <f t="shared" si="23"/>
        <v>41349.769293981481</v>
      </c>
      <c r="R258" t="s">
        <v>8269</v>
      </c>
      <c r="S258" t="str">
        <f t="shared" ref="S258:S321" si="26">LEFT(R258,SEARCH("/",R258)-1)</f>
        <v>film &amp; video</v>
      </c>
      <c r="T258" t="str">
        <f t="shared" ref="T258:T321" si="27">RIGHT(R258,LEN(R258)-SEARCH("/",R258))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si="25"/>
        <v>107</v>
      </c>
      <c r="P259" s="14">
        <f t="shared" ref="P259:P322" si="28">(((J259/60)/60)/24)+DATE(1970,1,1)</f>
        <v>42479.626875000002</v>
      </c>
      <c r="Q259" s="14">
        <f t="shared" ref="Q259:Q322" si="29">(((I259/60)/60)/24)+DATE(1970,1,1)</f>
        <v>42509.626875000002</v>
      </c>
      <c r="R259" t="s">
        <v>8269</v>
      </c>
      <c r="S259" t="str">
        <f t="shared" si="26"/>
        <v>film &amp; video</v>
      </c>
      <c r="T259" t="str">
        <f t="shared" si="27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5"/>
        <v>191</v>
      </c>
      <c r="P260" s="14">
        <f t="shared" si="28"/>
        <v>40682.051689814813</v>
      </c>
      <c r="Q260" s="14">
        <f t="shared" si="29"/>
        <v>40712.051689814813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5"/>
        <v>132</v>
      </c>
      <c r="P261" s="14">
        <f t="shared" si="28"/>
        <v>42072.738067129627</v>
      </c>
      <c r="Q261" s="14">
        <f t="shared" si="29"/>
        <v>42102.738067129627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5"/>
        <v>106</v>
      </c>
      <c r="P262" s="14">
        <f t="shared" si="28"/>
        <v>40330.755543981482</v>
      </c>
      <c r="Q262" s="14">
        <f t="shared" si="29"/>
        <v>40376.415972222225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5"/>
        <v>107</v>
      </c>
      <c r="P263" s="14">
        <f t="shared" si="28"/>
        <v>41017.885462962964</v>
      </c>
      <c r="Q263" s="14">
        <f t="shared" si="29"/>
        <v>41067.621527777781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5"/>
        <v>240</v>
      </c>
      <c r="P264" s="14">
        <f t="shared" si="28"/>
        <v>40555.24800925926</v>
      </c>
      <c r="Q264" s="14">
        <f t="shared" si="29"/>
        <v>40600.24800925926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5"/>
        <v>118</v>
      </c>
      <c r="P265" s="14">
        <f t="shared" si="28"/>
        <v>41149.954791666663</v>
      </c>
      <c r="Q265" s="14">
        <f t="shared" si="29"/>
        <v>41179.954791666663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5"/>
        <v>118</v>
      </c>
      <c r="P266" s="14">
        <f t="shared" si="28"/>
        <v>41010.620312500003</v>
      </c>
      <c r="Q266" s="14">
        <f t="shared" si="29"/>
        <v>41040.620312500003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5"/>
        <v>111</v>
      </c>
      <c r="P267" s="14">
        <f t="shared" si="28"/>
        <v>40267.245717592588</v>
      </c>
      <c r="Q267" s="14">
        <f t="shared" si="29"/>
        <v>40308.844444444447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5"/>
        <v>146</v>
      </c>
      <c r="P268" s="14">
        <f t="shared" si="28"/>
        <v>40205.174849537041</v>
      </c>
      <c r="Q268" s="14">
        <f t="shared" si="29"/>
        <v>40291.160416666666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5"/>
        <v>132</v>
      </c>
      <c r="P269" s="14">
        <f t="shared" si="28"/>
        <v>41785.452534722222</v>
      </c>
      <c r="Q269" s="14">
        <f t="shared" si="29"/>
        <v>41815.452534722222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5"/>
        <v>111</v>
      </c>
      <c r="P270" s="14">
        <f t="shared" si="28"/>
        <v>40809.15252314815</v>
      </c>
      <c r="Q270" s="14">
        <f t="shared" si="29"/>
        <v>40854.194189814814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5"/>
        <v>147</v>
      </c>
      <c r="P271" s="14">
        <f t="shared" si="28"/>
        <v>42758.197013888886</v>
      </c>
      <c r="Q271" s="14">
        <f t="shared" si="29"/>
        <v>42788.197013888886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5"/>
        <v>153</v>
      </c>
      <c r="P272" s="14">
        <f t="shared" si="28"/>
        <v>40637.866550925923</v>
      </c>
      <c r="Q272" s="14">
        <f t="shared" si="29"/>
        <v>40688.166666666664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5"/>
        <v>105</v>
      </c>
      <c r="P273" s="14">
        <f t="shared" si="28"/>
        <v>41612.10024305556</v>
      </c>
      <c r="Q273" s="14">
        <f t="shared" si="29"/>
        <v>41641.333333333336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5"/>
        <v>177</v>
      </c>
      <c r="P274" s="14">
        <f t="shared" si="28"/>
        <v>40235.900358796294</v>
      </c>
      <c r="Q274" s="14">
        <f t="shared" si="29"/>
        <v>40296.78402777778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5"/>
        <v>108</v>
      </c>
      <c r="P275" s="14">
        <f t="shared" si="28"/>
        <v>40697.498449074075</v>
      </c>
      <c r="Q275" s="14">
        <f t="shared" si="29"/>
        <v>40727.498449074075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5"/>
        <v>156</v>
      </c>
      <c r="P276" s="14">
        <f t="shared" si="28"/>
        <v>40969.912372685183</v>
      </c>
      <c r="Q276" s="14">
        <f t="shared" si="29"/>
        <v>41004.290972222225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5"/>
        <v>108</v>
      </c>
      <c r="P277" s="14">
        <f t="shared" si="28"/>
        <v>41193.032013888893</v>
      </c>
      <c r="Q277" s="14">
        <f t="shared" si="29"/>
        <v>41223.073680555557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5"/>
        <v>148</v>
      </c>
      <c r="P278" s="14">
        <f t="shared" si="28"/>
        <v>40967.081874999996</v>
      </c>
      <c r="Q278" s="14">
        <f t="shared" si="29"/>
        <v>41027.040208333332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5"/>
        <v>110</v>
      </c>
      <c r="P279" s="14">
        <f t="shared" si="28"/>
        <v>42117.891423611116</v>
      </c>
      <c r="Q279" s="14">
        <f t="shared" si="29"/>
        <v>42147.891423611116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5"/>
        <v>150</v>
      </c>
      <c r="P280" s="14">
        <f t="shared" si="28"/>
        <v>41164.040960648148</v>
      </c>
      <c r="Q280" s="14">
        <f t="shared" si="29"/>
        <v>41194.040960648148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5"/>
        <v>157</v>
      </c>
      <c r="P281" s="14">
        <f t="shared" si="28"/>
        <v>42759.244166666671</v>
      </c>
      <c r="Q281" s="14">
        <f t="shared" si="29"/>
        <v>42793.084027777775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5"/>
        <v>156</v>
      </c>
      <c r="P282" s="14">
        <f t="shared" si="28"/>
        <v>41744.590682870366</v>
      </c>
      <c r="Q282" s="14">
        <f t="shared" si="29"/>
        <v>41789.590682870366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5"/>
        <v>121</v>
      </c>
      <c r="P283" s="14">
        <f t="shared" si="28"/>
        <v>39950.163344907407</v>
      </c>
      <c r="Q283" s="14">
        <f t="shared" si="29"/>
        <v>40035.80972222222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5"/>
        <v>101</v>
      </c>
      <c r="P284" s="14">
        <f t="shared" si="28"/>
        <v>40194.920046296298</v>
      </c>
      <c r="Q284" s="14">
        <f t="shared" si="29"/>
        <v>40231.916666666664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5"/>
        <v>114</v>
      </c>
      <c r="P285" s="14">
        <f t="shared" si="28"/>
        <v>40675.71</v>
      </c>
      <c r="Q285" s="14">
        <f t="shared" si="29"/>
        <v>40695.207638888889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5"/>
        <v>105</v>
      </c>
      <c r="P286" s="14">
        <f t="shared" si="28"/>
        <v>40904.738194444442</v>
      </c>
      <c r="Q286" s="14">
        <f t="shared" si="29"/>
        <v>40929.738194444442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5"/>
        <v>229</v>
      </c>
      <c r="P287" s="14">
        <f t="shared" si="28"/>
        <v>41506.756111111114</v>
      </c>
      <c r="Q287" s="14">
        <f t="shared" si="29"/>
        <v>41536.756111111114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5"/>
        <v>109</v>
      </c>
      <c r="P288" s="14">
        <f t="shared" si="28"/>
        <v>41313.816249999996</v>
      </c>
      <c r="Q288" s="14">
        <f t="shared" si="29"/>
        <v>41358.774583333332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5"/>
        <v>176</v>
      </c>
      <c r="P289" s="14">
        <f t="shared" si="28"/>
        <v>41184.277986111112</v>
      </c>
      <c r="Q289" s="14">
        <f t="shared" si="29"/>
        <v>41215.166666666664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5"/>
        <v>103</v>
      </c>
      <c r="P290" s="14">
        <f t="shared" si="28"/>
        <v>41051.168900462959</v>
      </c>
      <c r="Q290" s="14">
        <f t="shared" si="29"/>
        <v>41086.168900462959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5"/>
        <v>105</v>
      </c>
      <c r="P291" s="14">
        <f t="shared" si="28"/>
        <v>41550.456412037034</v>
      </c>
      <c r="Q291" s="14">
        <f t="shared" si="29"/>
        <v>41580.456412037034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5"/>
        <v>107</v>
      </c>
      <c r="P292" s="14">
        <f t="shared" si="28"/>
        <v>40526.36917824074</v>
      </c>
      <c r="Q292" s="14">
        <f t="shared" si="29"/>
        <v>40576.332638888889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5"/>
        <v>120</v>
      </c>
      <c r="P293" s="14">
        <f t="shared" si="28"/>
        <v>41376.769050925926</v>
      </c>
      <c r="Q293" s="14">
        <f t="shared" si="29"/>
        <v>41395.000694444447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5"/>
        <v>102</v>
      </c>
      <c r="P294" s="14">
        <f t="shared" si="28"/>
        <v>40812.803229166668</v>
      </c>
      <c r="Q294" s="14">
        <f t="shared" si="29"/>
        <v>40845.165972222225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5"/>
        <v>101</v>
      </c>
      <c r="P295" s="14">
        <f t="shared" si="28"/>
        <v>41719.667986111112</v>
      </c>
      <c r="Q295" s="14">
        <f t="shared" si="29"/>
        <v>41749.667986111112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5"/>
        <v>100</v>
      </c>
      <c r="P296" s="14">
        <f t="shared" si="28"/>
        <v>40343.084421296298</v>
      </c>
      <c r="Q296" s="14">
        <f t="shared" si="29"/>
        <v>40378.666666666664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5"/>
        <v>133</v>
      </c>
      <c r="P297" s="14">
        <f t="shared" si="28"/>
        <v>41519.004733796297</v>
      </c>
      <c r="Q297" s="14">
        <f t="shared" si="29"/>
        <v>41579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5"/>
        <v>119</v>
      </c>
      <c r="P298" s="14">
        <f t="shared" si="28"/>
        <v>41134.475497685184</v>
      </c>
      <c r="Q298" s="14">
        <f t="shared" si="29"/>
        <v>41159.475497685184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5"/>
        <v>101</v>
      </c>
      <c r="P299" s="14">
        <f t="shared" si="28"/>
        <v>42089.72802083334</v>
      </c>
      <c r="Q299" s="14">
        <f t="shared" si="29"/>
        <v>42125.165972222225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5"/>
        <v>109</v>
      </c>
      <c r="P300" s="14">
        <f t="shared" si="28"/>
        <v>41709.463518518518</v>
      </c>
      <c r="Q300" s="14">
        <f t="shared" si="29"/>
        <v>41768.875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5"/>
        <v>179</v>
      </c>
      <c r="P301" s="14">
        <f t="shared" si="28"/>
        <v>40469.225231481483</v>
      </c>
      <c r="Q301" s="14">
        <f t="shared" si="29"/>
        <v>40499.266898148147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5"/>
        <v>102</v>
      </c>
      <c r="P302" s="14">
        <f t="shared" si="28"/>
        <v>40626.959930555553</v>
      </c>
      <c r="Q302" s="14">
        <f t="shared" si="29"/>
        <v>40657.959930555553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5"/>
        <v>119</v>
      </c>
      <c r="P303" s="14">
        <f t="shared" si="28"/>
        <v>41312.737673611111</v>
      </c>
      <c r="Q303" s="14">
        <f t="shared" si="29"/>
        <v>41352.696006944447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5"/>
        <v>100</v>
      </c>
      <c r="P304" s="14">
        <f t="shared" si="28"/>
        <v>40933.856921296298</v>
      </c>
      <c r="Q304" s="14">
        <f t="shared" si="29"/>
        <v>40963.856921296298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5"/>
        <v>137</v>
      </c>
      <c r="P305" s="14">
        <f t="shared" si="28"/>
        <v>41032.071134259262</v>
      </c>
      <c r="Q305" s="14">
        <f t="shared" si="29"/>
        <v>41062.071134259262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5"/>
        <v>232</v>
      </c>
      <c r="P306" s="14">
        <f t="shared" si="28"/>
        <v>41114.094872685186</v>
      </c>
      <c r="Q306" s="14">
        <f t="shared" si="29"/>
        <v>41153.083333333336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5"/>
        <v>130</v>
      </c>
      <c r="P307" s="14">
        <f t="shared" si="28"/>
        <v>40948.630196759259</v>
      </c>
      <c r="Q307" s="14">
        <f t="shared" si="29"/>
        <v>40978.630196759259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5"/>
        <v>293</v>
      </c>
      <c r="P308" s="14">
        <f t="shared" si="28"/>
        <v>41333.837187500001</v>
      </c>
      <c r="Q308" s="14">
        <f t="shared" si="29"/>
        <v>41353.795520833337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5"/>
        <v>111</v>
      </c>
      <c r="P309" s="14">
        <f t="shared" si="28"/>
        <v>41282.944456018515</v>
      </c>
      <c r="Q309" s="14">
        <f t="shared" si="29"/>
        <v>41312.944456018515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5"/>
        <v>106</v>
      </c>
      <c r="P310" s="14">
        <f t="shared" si="28"/>
        <v>40567.694560185184</v>
      </c>
      <c r="Q310" s="14">
        <f t="shared" si="29"/>
        <v>40612.694560185184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5"/>
        <v>119</v>
      </c>
      <c r="P311" s="14">
        <f t="shared" si="28"/>
        <v>41134.751550925925</v>
      </c>
      <c r="Q311" s="14">
        <f t="shared" si="29"/>
        <v>41155.751550925925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5"/>
        <v>104</v>
      </c>
      <c r="P312" s="14">
        <f t="shared" si="28"/>
        <v>40821.183136574073</v>
      </c>
      <c r="Q312" s="14">
        <f t="shared" si="29"/>
        <v>40836.083333333336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5"/>
        <v>104</v>
      </c>
      <c r="P313" s="14">
        <f t="shared" si="28"/>
        <v>40868.219814814816</v>
      </c>
      <c r="Q313" s="14">
        <f t="shared" si="29"/>
        <v>40909.332638888889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5"/>
        <v>112</v>
      </c>
      <c r="P314" s="14">
        <f t="shared" si="28"/>
        <v>41348.877685185187</v>
      </c>
      <c r="Q314" s="14">
        <f t="shared" si="29"/>
        <v>41378.877685185187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5"/>
        <v>105</v>
      </c>
      <c r="P315" s="14">
        <f t="shared" si="28"/>
        <v>40357.227939814817</v>
      </c>
      <c r="Q315" s="14">
        <f t="shared" si="29"/>
        <v>40401.665972222225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5"/>
        <v>385</v>
      </c>
      <c r="P316" s="14">
        <f t="shared" si="28"/>
        <v>41304.833194444444</v>
      </c>
      <c r="Q316" s="14">
        <f t="shared" si="29"/>
        <v>41334.833194444444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5"/>
        <v>101</v>
      </c>
      <c r="P317" s="14">
        <f t="shared" si="28"/>
        <v>41113.77238425926</v>
      </c>
      <c r="Q317" s="14">
        <f t="shared" si="29"/>
        <v>41143.77238425926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5"/>
        <v>114</v>
      </c>
      <c r="P318" s="14">
        <f t="shared" si="28"/>
        <v>41950.923576388886</v>
      </c>
      <c r="Q318" s="14">
        <f t="shared" si="29"/>
        <v>41984.207638888889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5"/>
        <v>101</v>
      </c>
      <c r="P319" s="14">
        <f t="shared" si="28"/>
        <v>41589.676886574074</v>
      </c>
      <c r="Q319" s="14">
        <f t="shared" si="29"/>
        <v>41619.676886574074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5"/>
        <v>283</v>
      </c>
      <c r="P320" s="14">
        <f t="shared" si="28"/>
        <v>41330.038784722223</v>
      </c>
      <c r="Q320" s="14">
        <f t="shared" si="29"/>
        <v>41359.997118055559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5"/>
        <v>113</v>
      </c>
      <c r="P321" s="14">
        <f t="shared" si="28"/>
        <v>40123.83829861111</v>
      </c>
      <c r="Q321" s="14">
        <f t="shared" si="29"/>
        <v>40211.332638888889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IFERROR(ROUND(E322/L322, 2), 0)</f>
        <v>134.91</v>
      </c>
      <c r="N322" t="b">
        <v>1</v>
      </c>
      <c r="O322" s="6">
        <f t="shared" ref="O322:O385" si="31">ROUND(E322/D322 * 100, 0)</f>
        <v>107</v>
      </c>
      <c r="P322" s="14">
        <f t="shared" si="28"/>
        <v>42331.551307870366</v>
      </c>
      <c r="Q322" s="14">
        <f t="shared" si="29"/>
        <v>42360.958333333328</v>
      </c>
      <c r="R322" t="s">
        <v>8269</v>
      </c>
      <c r="S322" t="str">
        <f t="shared" ref="S322:S385" si="32">LEFT(R322,SEARCH("/",R322)-1)</f>
        <v>film &amp; video</v>
      </c>
      <c r="T322" t="str">
        <f t="shared" ref="T322:T385" si="33">RIGHT(R322,LEN(R322)-SEARCH("/",R322))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si="31"/>
        <v>103</v>
      </c>
      <c r="P323" s="14">
        <f t="shared" ref="P323:P386" si="34">(((J323/60)/60)/24)+DATE(1970,1,1)</f>
        <v>42647.446597222224</v>
      </c>
      <c r="Q323" s="14">
        <f t="shared" ref="Q323:Q386" si="35">(((I323/60)/60)/24)+DATE(1970,1,1)</f>
        <v>42682.488263888896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1"/>
        <v>108</v>
      </c>
      <c r="P324" s="14">
        <f t="shared" si="34"/>
        <v>42473.57</v>
      </c>
      <c r="Q324" s="14">
        <f t="shared" si="35"/>
        <v>42503.57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1"/>
        <v>123</v>
      </c>
      <c r="P325" s="14">
        <f t="shared" si="34"/>
        <v>42697.32136574074</v>
      </c>
      <c r="Q325" s="14">
        <f t="shared" si="35"/>
        <v>42725.332638888889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1"/>
        <v>102</v>
      </c>
      <c r="P326" s="14">
        <f t="shared" si="34"/>
        <v>42184.626250000001</v>
      </c>
      <c r="Q326" s="14">
        <f t="shared" si="35"/>
        <v>42217.626250000001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1"/>
        <v>104</v>
      </c>
      <c r="P327" s="14">
        <f t="shared" si="34"/>
        <v>42689.187881944439</v>
      </c>
      <c r="Q327" s="14">
        <f t="shared" si="35"/>
        <v>42724.187881944439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1"/>
        <v>113</v>
      </c>
      <c r="P328" s="14">
        <f t="shared" si="34"/>
        <v>42775.314884259264</v>
      </c>
      <c r="Q328" s="14">
        <f t="shared" si="35"/>
        <v>42808.956250000003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1"/>
        <v>136</v>
      </c>
      <c r="P329" s="14">
        <f t="shared" si="34"/>
        <v>42058.235289351855</v>
      </c>
      <c r="Q329" s="14">
        <f t="shared" si="35"/>
        <v>42085.333333333328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1"/>
        <v>104</v>
      </c>
      <c r="P330" s="14">
        <f t="shared" si="34"/>
        <v>42278.946620370371</v>
      </c>
      <c r="Q330" s="14">
        <f t="shared" si="35"/>
        <v>42309.166666666672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1"/>
        <v>106</v>
      </c>
      <c r="P331" s="14">
        <f t="shared" si="34"/>
        <v>42291.46674768519</v>
      </c>
      <c r="Q331" s="14">
        <f t="shared" si="35"/>
        <v>42315.166666666672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1"/>
        <v>102</v>
      </c>
      <c r="P332" s="14">
        <f t="shared" si="34"/>
        <v>41379.515775462962</v>
      </c>
      <c r="Q332" s="14">
        <f t="shared" si="35"/>
        <v>41411.165972222225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1"/>
        <v>107</v>
      </c>
      <c r="P333" s="14">
        <f t="shared" si="34"/>
        <v>42507.581412037034</v>
      </c>
      <c r="Q333" s="14">
        <f t="shared" si="35"/>
        <v>42538.581412037034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1"/>
        <v>113</v>
      </c>
      <c r="P334" s="14">
        <f t="shared" si="34"/>
        <v>42263.680289351847</v>
      </c>
      <c r="Q334" s="14">
        <f t="shared" si="35"/>
        <v>42305.333333333328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1"/>
        <v>125</v>
      </c>
      <c r="P335" s="14">
        <f t="shared" si="34"/>
        <v>42437.636469907404</v>
      </c>
      <c r="Q335" s="14">
        <f t="shared" si="35"/>
        <v>42467.59480324074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1"/>
        <v>101</v>
      </c>
      <c r="P336" s="14">
        <f t="shared" si="34"/>
        <v>42101.682372685187</v>
      </c>
      <c r="Q336" s="14">
        <f t="shared" si="35"/>
        <v>42139.791666666672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1"/>
        <v>103</v>
      </c>
      <c r="P337" s="14">
        <f t="shared" si="34"/>
        <v>42101.737442129626</v>
      </c>
      <c r="Q337" s="14">
        <f t="shared" si="35"/>
        <v>42132.916666666672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1"/>
        <v>117</v>
      </c>
      <c r="P338" s="14">
        <f t="shared" si="34"/>
        <v>42291.596273148149</v>
      </c>
      <c r="Q338" s="14">
        <f t="shared" si="35"/>
        <v>42321.637939814813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1"/>
        <v>101</v>
      </c>
      <c r="P339" s="14">
        <f t="shared" si="34"/>
        <v>42047.128564814819</v>
      </c>
      <c r="Q339" s="14">
        <f t="shared" si="35"/>
        <v>42077.086898148147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1"/>
        <v>110</v>
      </c>
      <c r="P340" s="14">
        <f t="shared" si="34"/>
        <v>42559.755671296298</v>
      </c>
      <c r="Q340" s="14">
        <f t="shared" si="35"/>
        <v>42616.041666666672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1"/>
        <v>108</v>
      </c>
      <c r="P341" s="14">
        <f t="shared" si="34"/>
        <v>42093.760046296295</v>
      </c>
      <c r="Q341" s="14">
        <f t="shared" si="35"/>
        <v>42123.760046296295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1"/>
        <v>125</v>
      </c>
      <c r="P342" s="14">
        <f t="shared" si="34"/>
        <v>42772.669062500005</v>
      </c>
      <c r="Q342" s="14">
        <f t="shared" si="35"/>
        <v>42802.875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1"/>
        <v>107</v>
      </c>
      <c r="P343" s="14">
        <f t="shared" si="34"/>
        <v>41894.879606481481</v>
      </c>
      <c r="Q343" s="14">
        <f t="shared" si="35"/>
        <v>41913.165972222225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1"/>
        <v>100</v>
      </c>
      <c r="P344" s="14">
        <f t="shared" si="34"/>
        <v>42459.780844907407</v>
      </c>
      <c r="Q344" s="14">
        <f t="shared" si="35"/>
        <v>42489.780844907407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1"/>
        <v>102</v>
      </c>
      <c r="P345" s="14">
        <f t="shared" si="34"/>
        <v>41926.73778935185</v>
      </c>
      <c r="Q345" s="14">
        <f t="shared" si="35"/>
        <v>41957.125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1"/>
        <v>102</v>
      </c>
      <c r="P346" s="14">
        <f t="shared" si="34"/>
        <v>42111.970995370371</v>
      </c>
      <c r="Q346" s="14">
        <f t="shared" si="35"/>
        <v>42156.097222222219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1"/>
        <v>123</v>
      </c>
      <c r="P347" s="14">
        <f t="shared" si="34"/>
        <v>42114.944328703699</v>
      </c>
      <c r="Q347" s="14">
        <f t="shared" si="35"/>
        <v>42144.944328703699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1"/>
        <v>170</v>
      </c>
      <c r="P348" s="14">
        <f t="shared" si="34"/>
        <v>42261.500243055561</v>
      </c>
      <c r="Q348" s="14">
        <f t="shared" si="35"/>
        <v>42291.500243055561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1"/>
        <v>112</v>
      </c>
      <c r="P349" s="14">
        <f t="shared" si="34"/>
        <v>42292.495474537034</v>
      </c>
      <c r="Q349" s="14">
        <f t="shared" si="35"/>
        <v>42322.537141203706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1"/>
        <v>103</v>
      </c>
      <c r="P350" s="14">
        <f t="shared" si="34"/>
        <v>42207.58699074074</v>
      </c>
      <c r="Q350" s="14">
        <f t="shared" si="35"/>
        <v>42237.58699074074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1"/>
        <v>107</v>
      </c>
      <c r="P351" s="14">
        <f t="shared" si="34"/>
        <v>42760.498935185184</v>
      </c>
      <c r="Q351" s="14">
        <f t="shared" si="35"/>
        <v>42790.498935185184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1"/>
        <v>115</v>
      </c>
      <c r="P352" s="14">
        <f t="shared" si="34"/>
        <v>42586.066076388888</v>
      </c>
      <c r="Q352" s="14">
        <f t="shared" si="35"/>
        <v>42624.165972222225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1"/>
        <v>127</v>
      </c>
      <c r="P353" s="14">
        <f t="shared" si="34"/>
        <v>42427.964745370366</v>
      </c>
      <c r="Q353" s="14">
        <f t="shared" si="35"/>
        <v>42467.923078703709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1"/>
        <v>117</v>
      </c>
      <c r="P354" s="14">
        <f t="shared" si="34"/>
        <v>41890.167453703703</v>
      </c>
      <c r="Q354" s="14">
        <f t="shared" si="35"/>
        <v>41920.167453703703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1"/>
        <v>109</v>
      </c>
      <c r="P355" s="14">
        <f t="shared" si="34"/>
        <v>42297.791886574079</v>
      </c>
      <c r="Q355" s="14">
        <f t="shared" si="35"/>
        <v>42327.833553240736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1"/>
        <v>104</v>
      </c>
      <c r="P356" s="14">
        <f t="shared" si="34"/>
        <v>42438.827789351853</v>
      </c>
      <c r="Q356" s="14">
        <f t="shared" si="35"/>
        <v>42468.786122685182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1"/>
        <v>116</v>
      </c>
      <c r="P357" s="14">
        <f t="shared" si="34"/>
        <v>41943.293912037036</v>
      </c>
      <c r="Q357" s="14">
        <f t="shared" si="35"/>
        <v>41974.3355787037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1"/>
        <v>103</v>
      </c>
      <c r="P358" s="14">
        <f t="shared" si="34"/>
        <v>42415.803159722222</v>
      </c>
      <c r="Q358" s="14">
        <f t="shared" si="35"/>
        <v>42445.761493055557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1"/>
        <v>174</v>
      </c>
      <c r="P359" s="14">
        <f t="shared" si="34"/>
        <v>42078.222187499996</v>
      </c>
      <c r="Q359" s="14">
        <f t="shared" si="35"/>
        <v>42118.222187499996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1"/>
        <v>103</v>
      </c>
      <c r="P360" s="14">
        <f t="shared" si="34"/>
        <v>42507.860196759255</v>
      </c>
      <c r="Q360" s="14">
        <f t="shared" si="35"/>
        <v>42536.625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1"/>
        <v>105</v>
      </c>
      <c r="P361" s="14">
        <f t="shared" si="34"/>
        <v>41935.070486111108</v>
      </c>
      <c r="Q361" s="14">
        <f t="shared" si="35"/>
        <v>41957.216666666667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1"/>
        <v>101</v>
      </c>
      <c r="P362" s="14">
        <f t="shared" si="34"/>
        <v>42163.897916666669</v>
      </c>
      <c r="Q362" s="14">
        <f t="shared" si="35"/>
        <v>42208.132638888885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1"/>
        <v>111</v>
      </c>
      <c r="P363" s="14">
        <f t="shared" si="34"/>
        <v>41936.001226851848</v>
      </c>
      <c r="Q363" s="14">
        <f t="shared" si="35"/>
        <v>41966.042893518519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1"/>
        <v>124</v>
      </c>
      <c r="P364" s="14">
        <f t="shared" si="34"/>
        <v>41837.210543981484</v>
      </c>
      <c r="Q364" s="14">
        <f t="shared" si="35"/>
        <v>41859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1"/>
        <v>101</v>
      </c>
      <c r="P365" s="14">
        <f t="shared" si="34"/>
        <v>40255.744629629626</v>
      </c>
      <c r="Q365" s="14">
        <f t="shared" si="35"/>
        <v>40300.806944444441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1"/>
        <v>110</v>
      </c>
      <c r="P366" s="14">
        <f t="shared" si="34"/>
        <v>41780.859629629631</v>
      </c>
      <c r="Q366" s="14">
        <f t="shared" si="35"/>
        <v>41811.165972222225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1"/>
        <v>104</v>
      </c>
      <c r="P367" s="14">
        <f t="shared" si="34"/>
        <v>41668.606469907405</v>
      </c>
      <c r="Q367" s="14">
        <f t="shared" si="35"/>
        <v>41698.606469907405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1"/>
        <v>101</v>
      </c>
      <c r="P368" s="14">
        <f t="shared" si="34"/>
        <v>41019.793032407404</v>
      </c>
      <c r="Q368" s="14">
        <f t="shared" si="35"/>
        <v>41049.793032407404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1"/>
        <v>103</v>
      </c>
      <c r="P369" s="14">
        <f t="shared" si="34"/>
        <v>41355.577291666668</v>
      </c>
      <c r="Q369" s="14">
        <f t="shared" si="35"/>
        <v>41395.207638888889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1"/>
        <v>104</v>
      </c>
      <c r="P370" s="14">
        <f t="shared" si="34"/>
        <v>42043.605578703704</v>
      </c>
      <c r="Q370" s="14">
        <f t="shared" si="35"/>
        <v>42078.563912037032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1"/>
        <v>110</v>
      </c>
      <c r="P371" s="14">
        <f t="shared" si="34"/>
        <v>40893.551724537036</v>
      </c>
      <c r="Q371" s="14">
        <f t="shared" si="35"/>
        <v>40923.551724537036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1"/>
        <v>122</v>
      </c>
      <c r="P372" s="14">
        <f t="shared" si="34"/>
        <v>42711.795138888891</v>
      </c>
      <c r="Q372" s="14">
        <f t="shared" si="35"/>
        <v>42741.795138888891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1"/>
        <v>114</v>
      </c>
      <c r="P373" s="14">
        <f t="shared" si="34"/>
        <v>41261.767812500002</v>
      </c>
      <c r="Q373" s="14">
        <f t="shared" si="35"/>
        <v>41306.767812500002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1"/>
        <v>125</v>
      </c>
      <c r="P374" s="14">
        <f t="shared" si="34"/>
        <v>42425.576898148152</v>
      </c>
      <c r="Q374" s="14">
        <f t="shared" si="35"/>
        <v>42465.666666666672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1"/>
        <v>107</v>
      </c>
      <c r="P375" s="14">
        <f t="shared" si="34"/>
        <v>41078.91201388889</v>
      </c>
      <c r="Q375" s="14">
        <f t="shared" si="35"/>
        <v>41108.91201388889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1"/>
        <v>131</v>
      </c>
      <c r="P376" s="14">
        <f t="shared" si="34"/>
        <v>40757.889247685183</v>
      </c>
      <c r="Q376" s="14">
        <f t="shared" si="35"/>
        <v>40802.889247685183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1"/>
        <v>120</v>
      </c>
      <c r="P377" s="14">
        <f t="shared" si="34"/>
        <v>41657.985081018516</v>
      </c>
      <c r="Q377" s="14">
        <f t="shared" si="35"/>
        <v>41699.720833333333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1"/>
        <v>106</v>
      </c>
      <c r="P378" s="14">
        <f t="shared" si="34"/>
        <v>42576.452731481477</v>
      </c>
      <c r="Q378" s="14">
        <f t="shared" si="35"/>
        <v>42607.452731481477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1"/>
        <v>114</v>
      </c>
      <c r="P379" s="14">
        <f t="shared" si="34"/>
        <v>42292.250787037032</v>
      </c>
      <c r="Q379" s="14">
        <f t="shared" si="35"/>
        <v>42322.292361111111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1"/>
        <v>112</v>
      </c>
      <c r="P380" s="14">
        <f t="shared" si="34"/>
        <v>42370.571851851855</v>
      </c>
      <c r="Q380" s="14">
        <f t="shared" si="35"/>
        <v>42394.994444444441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1"/>
        <v>116</v>
      </c>
      <c r="P381" s="14">
        <f t="shared" si="34"/>
        <v>40987.688333333332</v>
      </c>
      <c r="Q381" s="14">
        <f t="shared" si="35"/>
        <v>41032.688333333332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1"/>
        <v>142</v>
      </c>
      <c r="P382" s="14">
        <f t="shared" si="34"/>
        <v>42367.719814814816</v>
      </c>
      <c r="Q382" s="14">
        <f t="shared" si="35"/>
        <v>42392.719814814816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1"/>
        <v>105</v>
      </c>
      <c r="P383" s="14">
        <f t="shared" si="34"/>
        <v>41085.698113425926</v>
      </c>
      <c r="Q383" s="14">
        <f t="shared" si="35"/>
        <v>41120.208333333336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1"/>
        <v>256</v>
      </c>
      <c r="P384" s="14">
        <f t="shared" si="34"/>
        <v>41144.709490740745</v>
      </c>
      <c r="Q384" s="14">
        <f t="shared" si="35"/>
        <v>41158.709490740745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1"/>
        <v>207</v>
      </c>
      <c r="P385" s="14">
        <f t="shared" si="34"/>
        <v>41755.117581018516</v>
      </c>
      <c r="Q385" s="14">
        <f t="shared" si="35"/>
        <v>41778.117581018516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IFERROR(ROUND(E386/L386, 2), 0)</f>
        <v>58.54</v>
      </c>
      <c r="N386" t="b">
        <v>1</v>
      </c>
      <c r="O386" s="6">
        <f t="shared" ref="O386:O449" si="37">ROUND(E386/D386 * 100, 0)</f>
        <v>112</v>
      </c>
      <c r="P386" s="14">
        <f t="shared" si="34"/>
        <v>41980.781793981485</v>
      </c>
      <c r="Q386" s="14">
        <f t="shared" si="35"/>
        <v>42010.781793981485</v>
      </c>
      <c r="R386" t="s">
        <v>8269</v>
      </c>
      <c r="S386" t="str">
        <f t="shared" ref="S386:S449" si="38">LEFT(R386,SEARCH("/",R386)-1)</f>
        <v>film &amp; video</v>
      </c>
      <c r="T386" t="str">
        <f t="shared" ref="T386:T449" si="39">RIGHT(R386,LEN(R386)-SEARCH("/",R386))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si="37"/>
        <v>106</v>
      </c>
      <c r="P387" s="14">
        <f t="shared" ref="P387:P450" si="40">(((J387/60)/60)/24)+DATE(1970,1,1)</f>
        <v>41934.584502314814</v>
      </c>
      <c r="Q387" s="14">
        <f t="shared" ref="Q387:Q450" si="41">(((I387/60)/60)/24)+DATE(1970,1,1)</f>
        <v>41964.626168981486</v>
      </c>
      <c r="R387" t="s">
        <v>8269</v>
      </c>
      <c r="S387" t="str">
        <f t="shared" si="38"/>
        <v>film &amp; video</v>
      </c>
      <c r="T387" t="str">
        <f t="shared" si="39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37"/>
        <v>100</v>
      </c>
      <c r="P388" s="14">
        <f t="shared" si="40"/>
        <v>42211.951284722221</v>
      </c>
      <c r="Q388" s="14">
        <f t="shared" si="41"/>
        <v>42226.951284722221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37"/>
        <v>214</v>
      </c>
      <c r="P389" s="14">
        <f t="shared" si="40"/>
        <v>42200.67659722222</v>
      </c>
      <c r="Q389" s="14">
        <f t="shared" si="41"/>
        <v>42231.25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37"/>
        <v>126</v>
      </c>
      <c r="P390" s="14">
        <f t="shared" si="40"/>
        <v>42549.076157407413</v>
      </c>
      <c r="Q390" s="14">
        <f t="shared" si="41"/>
        <v>42579.076157407413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37"/>
        <v>182</v>
      </c>
      <c r="P391" s="14">
        <f t="shared" si="40"/>
        <v>41674.063078703701</v>
      </c>
      <c r="Q391" s="14">
        <f t="shared" si="41"/>
        <v>41705.957638888889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37"/>
        <v>100</v>
      </c>
      <c r="P392" s="14">
        <f t="shared" si="40"/>
        <v>42112.036712962959</v>
      </c>
      <c r="Q392" s="14">
        <f t="shared" si="41"/>
        <v>42132.036712962959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37"/>
        <v>101</v>
      </c>
      <c r="P393" s="14">
        <f t="shared" si="40"/>
        <v>40865.042256944449</v>
      </c>
      <c r="Q393" s="14">
        <f t="shared" si="41"/>
        <v>40895.040972222225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37"/>
        <v>101</v>
      </c>
      <c r="P394" s="14">
        <f t="shared" si="40"/>
        <v>40763.717256944445</v>
      </c>
      <c r="Q394" s="14">
        <f t="shared" si="41"/>
        <v>40794.125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37"/>
        <v>110</v>
      </c>
      <c r="P395" s="14">
        <f t="shared" si="40"/>
        <v>41526.708935185183</v>
      </c>
      <c r="Q395" s="14">
        <f t="shared" si="41"/>
        <v>41557.708935185183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37"/>
        <v>112</v>
      </c>
      <c r="P396" s="14">
        <f t="shared" si="40"/>
        <v>42417.818078703705</v>
      </c>
      <c r="Q396" s="14">
        <f t="shared" si="41"/>
        <v>42477.776412037041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37"/>
        <v>108</v>
      </c>
      <c r="P397" s="14">
        <f t="shared" si="40"/>
        <v>40990.909259259257</v>
      </c>
      <c r="Q397" s="14">
        <f t="shared" si="41"/>
        <v>41026.897222222222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37"/>
        <v>107</v>
      </c>
      <c r="P398" s="14">
        <f t="shared" si="40"/>
        <v>41082.564884259256</v>
      </c>
      <c r="Q398" s="14">
        <f t="shared" si="41"/>
        <v>41097.564884259256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37"/>
        <v>104</v>
      </c>
      <c r="P399" s="14">
        <f t="shared" si="40"/>
        <v>40379.776435185187</v>
      </c>
      <c r="Q399" s="14">
        <f t="shared" si="41"/>
        <v>40422.155555555553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37"/>
        <v>125</v>
      </c>
      <c r="P400" s="14">
        <f t="shared" si="40"/>
        <v>42078.793124999997</v>
      </c>
      <c r="Q400" s="14">
        <f t="shared" si="41"/>
        <v>42123.793124999997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37"/>
        <v>107</v>
      </c>
      <c r="P401" s="14">
        <f t="shared" si="40"/>
        <v>42687.875775462962</v>
      </c>
      <c r="Q401" s="14">
        <f t="shared" si="41"/>
        <v>42718.5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37"/>
        <v>112</v>
      </c>
      <c r="P402" s="14">
        <f t="shared" si="40"/>
        <v>41745.635960648149</v>
      </c>
      <c r="Q402" s="14">
        <f t="shared" si="41"/>
        <v>41776.145833333336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37"/>
        <v>104</v>
      </c>
      <c r="P403" s="14">
        <f t="shared" si="40"/>
        <v>40732.842245370368</v>
      </c>
      <c r="Q403" s="14">
        <f t="shared" si="41"/>
        <v>40762.842245370368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37"/>
        <v>142</v>
      </c>
      <c r="P404" s="14">
        <f t="shared" si="40"/>
        <v>42292.539548611108</v>
      </c>
      <c r="Q404" s="14">
        <f t="shared" si="41"/>
        <v>42313.58121527778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37"/>
        <v>105</v>
      </c>
      <c r="P405" s="14">
        <f t="shared" si="40"/>
        <v>40718.310659722221</v>
      </c>
      <c r="Q405" s="14">
        <f t="shared" si="41"/>
        <v>40765.297222222223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37"/>
        <v>103</v>
      </c>
      <c r="P406" s="14">
        <f t="shared" si="40"/>
        <v>41646.628032407411</v>
      </c>
      <c r="Q406" s="14">
        <f t="shared" si="41"/>
        <v>41675.961111111108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37"/>
        <v>108</v>
      </c>
      <c r="P407" s="14">
        <f t="shared" si="40"/>
        <v>41674.08494212963</v>
      </c>
      <c r="Q407" s="14">
        <f t="shared" si="41"/>
        <v>41704.08494212963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37"/>
        <v>108</v>
      </c>
      <c r="P408" s="14">
        <f t="shared" si="40"/>
        <v>40638.162465277775</v>
      </c>
      <c r="Q408" s="14">
        <f t="shared" si="41"/>
        <v>40672.249305555553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37"/>
        <v>102</v>
      </c>
      <c r="P409" s="14">
        <f t="shared" si="40"/>
        <v>40806.870949074073</v>
      </c>
      <c r="Q409" s="14">
        <f t="shared" si="41"/>
        <v>40866.912615740745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37"/>
        <v>101</v>
      </c>
      <c r="P410" s="14">
        <f t="shared" si="40"/>
        <v>41543.735995370371</v>
      </c>
      <c r="Q410" s="14">
        <f t="shared" si="41"/>
        <v>41583.777662037035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37"/>
        <v>137</v>
      </c>
      <c r="P411" s="14">
        <f t="shared" si="40"/>
        <v>42543.862777777773</v>
      </c>
      <c r="Q411" s="14">
        <f t="shared" si="41"/>
        <v>42573.862777777773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37"/>
        <v>128</v>
      </c>
      <c r="P412" s="14">
        <f t="shared" si="40"/>
        <v>42113.981446759266</v>
      </c>
      <c r="Q412" s="14">
        <f t="shared" si="41"/>
        <v>42173.981446759266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37"/>
        <v>101</v>
      </c>
      <c r="P413" s="14">
        <f t="shared" si="40"/>
        <v>41598.17597222222</v>
      </c>
      <c r="Q413" s="14">
        <f t="shared" si="41"/>
        <v>41630.208333333336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37"/>
        <v>127</v>
      </c>
      <c r="P414" s="14">
        <f t="shared" si="40"/>
        <v>41099.742800925924</v>
      </c>
      <c r="Q414" s="14">
        <f t="shared" si="41"/>
        <v>41115.742800925924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37"/>
        <v>105</v>
      </c>
      <c r="P415" s="14">
        <f t="shared" si="40"/>
        <v>41079.877442129626</v>
      </c>
      <c r="Q415" s="14">
        <f t="shared" si="41"/>
        <v>41109.877442129626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37"/>
        <v>103</v>
      </c>
      <c r="P416" s="14">
        <f t="shared" si="40"/>
        <v>41529.063252314816</v>
      </c>
      <c r="Q416" s="14">
        <f t="shared" si="41"/>
        <v>41559.063252314816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37"/>
        <v>102</v>
      </c>
      <c r="P417" s="14">
        <f t="shared" si="40"/>
        <v>41904.851875</v>
      </c>
      <c r="Q417" s="14">
        <f t="shared" si="41"/>
        <v>41929.5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37"/>
        <v>120</v>
      </c>
      <c r="P418" s="14">
        <f t="shared" si="40"/>
        <v>41648.396192129629</v>
      </c>
      <c r="Q418" s="14">
        <f t="shared" si="41"/>
        <v>41678.396192129629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37"/>
        <v>100</v>
      </c>
      <c r="P419" s="14">
        <f t="shared" si="40"/>
        <v>41360.970601851855</v>
      </c>
      <c r="Q419" s="14">
        <f t="shared" si="41"/>
        <v>41372.189583333333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37"/>
        <v>101</v>
      </c>
      <c r="P420" s="14">
        <f t="shared" si="40"/>
        <v>42178.282372685186</v>
      </c>
      <c r="Q420" s="14">
        <f t="shared" si="41"/>
        <v>42208.282372685186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37"/>
        <v>100</v>
      </c>
      <c r="P421" s="14">
        <f t="shared" si="40"/>
        <v>41394.842442129629</v>
      </c>
      <c r="Q421" s="14">
        <f t="shared" si="41"/>
        <v>41454.842442129629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37"/>
        <v>0</v>
      </c>
      <c r="P422" s="14">
        <f t="shared" si="40"/>
        <v>41682.23646990741</v>
      </c>
      <c r="Q422" s="14">
        <f t="shared" si="41"/>
        <v>41712.194803240738</v>
      </c>
      <c r="R422" t="s">
        <v>8270</v>
      </c>
      <c r="S422" t="str">
        <f t="shared" si="38"/>
        <v>film &amp; video</v>
      </c>
      <c r="T422" t="str">
        <f t="shared" si="39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37"/>
        <v>2</v>
      </c>
      <c r="P423" s="14">
        <f t="shared" si="40"/>
        <v>42177.491388888884</v>
      </c>
      <c r="Q423" s="14">
        <f t="shared" si="41"/>
        <v>42237.491388888884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37"/>
        <v>1</v>
      </c>
      <c r="P424" s="14">
        <f t="shared" si="40"/>
        <v>41863.260381944441</v>
      </c>
      <c r="Q424" s="14">
        <f t="shared" si="41"/>
        <v>41893.260381944441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37"/>
        <v>1</v>
      </c>
      <c r="P425" s="14">
        <f t="shared" si="40"/>
        <v>41400.92627314815</v>
      </c>
      <c r="Q425" s="14">
        <f t="shared" si="41"/>
        <v>41430.92627314815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37"/>
        <v>7</v>
      </c>
      <c r="P426" s="14">
        <f t="shared" si="40"/>
        <v>40934.376145833332</v>
      </c>
      <c r="Q426" s="14">
        <f t="shared" si="41"/>
        <v>40994.334479166668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37"/>
        <v>0</v>
      </c>
      <c r="P427" s="14">
        <f t="shared" si="40"/>
        <v>42275.861157407402</v>
      </c>
      <c r="Q427" s="14">
        <f t="shared" si="41"/>
        <v>42335.902824074074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37"/>
        <v>1</v>
      </c>
      <c r="P428" s="14">
        <f t="shared" si="40"/>
        <v>42400.711967592593</v>
      </c>
      <c r="Q428" s="14">
        <f t="shared" si="41"/>
        <v>42430.711967592593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 s="6">
        <f t="shared" si="37"/>
        <v>0</v>
      </c>
      <c r="P429" s="14">
        <f t="shared" si="40"/>
        <v>42285.909027777772</v>
      </c>
      <c r="Q429" s="14">
        <f t="shared" si="41"/>
        <v>42299.790972222225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37"/>
        <v>6</v>
      </c>
      <c r="P430" s="14">
        <f t="shared" si="40"/>
        <v>41778.766724537039</v>
      </c>
      <c r="Q430" s="14">
        <f t="shared" si="41"/>
        <v>41806.916666666664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 s="6">
        <f t="shared" si="37"/>
        <v>0</v>
      </c>
      <c r="P431" s="14">
        <f t="shared" si="40"/>
        <v>40070.901412037041</v>
      </c>
      <c r="Q431" s="14">
        <f t="shared" si="41"/>
        <v>40144.207638888889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37"/>
        <v>2</v>
      </c>
      <c r="P432" s="14">
        <f t="shared" si="40"/>
        <v>41513.107256944444</v>
      </c>
      <c r="Q432" s="14">
        <f t="shared" si="41"/>
        <v>41528.107256944444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37"/>
        <v>14</v>
      </c>
      <c r="P433" s="14">
        <f t="shared" si="40"/>
        <v>42526.871331018512</v>
      </c>
      <c r="Q433" s="14">
        <f t="shared" si="41"/>
        <v>42556.871331018512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37"/>
        <v>10</v>
      </c>
      <c r="P434" s="14">
        <f t="shared" si="40"/>
        <v>42238.726631944446</v>
      </c>
      <c r="Q434" s="14">
        <f t="shared" si="41"/>
        <v>42298.726631944446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 s="6">
        <f t="shared" si="37"/>
        <v>0</v>
      </c>
      <c r="P435" s="14">
        <f t="shared" si="40"/>
        <v>42228.629884259266</v>
      </c>
      <c r="Q435" s="14">
        <f t="shared" si="41"/>
        <v>42288.629884259266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37"/>
        <v>5</v>
      </c>
      <c r="P436" s="14">
        <f t="shared" si="40"/>
        <v>41576.834513888891</v>
      </c>
      <c r="Q436" s="14">
        <f t="shared" si="41"/>
        <v>41609.876180555555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37"/>
        <v>0</v>
      </c>
      <c r="P437" s="14">
        <f t="shared" si="40"/>
        <v>41500.747453703705</v>
      </c>
      <c r="Q437" s="14">
        <f t="shared" si="41"/>
        <v>41530.747453703705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 s="6">
        <f t="shared" si="37"/>
        <v>0</v>
      </c>
      <c r="P438" s="14">
        <f t="shared" si="40"/>
        <v>41456.36241898148</v>
      </c>
      <c r="Q438" s="14">
        <f t="shared" si="41"/>
        <v>41486.36241898148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 s="6">
        <f t="shared" si="37"/>
        <v>0</v>
      </c>
      <c r="P439" s="14">
        <f t="shared" si="40"/>
        <v>42591.31858796296</v>
      </c>
      <c r="Q439" s="14">
        <f t="shared" si="41"/>
        <v>42651.31858796296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37"/>
        <v>9</v>
      </c>
      <c r="P440" s="14">
        <f t="shared" si="40"/>
        <v>42296.261087962965</v>
      </c>
      <c r="Q440" s="14">
        <f t="shared" si="41"/>
        <v>42326.302754629629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 s="6">
        <f t="shared" si="37"/>
        <v>0</v>
      </c>
      <c r="P441" s="14">
        <f t="shared" si="40"/>
        <v>41919.761782407404</v>
      </c>
      <c r="Q441" s="14">
        <f t="shared" si="41"/>
        <v>41929.761782407404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37"/>
        <v>0</v>
      </c>
      <c r="P442" s="14">
        <f t="shared" si="40"/>
        <v>42423.985567129625</v>
      </c>
      <c r="Q442" s="14">
        <f t="shared" si="41"/>
        <v>42453.943900462968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 s="6">
        <f t="shared" si="37"/>
        <v>0</v>
      </c>
      <c r="P443" s="14">
        <f t="shared" si="40"/>
        <v>41550.793935185182</v>
      </c>
      <c r="Q443" s="14">
        <f t="shared" si="41"/>
        <v>41580.793935185182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37"/>
        <v>39</v>
      </c>
      <c r="P444" s="14">
        <f t="shared" si="40"/>
        <v>42024.888692129629</v>
      </c>
      <c r="Q444" s="14">
        <f t="shared" si="41"/>
        <v>42054.888692129629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37"/>
        <v>0</v>
      </c>
      <c r="P445" s="14">
        <f t="shared" si="40"/>
        <v>41650.015057870369</v>
      </c>
      <c r="Q445" s="14">
        <f t="shared" si="41"/>
        <v>41680.015057870369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37"/>
        <v>5</v>
      </c>
      <c r="P446" s="14">
        <f t="shared" si="40"/>
        <v>40894.906956018516</v>
      </c>
      <c r="Q446" s="14">
        <f t="shared" si="41"/>
        <v>40954.906956018516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37"/>
        <v>0</v>
      </c>
      <c r="P447" s="14">
        <f t="shared" si="40"/>
        <v>42130.335358796292</v>
      </c>
      <c r="Q447" s="14">
        <f t="shared" si="41"/>
        <v>42145.335358796292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37"/>
        <v>7</v>
      </c>
      <c r="P448" s="14">
        <f t="shared" si="40"/>
        <v>42037.083564814813</v>
      </c>
      <c r="Q448" s="14">
        <f t="shared" si="41"/>
        <v>42067.083564814813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37"/>
        <v>0</v>
      </c>
      <c r="P449" s="14">
        <f t="shared" si="40"/>
        <v>41331.555127314816</v>
      </c>
      <c r="Q449" s="14">
        <f t="shared" si="41"/>
        <v>41356.513460648144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IFERROR(ROUND(E450/L450, 2), 0)</f>
        <v>20.5</v>
      </c>
      <c r="N450" t="b">
        <v>0</v>
      </c>
      <c r="O450" s="6">
        <f t="shared" ref="O450:O513" si="43">ROUND(E450/D450 * 100, 0)</f>
        <v>3</v>
      </c>
      <c r="P450" s="14">
        <f t="shared" si="40"/>
        <v>41753.758043981477</v>
      </c>
      <c r="Q450" s="14">
        <f t="shared" si="41"/>
        <v>41773.758043981477</v>
      </c>
      <c r="R450" t="s">
        <v>8270</v>
      </c>
      <c r="S450" t="str">
        <f t="shared" ref="S450:S513" si="44">LEFT(R450,SEARCH("/",R450)-1)</f>
        <v>film &amp; video</v>
      </c>
      <c r="T450" t="str">
        <f t="shared" ref="T450:T513" si="45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si="43"/>
        <v>2</v>
      </c>
      <c r="P451" s="14">
        <f t="shared" ref="P451:P514" si="46">(((J451/60)/60)/24)+DATE(1970,1,1)</f>
        <v>41534.568113425928</v>
      </c>
      <c r="Q451" s="14">
        <f t="shared" ref="Q451:Q514" si="47">(((I451/60)/60)/24)+DATE(1970,1,1)</f>
        <v>41564.568113425928</v>
      </c>
      <c r="R451" t="s">
        <v>8270</v>
      </c>
      <c r="S451" t="str">
        <f t="shared" si="44"/>
        <v>film &amp; video</v>
      </c>
      <c r="T451" t="str">
        <f t="shared" si="45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3"/>
        <v>1</v>
      </c>
      <c r="P452" s="14">
        <f t="shared" si="46"/>
        <v>41654.946759259255</v>
      </c>
      <c r="Q452" s="14">
        <f t="shared" si="47"/>
        <v>41684.946759259255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 s="6">
        <f t="shared" si="43"/>
        <v>0</v>
      </c>
      <c r="P453" s="14">
        <f t="shared" si="46"/>
        <v>41634.715173611112</v>
      </c>
      <c r="Q453" s="14">
        <f t="shared" si="47"/>
        <v>41664.715173611112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3"/>
        <v>64</v>
      </c>
      <c r="P454" s="14">
        <f t="shared" si="46"/>
        <v>42107.703877314809</v>
      </c>
      <c r="Q454" s="14">
        <f t="shared" si="47"/>
        <v>42137.703877314809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3"/>
        <v>0</v>
      </c>
      <c r="P455" s="14">
        <f t="shared" si="46"/>
        <v>42038.824988425928</v>
      </c>
      <c r="Q455" s="14">
        <f t="shared" si="47"/>
        <v>42054.824988425928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3"/>
        <v>1</v>
      </c>
      <c r="P456" s="14">
        <f t="shared" si="46"/>
        <v>41938.717256944445</v>
      </c>
      <c r="Q456" s="14">
        <f t="shared" si="47"/>
        <v>41969.551388888889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3"/>
        <v>0</v>
      </c>
      <c r="P457" s="14">
        <f t="shared" si="46"/>
        <v>40971.002569444441</v>
      </c>
      <c r="Q457" s="14">
        <f t="shared" si="47"/>
        <v>41016.021527777775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3"/>
        <v>1</v>
      </c>
      <c r="P458" s="14">
        <f t="shared" si="46"/>
        <v>41547.694456018515</v>
      </c>
      <c r="Q458" s="14">
        <f t="shared" si="47"/>
        <v>41569.165972222225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 s="6">
        <f t="shared" si="43"/>
        <v>0</v>
      </c>
      <c r="P459" s="14">
        <f t="shared" si="46"/>
        <v>41837.767500000002</v>
      </c>
      <c r="Q459" s="14">
        <f t="shared" si="47"/>
        <v>41867.767500000002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3"/>
        <v>8</v>
      </c>
      <c r="P460" s="14">
        <f t="shared" si="46"/>
        <v>41378.69976851852</v>
      </c>
      <c r="Q460" s="14">
        <f t="shared" si="47"/>
        <v>41408.69976851852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3"/>
        <v>0</v>
      </c>
      <c r="P461" s="14">
        <f t="shared" si="46"/>
        <v>40800.6403587963</v>
      </c>
      <c r="Q461" s="14">
        <f t="shared" si="47"/>
        <v>40860.682025462964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3"/>
        <v>0</v>
      </c>
      <c r="P462" s="14">
        <f t="shared" si="46"/>
        <v>41759.542534722219</v>
      </c>
      <c r="Q462" s="14">
        <f t="shared" si="47"/>
        <v>41791.166666666664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 s="6">
        <f t="shared" si="43"/>
        <v>0</v>
      </c>
      <c r="P463" s="14">
        <f t="shared" si="46"/>
        <v>41407.84684027778</v>
      </c>
      <c r="Q463" s="14">
        <f t="shared" si="47"/>
        <v>41427.84684027778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 s="6">
        <f t="shared" si="43"/>
        <v>0</v>
      </c>
      <c r="P464" s="14">
        <f t="shared" si="46"/>
        <v>40705.126631944448</v>
      </c>
      <c r="Q464" s="14">
        <f t="shared" si="47"/>
        <v>40765.126631944448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3"/>
        <v>2</v>
      </c>
      <c r="P465" s="14">
        <f t="shared" si="46"/>
        <v>40750.710104166668</v>
      </c>
      <c r="Q465" s="14">
        <f t="shared" si="47"/>
        <v>40810.710104166668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3"/>
        <v>0</v>
      </c>
      <c r="P466" s="14">
        <f t="shared" si="46"/>
        <v>42488.848784722228</v>
      </c>
      <c r="Q466" s="14">
        <f t="shared" si="47"/>
        <v>42508.848784722228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3"/>
        <v>27</v>
      </c>
      <c r="P467" s="14">
        <f t="shared" si="46"/>
        <v>41801.120069444441</v>
      </c>
      <c r="Q467" s="14">
        <f t="shared" si="47"/>
        <v>41817.120069444441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3"/>
        <v>1</v>
      </c>
      <c r="P468" s="14">
        <f t="shared" si="46"/>
        <v>41129.942870370374</v>
      </c>
      <c r="Q468" s="14">
        <f t="shared" si="47"/>
        <v>41159.942870370374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3"/>
        <v>22</v>
      </c>
      <c r="P469" s="14">
        <f t="shared" si="46"/>
        <v>41135.679791666669</v>
      </c>
      <c r="Q469" s="14">
        <f t="shared" si="47"/>
        <v>41180.679791666669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 s="6">
        <f t="shared" si="43"/>
        <v>0</v>
      </c>
      <c r="P470" s="14">
        <f t="shared" si="46"/>
        <v>41041.167627314811</v>
      </c>
      <c r="Q470" s="14">
        <f t="shared" si="47"/>
        <v>41101.160474537035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 s="6">
        <f t="shared" si="43"/>
        <v>0</v>
      </c>
      <c r="P471" s="14">
        <f t="shared" si="46"/>
        <v>41827.989861111113</v>
      </c>
      <c r="Q471" s="14">
        <f t="shared" si="47"/>
        <v>41887.989861111113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3"/>
        <v>1</v>
      </c>
      <c r="P472" s="14">
        <f t="shared" si="46"/>
        <v>41605.167696759258</v>
      </c>
      <c r="Q472" s="14">
        <f t="shared" si="47"/>
        <v>41655.166666666664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3"/>
        <v>12</v>
      </c>
      <c r="P473" s="14">
        <f t="shared" si="46"/>
        <v>41703.721979166665</v>
      </c>
      <c r="Q473" s="14">
        <f t="shared" si="47"/>
        <v>41748.680312500001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3"/>
        <v>18</v>
      </c>
      <c r="P474" s="14">
        <f t="shared" si="46"/>
        <v>41844.922662037039</v>
      </c>
      <c r="Q474" s="14">
        <f t="shared" si="47"/>
        <v>41874.922662037039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3"/>
        <v>3</v>
      </c>
      <c r="P475" s="14">
        <f t="shared" si="46"/>
        <v>41869.698136574072</v>
      </c>
      <c r="Q475" s="14">
        <f t="shared" si="47"/>
        <v>41899.698136574072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3"/>
        <v>0</v>
      </c>
      <c r="P476" s="14">
        <f t="shared" si="46"/>
        <v>42753.329039351855</v>
      </c>
      <c r="Q476" s="14">
        <f t="shared" si="47"/>
        <v>42783.329039351855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 s="6">
        <f t="shared" si="43"/>
        <v>0</v>
      </c>
      <c r="P477" s="14">
        <f t="shared" si="46"/>
        <v>42100.086145833338</v>
      </c>
      <c r="Q477" s="14">
        <f t="shared" si="47"/>
        <v>42130.086145833338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3"/>
        <v>2</v>
      </c>
      <c r="P478" s="14">
        <f t="shared" si="46"/>
        <v>41757.975011574075</v>
      </c>
      <c r="Q478" s="14">
        <f t="shared" si="47"/>
        <v>41793.165972222225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 s="6">
        <f t="shared" si="43"/>
        <v>0</v>
      </c>
      <c r="P479" s="14">
        <f t="shared" si="46"/>
        <v>40987.83488425926</v>
      </c>
      <c r="Q479" s="14">
        <f t="shared" si="47"/>
        <v>41047.83488425926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 s="6">
        <f t="shared" si="43"/>
        <v>0</v>
      </c>
      <c r="P480" s="14">
        <f t="shared" si="46"/>
        <v>42065.910983796297</v>
      </c>
      <c r="Q480" s="14">
        <f t="shared" si="47"/>
        <v>42095.869317129633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3"/>
        <v>33</v>
      </c>
      <c r="P481" s="14">
        <f t="shared" si="46"/>
        <v>41904.407812500001</v>
      </c>
      <c r="Q481" s="14">
        <f t="shared" si="47"/>
        <v>41964.449479166666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3"/>
        <v>19</v>
      </c>
      <c r="P482" s="14">
        <f t="shared" si="46"/>
        <v>41465.500173611108</v>
      </c>
      <c r="Q482" s="14">
        <f t="shared" si="47"/>
        <v>41495.500173611108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3"/>
        <v>6</v>
      </c>
      <c r="P483" s="14">
        <f t="shared" si="46"/>
        <v>41162.672326388885</v>
      </c>
      <c r="Q483" s="14">
        <f t="shared" si="47"/>
        <v>41192.672326388885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3"/>
        <v>0</v>
      </c>
      <c r="P484" s="14">
        <f t="shared" si="46"/>
        <v>42447.896875000006</v>
      </c>
      <c r="Q484" s="14">
        <f t="shared" si="47"/>
        <v>42474.606944444444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3"/>
        <v>50</v>
      </c>
      <c r="P485" s="14">
        <f t="shared" si="46"/>
        <v>41243.197592592594</v>
      </c>
      <c r="Q485" s="14">
        <f t="shared" si="47"/>
        <v>41303.197592592594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3"/>
        <v>0</v>
      </c>
      <c r="P486" s="14">
        <f t="shared" si="46"/>
        <v>42272.93949074074</v>
      </c>
      <c r="Q486" s="14">
        <f t="shared" si="47"/>
        <v>42313.981157407412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3"/>
        <v>22</v>
      </c>
      <c r="P487" s="14">
        <f t="shared" si="46"/>
        <v>41381.50577546296</v>
      </c>
      <c r="Q487" s="14">
        <f t="shared" si="47"/>
        <v>41411.50577546296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3"/>
        <v>0</v>
      </c>
      <c r="P488" s="14">
        <f t="shared" si="46"/>
        <v>41761.94258101852</v>
      </c>
      <c r="Q488" s="14">
        <f t="shared" si="47"/>
        <v>41791.94258101852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 s="6">
        <f t="shared" si="43"/>
        <v>0</v>
      </c>
      <c r="P489" s="14">
        <f t="shared" si="46"/>
        <v>42669.594837962963</v>
      </c>
      <c r="Q489" s="14">
        <f t="shared" si="47"/>
        <v>42729.636504629627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 s="6">
        <f t="shared" si="43"/>
        <v>0</v>
      </c>
      <c r="P490" s="14">
        <f t="shared" si="46"/>
        <v>42714.054398148146</v>
      </c>
      <c r="Q490" s="14">
        <f t="shared" si="47"/>
        <v>42744.054398148146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3"/>
        <v>0</v>
      </c>
      <c r="P491" s="14">
        <f t="shared" si="46"/>
        <v>40882.481666666667</v>
      </c>
      <c r="Q491" s="14">
        <f t="shared" si="47"/>
        <v>40913.481249999997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 s="6">
        <f t="shared" si="43"/>
        <v>0</v>
      </c>
      <c r="P492" s="14">
        <f t="shared" si="46"/>
        <v>41113.968576388892</v>
      </c>
      <c r="Q492" s="14">
        <f t="shared" si="47"/>
        <v>41143.968576388892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 s="6">
        <f t="shared" si="43"/>
        <v>0</v>
      </c>
      <c r="P493" s="14">
        <f t="shared" si="46"/>
        <v>42366.982627314821</v>
      </c>
      <c r="Q493" s="14">
        <f t="shared" si="47"/>
        <v>42396.982627314821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 s="6">
        <f t="shared" si="43"/>
        <v>0</v>
      </c>
      <c r="P494" s="14">
        <f t="shared" si="46"/>
        <v>42596.03506944445</v>
      </c>
      <c r="Q494" s="14">
        <f t="shared" si="47"/>
        <v>42656.03506944445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 s="6">
        <f t="shared" si="43"/>
        <v>0</v>
      </c>
      <c r="P495" s="14">
        <f t="shared" si="46"/>
        <v>42114.726134259254</v>
      </c>
      <c r="Q495" s="14">
        <f t="shared" si="47"/>
        <v>42144.726134259254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3"/>
        <v>0</v>
      </c>
      <c r="P496" s="14">
        <f t="shared" si="46"/>
        <v>41799.830613425926</v>
      </c>
      <c r="Q496" s="14">
        <f t="shared" si="47"/>
        <v>41823.125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 s="6">
        <f t="shared" si="43"/>
        <v>0</v>
      </c>
      <c r="P497" s="14">
        <f t="shared" si="46"/>
        <v>42171.827604166669</v>
      </c>
      <c r="Q497" s="14">
        <f t="shared" si="47"/>
        <v>42201.827604166669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3"/>
        <v>0</v>
      </c>
      <c r="P498" s="14">
        <f t="shared" si="46"/>
        <v>41620.93141203704</v>
      </c>
      <c r="Q498" s="14">
        <f t="shared" si="47"/>
        <v>41680.93141203704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3"/>
        <v>1</v>
      </c>
      <c r="P499" s="14">
        <f t="shared" si="46"/>
        <v>41945.037789351853</v>
      </c>
      <c r="Q499" s="14">
        <f t="shared" si="47"/>
        <v>41998.208333333328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3"/>
        <v>5</v>
      </c>
      <c r="P500" s="14">
        <f t="shared" si="46"/>
        <v>40858.762141203704</v>
      </c>
      <c r="Q500" s="14">
        <f t="shared" si="47"/>
        <v>40900.762141203704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3"/>
        <v>10</v>
      </c>
      <c r="P501" s="14">
        <f t="shared" si="46"/>
        <v>40043.895462962959</v>
      </c>
      <c r="Q501" s="14">
        <f t="shared" si="47"/>
        <v>40098.874305555553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3"/>
        <v>3</v>
      </c>
      <c r="P502" s="14">
        <f t="shared" si="46"/>
        <v>40247.886006944449</v>
      </c>
      <c r="Q502" s="14">
        <f t="shared" si="47"/>
        <v>40306.927777777775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 s="6">
        <f t="shared" si="43"/>
        <v>0</v>
      </c>
      <c r="P503" s="14">
        <f t="shared" si="46"/>
        <v>40703.234386574077</v>
      </c>
      <c r="Q503" s="14">
        <f t="shared" si="47"/>
        <v>40733.234386574077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3"/>
        <v>1</v>
      </c>
      <c r="P504" s="14">
        <f t="shared" si="46"/>
        <v>40956.553530092591</v>
      </c>
      <c r="Q504" s="14">
        <f t="shared" si="47"/>
        <v>40986.511863425927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3"/>
        <v>2</v>
      </c>
      <c r="P505" s="14">
        <f t="shared" si="46"/>
        <v>41991.526655092588</v>
      </c>
      <c r="Q505" s="14">
        <f t="shared" si="47"/>
        <v>42021.526655092588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3"/>
        <v>1</v>
      </c>
      <c r="P506" s="14">
        <f t="shared" si="46"/>
        <v>40949.98364583333</v>
      </c>
      <c r="Q506" s="14">
        <f t="shared" si="47"/>
        <v>41009.941979166666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3"/>
        <v>0</v>
      </c>
      <c r="P507" s="14">
        <f t="shared" si="46"/>
        <v>42318.098217592589</v>
      </c>
      <c r="Q507" s="14">
        <f t="shared" si="47"/>
        <v>42363.098217592589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3"/>
        <v>0</v>
      </c>
      <c r="P508" s="14">
        <f t="shared" si="46"/>
        <v>41466.552314814813</v>
      </c>
      <c r="Q508" s="14">
        <f t="shared" si="47"/>
        <v>41496.552314814813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3"/>
        <v>3</v>
      </c>
      <c r="P509" s="14">
        <f t="shared" si="46"/>
        <v>41156.958993055552</v>
      </c>
      <c r="Q509" s="14">
        <f t="shared" si="47"/>
        <v>41201.958993055552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3"/>
        <v>1</v>
      </c>
      <c r="P510" s="14">
        <f t="shared" si="46"/>
        <v>40995.024317129632</v>
      </c>
      <c r="Q510" s="14">
        <f t="shared" si="47"/>
        <v>41054.593055555553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3"/>
        <v>0</v>
      </c>
      <c r="P511" s="14">
        <f t="shared" si="46"/>
        <v>42153.631597222222</v>
      </c>
      <c r="Q511" s="14">
        <f t="shared" si="47"/>
        <v>42183.631597222222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 s="6">
        <f t="shared" si="43"/>
        <v>0</v>
      </c>
      <c r="P512" s="14">
        <f t="shared" si="46"/>
        <v>42400.176377314812</v>
      </c>
      <c r="Q512" s="14">
        <f t="shared" si="47"/>
        <v>42430.176377314812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3"/>
        <v>3</v>
      </c>
      <c r="P513" s="14">
        <f t="shared" si="46"/>
        <v>41340.303032407406</v>
      </c>
      <c r="Q513" s="14">
        <f t="shared" si="47"/>
        <v>41370.261365740742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IFERROR(ROUND(E514/L514, 2), 0)</f>
        <v>5.5</v>
      </c>
      <c r="N514" t="b">
        <v>0</v>
      </c>
      <c r="O514" s="6">
        <f t="shared" ref="O514:O577" si="49">ROUND(E514/D514 * 100, 0)</f>
        <v>0</v>
      </c>
      <c r="P514" s="14">
        <f t="shared" si="46"/>
        <v>42649.742210648154</v>
      </c>
      <c r="Q514" s="14">
        <f t="shared" si="47"/>
        <v>42694.783877314811</v>
      </c>
      <c r="R514" t="s">
        <v>8270</v>
      </c>
      <c r="S514" t="str">
        <f t="shared" ref="S514:S577" si="50">LEFT(R514,SEARCH("/",R514)-1)</f>
        <v>film &amp; video</v>
      </c>
      <c r="T514" t="str">
        <f t="shared" ref="T514:T577" si="51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si="49"/>
        <v>14</v>
      </c>
      <c r="P515" s="14">
        <f t="shared" ref="P515:P578" si="52">(((J515/60)/60)/24)+DATE(1970,1,1)</f>
        <v>42552.653993055559</v>
      </c>
      <c r="Q515" s="14">
        <f t="shared" ref="Q515:Q578" si="53">(((I515/60)/60)/24)+DATE(1970,1,1)</f>
        <v>42597.291666666672</v>
      </c>
      <c r="R515" t="s">
        <v>8270</v>
      </c>
      <c r="S515" t="str">
        <f t="shared" si="50"/>
        <v>film &amp; video</v>
      </c>
      <c r="T515" t="str">
        <f t="shared" si="5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49"/>
        <v>3</v>
      </c>
      <c r="P516" s="14">
        <f t="shared" si="52"/>
        <v>41830.613969907405</v>
      </c>
      <c r="Q516" s="14">
        <f t="shared" si="53"/>
        <v>41860.613969907405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49"/>
        <v>25</v>
      </c>
      <c r="P517" s="14">
        <f t="shared" si="52"/>
        <v>42327.490752314814</v>
      </c>
      <c r="Q517" s="14">
        <f t="shared" si="53"/>
        <v>42367.490752314814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 s="6">
        <f t="shared" si="49"/>
        <v>0</v>
      </c>
      <c r="P518" s="14">
        <f t="shared" si="52"/>
        <v>42091.778703703705</v>
      </c>
      <c r="Q518" s="14">
        <f t="shared" si="53"/>
        <v>42151.778703703705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49"/>
        <v>1</v>
      </c>
      <c r="P519" s="14">
        <f t="shared" si="52"/>
        <v>42738.615289351852</v>
      </c>
      <c r="Q519" s="14">
        <f t="shared" si="53"/>
        <v>42768.615289351852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 s="6">
        <f t="shared" si="49"/>
        <v>0</v>
      </c>
      <c r="P520" s="14">
        <f t="shared" si="52"/>
        <v>42223.616018518514</v>
      </c>
      <c r="Q520" s="14">
        <f t="shared" si="53"/>
        <v>42253.615277777775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49"/>
        <v>23</v>
      </c>
      <c r="P521" s="14">
        <f t="shared" si="52"/>
        <v>41218.391446759262</v>
      </c>
      <c r="Q521" s="14">
        <f t="shared" si="53"/>
        <v>41248.391446759262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49"/>
        <v>102</v>
      </c>
      <c r="P522" s="14">
        <f t="shared" si="52"/>
        <v>42318.702094907407</v>
      </c>
      <c r="Q522" s="14">
        <f t="shared" si="53"/>
        <v>42348.702094907407</v>
      </c>
      <c r="R522" t="s">
        <v>8271</v>
      </c>
      <c r="S522" t="str">
        <f t="shared" si="50"/>
        <v>theater</v>
      </c>
      <c r="T522" t="str">
        <f t="shared" si="51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49"/>
        <v>105</v>
      </c>
      <c r="P523" s="14">
        <f t="shared" si="52"/>
        <v>42646.092812499999</v>
      </c>
      <c r="Q523" s="14">
        <f t="shared" si="53"/>
        <v>42675.207638888889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49"/>
        <v>115</v>
      </c>
      <c r="P524" s="14">
        <f t="shared" si="52"/>
        <v>42430.040798611109</v>
      </c>
      <c r="Q524" s="14">
        <f t="shared" si="53"/>
        <v>42449.999131944445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49"/>
        <v>121</v>
      </c>
      <c r="P525" s="14">
        <f t="shared" si="52"/>
        <v>42238.13282407407</v>
      </c>
      <c r="Q525" s="14">
        <f t="shared" si="53"/>
        <v>42268.13282407407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49"/>
        <v>109</v>
      </c>
      <c r="P526" s="14">
        <f t="shared" si="52"/>
        <v>42492.717233796298</v>
      </c>
      <c r="Q526" s="14">
        <f t="shared" si="53"/>
        <v>42522.717233796298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49"/>
        <v>100</v>
      </c>
      <c r="P527" s="14">
        <f t="shared" si="52"/>
        <v>41850.400937500002</v>
      </c>
      <c r="Q527" s="14">
        <f t="shared" si="53"/>
        <v>41895.400937500002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49"/>
        <v>114</v>
      </c>
      <c r="P528" s="14">
        <f t="shared" si="52"/>
        <v>42192.591944444444</v>
      </c>
      <c r="Q528" s="14">
        <f t="shared" si="53"/>
        <v>42223.708333333328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49"/>
        <v>101</v>
      </c>
      <c r="P529" s="14">
        <f t="shared" si="52"/>
        <v>42753.205625000002</v>
      </c>
      <c r="Q529" s="14">
        <f t="shared" si="53"/>
        <v>42783.670138888891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49"/>
        <v>116</v>
      </c>
      <c r="P530" s="14">
        <f t="shared" si="52"/>
        <v>42155.920219907406</v>
      </c>
      <c r="Q530" s="14">
        <f t="shared" si="53"/>
        <v>42176.888888888891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49"/>
        <v>130</v>
      </c>
      <c r="P531" s="14">
        <f t="shared" si="52"/>
        <v>42725.031180555554</v>
      </c>
      <c r="Q531" s="14">
        <f t="shared" si="53"/>
        <v>42746.208333333328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49"/>
        <v>108</v>
      </c>
      <c r="P532" s="14">
        <f t="shared" si="52"/>
        <v>42157.591064814813</v>
      </c>
      <c r="Q532" s="14">
        <f t="shared" si="53"/>
        <v>42179.083333333328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49"/>
        <v>100</v>
      </c>
      <c r="P533" s="14">
        <f t="shared" si="52"/>
        <v>42676.065150462964</v>
      </c>
      <c r="Q533" s="14">
        <f t="shared" si="53"/>
        <v>42721.290972222225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49"/>
        <v>123</v>
      </c>
      <c r="P534" s="14">
        <f t="shared" si="52"/>
        <v>42473.007037037038</v>
      </c>
      <c r="Q534" s="14">
        <f t="shared" si="53"/>
        <v>42503.007037037038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49"/>
        <v>100</v>
      </c>
      <c r="P535" s="14">
        <f t="shared" si="52"/>
        <v>42482.43478009259</v>
      </c>
      <c r="Q535" s="14">
        <f t="shared" si="53"/>
        <v>42506.43478009259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49"/>
        <v>105</v>
      </c>
      <c r="P536" s="14">
        <f t="shared" si="52"/>
        <v>42270.810995370368</v>
      </c>
      <c r="Q536" s="14">
        <f t="shared" si="53"/>
        <v>42309.958333333328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49"/>
        <v>103</v>
      </c>
      <c r="P537" s="14">
        <f t="shared" si="52"/>
        <v>42711.545196759253</v>
      </c>
      <c r="Q537" s="14">
        <f t="shared" si="53"/>
        <v>42741.545196759253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49"/>
        <v>118</v>
      </c>
      <c r="P538" s="14">
        <f t="shared" si="52"/>
        <v>42179.344988425932</v>
      </c>
      <c r="Q538" s="14">
        <f t="shared" si="53"/>
        <v>42219.75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49"/>
        <v>121</v>
      </c>
      <c r="P539" s="14">
        <f t="shared" si="52"/>
        <v>42282.768414351856</v>
      </c>
      <c r="Q539" s="14">
        <f t="shared" si="53"/>
        <v>42312.810081018513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49"/>
        <v>302</v>
      </c>
      <c r="P540" s="14">
        <f t="shared" si="52"/>
        <v>42473.794710648144</v>
      </c>
      <c r="Q540" s="14">
        <f t="shared" si="53"/>
        <v>42503.794710648144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49"/>
        <v>101</v>
      </c>
      <c r="P541" s="14">
        <f t="shared" si="52"/>
        <v>42535.049849537041</v>
      </c>
      <c r="Q541" s="14">
        <f t="shared" si="53"/>
        <v>42556.049849537041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49"/>
        <v>0</v>
      </c>
      <c r="P542" s="14">
        <f t="shared" si="52"/>
        <v>42009.817199074074</v>
      </c>
      <c r="Q542" s="14">
        <f t="shared" si="53"/>
        <v>42039.817199074074</v>
      </c>
      <c r="R542" t="s">
        <v>8272</v>
      </c>
      <c r="S542" t="str">
        <f t="shared" si="50"/>
        <v>technology</v>
      </c>
      <c r="T542" t="str">
        <f t="shared" si="51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49"/>
        <v>1</v>
      </c>
      <c r="P543" s="14">
        <f t="shared" si="52"/>
        <v>42276.046689814815</v>
      </c>
      <c r="Q543" s="14">
        <f t="shared" si="53"/>
        <v>42306.046689814815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49"/>
        <v>0</v>
      </c>
      <c r="P544" s="14">
        <f t="shared" si="52"/>
        <v>42433.737453703703</v>
      </c>
      <c r="Q544" s="14">
        <f t="shared" si="53"/>
        <v>42493.695787037039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49"/>
        <v>0</v>
      </c>
      <c r="P545" s="14">
        <f t="shared" si="52"/>
        <v>41914.092152777775</v>
      </c>
      <c r="Q545" s="14">
        <f t="shared" si="53"/>
        <v>41944.092152777775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49"/>
        <v>1</v>
      </c>
      <c r="P546" s="14">
        <f t="shared" si="52"/>
        <v>42525.656944444447</v>
      </c>
      <c r="Q546" s="14">
        <f t="shared" si="53"/>
        <v>42555.656944444447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49"/>
        <v>27</v>
      </c>
      <c r="P547" s="14">
        <f t="shared" si="52"/>
        <v>42283.592465277776</v>
      </c>
      <c r="Q547" s="14">
        <f t="shared" si="53"/>
        <v>42323.634131944447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49"/>
        <v>0</v>
      </c>
      <c r="P548" s="14">
        <f t="shared" si="52"/>
        <v>42249.667997685188</v>
      </c>
      <c r="Q548" s="14">
        <f t="shared" si="53"/>
        <v>42294.667997685188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 s="6">
        <f t="shared" si="49"/>
        <v>0</v>
      </c>
      <c r="P549" s="14">
        <f t="shared" si="52"/>
        <v>42380.696342592593</v>
      </c>
      <c r="Q549" s="14">
        <f t="shared" si="53"/>
        <v>42410.696342592593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49"/>
        <v>0</v>
      </c>
      <c r="P550" s="14">
        <f t="shared" si="52"/>
        <v>42276.903333333335</v>
      </c>
      <c r="Q550" s="14">
        <f t="shared" si="53"/>
        <v>42306.903333333335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49"/>
        <v>3</v>
      </c>
      <c r="P551" s="14">
        <f t="shared" si="52"/>
        <v>42163.636828703704</v>
      </c>
      <c r="Q551" s="14">
        <f t="shared" si="53"/>
        <v>42193.636828703704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49"/>
        <v>1</v>
      </c>
      <c r="P552" s="14">
        <f t="shared" si="52"/>
        <v>42753.678761574076</v>
      </c>
      <c r="Q552" s="14">
        <f t="shared" si="53"/>
        <v>42766.208333333328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49"/>
        <v>5</v>
      </c>
      <c r="P553" s="14">
        <f t="shared" si="52"/>
        <v>42173.275740740741</v>
      </c>
      <c r="Q553" s="14">
        <f t="shared" si="53"/>
        <v>42217.745138888888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 s="6">
        <f t="shared" si="49"/>
        <v>0</v>
      </c>
      <c r="P554" s="14">
        <f t="shared" si="52"/>
        <v>42318.616851851853</v>
      </c>
      <c r="Q554" s="14">
        <f t="shared" si="53"/>
        <v>42378.616851851853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49"/>
        <v>0</v>
      </c>
      <c r="P555" s="14">
        <f t="shared" si="52"/>
        <v>41927.71980324074</v>
      </c>
      <c r="Q555" s="14">
        <f t="shared" si="53"/>
        <v>41957.761469907404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49"/>
        <v>37</v>
      </c>
      <c r="P556" s="14">
        <f t="shared" si="52"/>
        <v>41901.684861111113</v>
      </c>
      <c r="Q556" s="14">
        <f t="shared" si="53"/>
        <v>41931.684861111113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 s="6">
        <f t="shared" si="49"/>
        <v>0</v>
      </c>
      <c r="P557" s="14">
        <f t="shared" si="52"/>
        <v>42503.353506944448</v>
      </c>
      <c r="Q557" s="14">
        <f t="shared" si="53"/>
        <v>42533.353506944448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49"/>
        <v>3</v>
      </c>
      <c r="P558" s="14">
        <f t="shared" si="52"/>
        <v>42345.860150462962</v>
      </c>
      <c r="Q558" s="14">
        <f t="shared" si="53"/>
        <v>42375.860150462962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49"/>
        <v>1</v>
      </c>
      <c r="P559" s="14">
        <f t="shared" si="52"/>
        <v>42676.942164351851</v>
      </c>
      <c r="Q559" s="14">
        <f t="shared" si="53"/>
        <v>42706.983831018515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 s="6">
        <f t="shared" si="49"/>
        <v>0</v>
      </c>
      <c r="P560" s="14">
        <f t="shared" si="52"/>
        <v>42057.883159722223</v>
      </c>
      <c r="Q560" s="14">
        <f t="shared" si="53"/>
        <v>42087.841493055559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49"/>
        <v>0</v>
      </c>
      <c r="P561" s="14">
        <f t="shared" si="52"/>
        <v>42321.283101851848</v>
      </c>
      <c r="Q561" s="14">
        <f t="shared" si="53"/>
        <v>42351.283101851848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49"/>
        <v>0</v>
      </c>
      <c r="P562" s="14">
        <f t="shared" si="52"/>
        <v>41960.771354166667</v>
      </c>
      <c r="Q562" s="14">
        <f t="shared" si="53"/>
        <v>41990.771354166667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49"/>
        <v>0</v>
      </c>
      <c r="P563" s="14">
        <f t="shared" si="52"/>
        <v>42268.658715277779</v>
      </c>
      <c r="Q563" s="14">
        <f t="shared" si="53"/>
        <v>42303.658715277779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 s="6">
        <f t="shared" si="49"/>
        <v>0</v>
      </c>
      <c r="P564" s="14">
        <f t="shared" si="52"/>
        <v>42692.389062500006</v>
      </c>
      <c r="Q564" s="14">
        <f t="shared" si="53"/>
        <v>42722.389062500006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49"/>
        <v>0</v>
      </c>
      <c r="P565" s="14">
        <f t="shared" si="52"/>
        <v>42022.069988425923</v>
      </c>
      <c r="Q565" s="14">
        <f t="shared" si="53"/>
        <v>42052.069988425923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49"/>
        <v>0</v>
      </c>
      <c r="P566" s="14">
        <f t="shared" si="52"/>
        <v>42411.942997685182</v>
      </c>
      <c r="Q566" s="14">
        <f t="shared" si="53"/>
        <v>42441.942997685182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 s="6">
        <f t="shared" si="49"/>
        <v>0</v>
      </c>
      <c r="P567" s="14">
        <f t="shared" si="52"/>
        <v>42165.785289351858</v>
      </c>
      <c r="Q567" s="14">
        <f t="shared" si="53"/>
        <v>42195.785289351858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49"/>
        <v>0</v>
      </c>
      <c r="P568" s="14">
        <f t="shared" si="52"/>
        <v>42535.68440972222</v>
      </c>
      <c r="Q568" s="14">
        <f t="shared" si="53"/>
        <v>42565.68440972222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 s="6">
        <f t="shared" si="49"/>
        <v>0</v>
      </c>
      <c r="P569" s="14">
        <f t="shared" si="52"/>
        <v>41975.842523148152</v>
      </c>
      <c r="Q569" s="14">
        <f t="shared" si="53"/>
        <v>42005.842523148152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49"/>
        <v>1</v>
      </c>
      <c r="P570" s="14">
        <f t="shared" si="52"/>
        <v>42348.9215625</v>
      </c>
      <c r="Q570" s="14">
        <f t="shared" si="53"/>
        <v>42385.458333333328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49"/>
        <v>1</v>
      </c>
      <c r="P571" s="14">
        <f t="shared" si="52"/>
        <v>42340.847361111111</v>
      </c>
      <c r="Q571" s="14">
        <f t="shared" si="53"/>
        <v>42370.847361111111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49"/>
        <v>0</v>
      </c>
      <c r="P572" s="14">
        <f t="shared" si="52"/>
        <v>42388.798252314817</v>
      </c>
      <c r="Q572" s="14">
        <f t="shared" si="53"/>
        <v>42418.798252314817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49"/>
        <v>0</v>
      </c>
      <c r="P573" s="14">
        <f t="shared" si="52"/>
        <v>42192.816238425927</v>
      </c>
      <c r="Q573" s="14">
        <f t="shared" si="53"/>
        <v>42212.165972222225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 s="6">
        <f t="shared" si="49"/>
        <v>0</v>
      </c>
      <c r="P574" s="14">
        <f t="shared" si="52"/>
        <v>42282.71629629629</v>
      </c>
      <c r="Q574" s="14">
        <f t="shared" si="53"/>
        <v>42312.757962962962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49"/>
        <v>0</v>
      </c>
      <c r="P575" s="14">
        <f t="shared" si="52"/>
        <v>41963.050127314811</v>
      </c>
      <c r="Q575" s="14">
        <f t="shared" si="53"/>
        <v>42022.05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49"/>
        <v>1</v>
      </c>
      <c r="P576" s="14">
        <f t="shared" si="52"/>
        <v>42632.443368055552</v>
      </c>
      <c r="Q576" s="14">
        <f t="shared" si="53"/>
        <v>42662.443368055552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49"/>
        <v>0</v>
      </c>
      <c r="P577" s="14">
        <f t="shared" si="52"/>
        <v>42138.692627314813</v>
      </c>
      <c r="Q577" s="14">
        <f t="shared" si="53"/>
        <v>42168.692627314813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IFERROR(ROUND(E578/L578, 2), 0)</f>
        <v>1</v>
      </c>
      <c r="N578" t="b">
        <v>0</v>
      </c>
      <c r="O578" s="6">
        <f t="shared" ref="O578:O641" si="55">ROUND(E578/D578 * 100, 0)</f>
        <v>0</v>
      </c>
      <c r="P578" s="14">
        <f t="shared" si="52"/>
        <v>42031.471666666665</v>
      </c>
      <c r="Q578" s="14">
        <f t="shared" si="53"/>
        <v>42091.43</v>
      </c>
      <c r="R578" t="s">
        <v>8272</v>
      </c>
      <c r="S578" t="str">
        <f t="shared" ref="S578:S641" si="56">LEFT(R578,SEARCH("/",R578)-1)</f>
        <v>technology</v>
      </c>
      <c r="T578" t="str">
        <f t="shared" ref="T578:T641" si="57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si="55"/>
        <v>0</v>
      </c>
      <c r="P579" s="14">
        <f t="shared" ref="P579:P642" si="58">(((J579/60)/60)/24)+DATE(1970,1,1)</f>
        <v>42450.589143518519</v>
      </c>
      <c r="Q579" s="14">
        <f t="shared" ref="Q579:Q642" si="59">(((I579/60)/60)/24)+DATE(1970,1,1)</f>
        <v>42510.589143518519</v>
      </c>
      <c r="R579" t="s">
        <v>8272</v>
      </c>
      <c r="S579" t="str">
        <f t="shared" si="56"/>
        <v>technology</v>
      </c>
      <c r="T579" t="str">
        <f t="shared" si="57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5"/>
        <v>0</v>
      </c>
      <c r="P580" s="14">
        <f t="shared" si="58"/>
        <v>42230.578622685185</v>
      </c>
      <c r="Q580" s="14">
        <f t="shared" si="59"/>
        <v>42254.578622685185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5"/>
        <v>1</v>
      </c>
      <c r="P581" s="14">
        <f t="shared" si="58"/>
        <v>41968.852118055554</v>
      </c>
      <c r="Q581" s="14">
        <f t="shared" si="59"/>
        <v>41998.852118055554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5"/>
        <v>0</v>
      </c>
      <c r="P582" s="14">
        <f t="shared" si="58"/>
        <v>42605.908182870371</v>
      </c>
      <c r="Q582" s="14">
        <f t="shared" si="59"/>
        <v>42635.908182870371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>
        <f t="shared" si="54"/>
        <v>0</v>
      </c>
      <c r="N583" t="b">
        <v>0</v>
      </c>
      <c r="O583" s="6">
        <f t="shared" si="55"/>
        <v>0</v>
      </c>
      <c r="P583" s="14">
        <f t="shared" si="58"/>
        <v>42188.012777777782</v>
      </c>
      <c r="Q583" s="14">
        <f t="shared" si="59"/>
        <v>42218.012777777782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>
        <f t="shared" si="54"/>
        <v>0</v>
      </c>
      <c r="N584" t="b">
        <v>0</v>
      </c>
      <c r="O584" s="6">
        <f t="shared" si="55"/>
        <v>0</v>
      </c>
      <c r="P584" s="14">
        <f t="shared" si="58"/>
        <v>42055.739803240736</v>
      </c>
      <c r="Q584" s="14">
        <f t="shared" si="59"/>
        <v>42078.75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5"/>
        <v>0</v>
      </c>
      <c r="P585" s="14">
        <f t="shared" si="58"/>
        <v>42052.93850694444</v>
      </c>
      <c r="Q585" s="14">
        <f t="shared" si="59"/>
        <v>42082.896840277783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5"/>
        <v>1</v>
      </c>
      <c r="P586" s="14">
        <f t="shared" si="58"/>
        <v>42049.716620370367</v>
      </c>
      <c r="Q586" s="14">
        <f t="shared" si="59"/>
        <v>42079.674953703703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>
        <f t="shared" si="54"/>
        <v>0</v>
      </c>
      <c r="N587" t="b">
        <v>0</v>
      </c>
      <c r="O587" s="6">
        <f t="shared" si="55"/>
        <v>0</v>
      </c>
      <c r="P587" s="14">
        <f t="shared" si="58"/>
        <v>42283.3909375</v>
      </c>
      <c r="Q587" s="14">
        <f t="shared" si="59"/>
        <v>42339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5"/>
        <v>1</v>
      </c>
      <c r="P588" s="14">
        <f t="shared" si="58"/>
        <v>42020.854247685187</v>
      </c>
      <c r="Q588" s="14">
        <f t="shared" si="59"/>
        <v>42050.854247685187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5"/>
        <v>9</v>
      </c>
      <c r="P589" s="14">
        <f t="shared" si="58"/>
        <v>42080.757326388892</v>
      </c>
      <c r="Q589" s="14">
        <f t="shared" si="59"/>
        <v>42110.757326388892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5"/>
        <v>3</v>
      </c>
      <c r="P590" s="14">
        <f t="shared" si="58"/>
        <v>42631.769513888896</v>
      </c>
      <c r="Q590" s="14">
        <f t="shared" si="59"/>
        <v>42691.811180555553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5"/>
        <v>0</v>
      </c>
      <c r="P591" s="14">
        <f t="shared" si="58"/>
        <v>42178.614571759259</v>
      </c>
      <c r="Q591" s="14">
        <f t="shared" si="59"/>
        <v>42193.614571759259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5"/>
        <v>4</v>
      </c>
      <c r="P592" s="14">
        <f t="shared" si="58"/>
        <v>42377.554756944446</v>
      </c>
      <c r="Q592" s="14">
        <f t="shared" si="59"/>
        <v>42408.542361111111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5"/>
        <v>0</v>
      </c>
      <c r="P593" s="14">
        <f t="shared" si="58"/>
        <v>42177.543171296296</v>
      </c>
      <c r="Q593" s="14">
        <f t="shared" si="59"/>
        <v>42207.543171296296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5"/>
        <v>3</v>
      </c>
      <c r="P594" s="14">
        <f t="shared" si="58"/>
        <v>41946.232175925928</v>
      </c>
      <c r="Q594" s="14">
        <f t="shared" si="59"/>
        <v>41976.232175925921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5"/>
        <v>23</v>
      </c>
      <c r="P595" s="14">
        <f t="shared" si="58"/>
        <v>42070.677604166667</v>
      </c>
      <c r="Q595" s="14">
        <f t="shared" si="59"/>
        <v>42100.635937500003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5"/>
        <v>0</v>
      </c>
      <c r="P596" s="14">
        <f t="shared" si="58"/>
        <v>42446.780162037037</v>
      </c>
      <c r="Q596" s="14">
        <f t="shared" si="59"/>
        <v>42476.780162037037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5"/>
        <v>0</v>
      </c>
      <c r="P597" s="14">
        <f t="shared" si="58"/>
        <v>42083.069884259254</v>
      </c>
      <c r="Q597" s="14">
        <f t="shared" si="59"/>
        <v>42128.069884259254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5"/>
        <v>0</v>
      </c>
      <c r="P598" s="14">
        <f t="shared" si="58"/>
        <v>42646.896898148145</v>
      </c>
      <c r="Q598" s="14">
        <f t="shared" si="59"/>
        <v>42676.896898148145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5"/>
        <v>0</v>
      </c>
      <c r="P599" s="14">
        <f t="shared" si="58"/>
        <v>42545.705266203702</v>
      </c>
      <c r="Q599" s="14">
        <f t="shared" si="59"/>
        <v>42582.666666666672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5"/>
        <v>34</v>
      </c>
      <c r="P600" s="14">
        <f t="shared" si="58"/>
        <v>41948.00209490741</v>
      </c>
      <c r="Q600" s="14">
        <f t="shared" si="59"/>
        <v>41978.00209490741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5"/>
        <v>0</v>
      </c>
      <c r="P601" s="14">
        <f t="shared" si="58"/>
        <v>42047.812523148154</v>
      </c>
      <c r="Q601" s="14">
        <f t="shared" si="59"/>
        <v>42071.636111111111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5"/>
        <v>2</v>
      </c>
      <c r="P602" s="14">
        <f t="shared" si="58"/>
        <v>42073.798171296294</v>
      </c>
      <c r="Q602" s="14">
        <f t="shared" si="59"/>
        <v>42133.798171296294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5"/>
        <v>1</v>
      </c>
      <c r="P603" s="14">
        <f t="shared" si="58"/>
        <v>41969.858090277776</v>
      </c>
      <c r="Q603" s="14">
        <f t="shared" si="59"/>
        <v>41999.858090277776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>
        <f t="shared" si="54"/>
        <v>0</v>
      </c>
      <c r="N604" t="b">
        <v>0</v>
      </c>
      <c r="O604" s="6">
        <f t="shared" si="55"/>
        <v>0</v>
      </c>
      <c r="P604" s="14">
        <f t="shared" si="58"/>
        <v>42143.79415509259</v>
      </c>
      <c r="Q604" s="14">
        <f t="shared" si="59"/>
        <v>42173.79415509259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5"/>
        <v>4</v>
      </c>
      <c r="P605" s="14">
        <f t="shared" si="58"/>
        <v>41835.639155092591</v>
      </c>
      <c r="Q605" s="14">
        <f t="shared" si="59"/>
        <v>41865.639155092591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>
        <f t="shared" si="54"/>
        <v>0</v>
      </c>
      <c r="N606" t="b">
        <v>0</v>
      </c>
      <c r="O606" s="6">
        <f t="shared" si="55"/>
        <v>0</v>
      </c>
      <c r="P606" s="14">
        <f t="shared" si="58"/>
        <v>41849.035370370373</v>
      </c>
      <c r="Q606" s="14">
        <f t="shared" si="59"/>
        <v>41879.035370370373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5"/>
        <v>3</v>
      </c>
      <c r="P607" s="14">
        <f t="shared" si="58"/>
        <v>42194.357731481476</v>
      </c>
      <c r="Q607" s="14">
        <f t="shared" si="59"/>
        <v>42239.357731481476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5"/>
        <v>0</v>
      </c>
      <c r="P608" s="14">
        <f t="shared" si="58"/>
        <v>42102.650567129633</v>
      </c>
      <c r="Q608" s="14">
        <f t="shared" si="59"/>
        <v>42148.625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>
        <f t="shared" si="54"/>
        <v>0</v>
      </c>
      <c r="N609" t="b">
        <v>0</v>
      </c>
      <c r="O609" s="6">
        <f t="shared" si="55"/>
        <v>0</v>
      </c>
      <c r="P609" s="14">
        <f t="shared" si="58"/>
        <v>42300.825648148151</v>
      </c>
      <c r="Q609" s="14">
        <f t="shared" si="59"/>
        <v>42330.867314814815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5"/>
        <v>1</v>
      </c>
      <c r="P610" s="14">
        <f t="shared" si="58"/>
        <v>42140.921064814815</v>
      </c>
      <c r="Q610" s="14">
        <f t="shared" si="59"/>
        <v>42170.921064814815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5"/>
        <v>1</v>
      </c>
      <c r="P611" s="14">
        <f t="shared" si="58"/>
        <v>42307.034074074079</v>
      </c>
      <c r="Q611" s="14">
        <f t="shared" si="59"/>
        <v>42337.075740740736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>
        <f t="shared" si="54"/>
        <v>0</v>
      </c>
      <c r="N612" t="b">
        <v>0</v>
      </c>
      <c r="O612" s="6">
        <f t="shared" si="55"/>
        <v>0</v>
      </c>
      <c r="P612" s="14">
        <f t="shared" si="58"/>
        <v>42086.83085648148</v>
      </c>
      <c r="Q612" s="14">
        <f t="shared" si="59"/>
        <v>42116.83085648148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>
        <f t="shared" si="54"/>
        <v>0</v>
      </c>
      <c r="N613" t="b">
        <v>0</v>
      </c>
      <c r="O613" s="6">
        <f t="shared" si="55"/>
        <v>0</v>
      </c>
      <c r="P613" s="14">
        <f t="shared" si="58"/>
        <v>42328.560613425929</v>
      </c>
      <c r="Q613" s="14">
        <f t="shared" si="59"/>
        <v>42388.560613425929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>
        <f t="shared" si="54"/>
        <v>0</v>
      </c>
      <c r="N614" t="b">
        <v>0</v>
      </c>
      <c r="O614" s="6">
        <f t="shared" si="55"/>
        <v>0</v>
      </c>
      <c r="P614" s="14">
        <f t="shared" si="58"/>
        <v>42585.031782407401</v>
      </c>
      <c r="Q614" s="14">
        <f t="shared" si="59"/>
        <v>42615.031782407401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5"/>
        <v>21</v>
      </c>
      <c r="P615" s="14">
        <f t="shared" si="58"/>
        <v>42247.496759259258</v>
      </c>
      <c r="Q615" s="14">
        <f t="shared" si="59"/>
        <v>42278.207638888889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>
        <f t="shared" si="54"/>
        <v>0</v>
      </c>
      <c r="N616" t="b">
        <v>0</v>
      </c>
      <c r="O616" s="6">
        <f t="shared" si="55"/>
        <v>0</v>
      </c>
      <c r="P616" s="14">
        <f t="shared" si="58"/>
        <v>42515.061805555553</v>
      </c>
      <c r="Q616" s="14">
        <f t="shared" si="59"/>
        <v>42545.061805555553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>
        <f t="shared" si="54"/>
        <v>0</v>
      </c>
      <c r="N617" t="b">
        <v>0</v>
      </c>
      <c r="O617" s="6">
        <f t="shared" si="55"/>
        <v>0</v>
      </c>
      <c r="P617" s="14">
        <f t="shared" si="58"/>
        <v>42242.122210648144</v>
      </c>
      <c r="Q617" s="14">
        <f t="shared" si="59"/>
        <v>42272.122210648144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>
        <f t="shared" si="54"/>
        <v>0</v>
      </c>
      <c r="N618" t="b">
        <v>0</v>
      </c>
      <c r="O618" s="6">
        <f t="shared" si="55"/>
        <v>0</v>
      </c>
      <c r="P618" s="14">
        <f t="shared" si="58"/>
        <v>42761.376238425932</v>
      </c>
      <c r="Q618" s="14">
        <f t="shared" si="59"/>
        <v>42791.376238425932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5"/>
        <v>3</v>
      </c>
      <c r="P619" s="14">
        <f t="shared" si="58"/>
        <v>42087.343090277776</v>
      </c>
      <c r="Q619" s="14">
        <f t="shared" si="59"/>
        <v>42132.343090277776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>
        <f t="shared" si="54"/>
        <v>0</v>
      </c>
      <c r="N620" t="b">
        <v>0</v>
      </c>
      <c r="O620" s="6">
        <f t="shared" si="55"/>
        <v>0</v>
      </c>
      <c r="P620" s="14">
        <f t="shared" si="58"/>
        <v>42317.810219907406</v>
      </c>
      <c r="Q620" s="14">
        <f t="shared" si="59"/>
        <v>42347.810219907406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5"/>
        <v>0</v>
      </c>
      <c r="P621" s="14">
        <f t="shared" si="58"/>
        <v>41908.650347222225</v>
      </c>
      <c r="Q621" s="14">
        <f t="shared" si="59"/>
        <v>41968.692013888889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5"/>
        <v>1</v>
      </c>
      <c r="P622" s="14">
        <f t="shared" si="58"/>
        <v>41831.716874999998</v>
      </c>
      <c r="Q622" s="14">
        <f t="shared" si="59"/>
        <v>41876.716874999998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5"/>
        <v>1</v>
      </c>
      <c r="P623" s="14">
        <f t="shared" si="58"/>
        <v>42528.987696759257</v>
      </c>
      <c r="Q623" s="14">
        <f t="shared" si="59"/>
        <v>42558.987696759257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5"/>
        <v>6</v>
      </c>
      <c r="P624" s="14">
        <f t="shared" si="58"/>
        <v>42532.774745370371</v>
      </c>
      <c r="Q624" s="14">
        <f t="shared" si="59"/>
        <v>42552.774745370371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>
        <f t="shared" si="54"/>
        <v>0</v>
      </c>
      <c r="N625" t="b">
        <v>0</v>
      </c>
      <c r="O625" s="6">
        <f t="shared" si="55"/>
        <v>0</v>
      </c>
      <c r="P625" s="14">
        <f t="shared" si="58"/>
        <v>42122.009224537032</v>
      </c>
      <c r="Q625" s="14">
        <f t="shared" si="59"/>
        <v>42152.009224537032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>
        <f t="shared" si="54"/>
        <v>0</v>
      </c>
      <c r="N626" t="b">
        <v>0</v>
      </c>
      <c r="O626" s="6">
        <f t="shared" si="55"/>
        <v>0</v>
      </c>
      <c r="P626" s="14">
        <f t="shared" si="58"/>
        <v>42108.988900462966</v>
      </c>
      <c r="Q626" s="14">
        <f t="shared" si="59"/>
        <v>42138.988900462966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>
        <f t="shared" si="54"/>
        <v>0</v>
      </c>
      <c r="N627" t="b">
        <v>0</v>
      </c>
      <c r="O627" s="6">
        <f t="shared" si="55"/>
        <v>0</v>
      </c>
      <c r="P627" s="14">
        <f t="shared" si="58"/>
        <v>42790.895567129628</v>
      </c>
      <c r="Q627" s="14">
        <f t="shared" si="59"/>
        <v>42820.853900462964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5"/>
        <v>17</v>
      </c>
      <c r="P628" s="14">
        <f t="shared" si="58"/>
        <v>42198.559479166666</v>
      </c>
      <c r="Q628" s="14">
        <f t="shared" si="59"/>
        <v>42231.556944444441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5"/>
        <v>0</v>
      </c>
      <c r="P629" s="14">
        <f t="shared" si="58"/>
        <v>42384.306840277779</v>
      </c>
      <c r="Q629" s="14">
        <f t="shared" si="59"/>
        <v>42443.958333333328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>
        <f t="shared" si="54"/>
        <v>0</v>
      </c>
      <c r="N630" t="b">
        <v>0</v>
      </c>
      <c r="O630" s="6">
        <f t="shared" si="55"/>
        <v>0</v>
      </c>
      <c r="P630" s="14">
        <f t="shared" si="58"/>
        <v>41803.692789351851</v>
      </c>
      <c r="Q630" s="14">
        <f t="shared" si="59"/>
        <v>41833.692789351851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5"/>
        <v>0</v>
      </c>
      <c r="P631" s="14">
        <f t="shared" si="58"/>
        <v>42474.637824074074</v>
      </c>
      <c r="Q631" s="14">
        <f t="shared" si="59"/>
        <v>42504.637824074074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5"/>
        <v>0</v>
      </c>
      <c r="P632" s="14">
        <f t="shared" si="58"/>
        <v>42223.619456018518</v>
      </c>
      <c r="Q632" s="14">
        <f t="shared" si="59"/>
        <v>42253.215277777781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5"/>
        <v>1</v>
      </c>
      <c r="P633" s="14">
        <f t="shared" si="58"/>
        <v>42489.772326388891</v>
      </c>
      <c r="Q633" s="14">
        <f t="shared" si="59"/>
        <v>42518.772326388891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>
        <f t="shared" si="54"/>
        <v>0</v>
      </c>
      <c r="N634" t="b">
        <v>0</v>
      </c>
      <c r="O634" s="6">
        <f t="shared" si="55"/>
        <v>0</v>
      </c>
      <c r="P634" s="14">
        <f t="shared" si="58"/>
        <v>42303.659317129626</v>
      </c>
      <c r="Q634" s="14">
        <f t="shared" si="59"/>
        <v>42333.700983796298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5"/>
        <v>12</v>
      </c>
      <c r="P635" s="14">
        <f t="shared" si="58"/>
        <v>42507.29932870371</v>
      </c>
      <c r="Q635" s="14">
        <f t="shared" si="59"/>
        <v>42538.958333333328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5"/>
        <v>0</v>
      </c>
      <c r="P636" s="14">
        <f t="shared" si="58"/>
        <v>42031.928576388891</v>
      </c>
      <c r="Q636" s="14">
        <f t="shared" si="59"/>
        <v>42061.928576388891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5"/>
        <v>0</v>
      </c>
      <c r="P637" s="14">
        <f t="shared" si="58"/>
        <v>42076.092152777783</v>
      </c>
      <c r="Q637" s="14">
        <f t="shared" si="59"/>
        <v>42106.092152777783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5"/>
        <v>0</v>
      </c>
      <c r="P638" s="14">
        <f t="shared" si="58"/>
        <v>42131.455439814818</v>
      </c>
      <c r="Q638" s="14">
        <f t="shared" si="59"/>
        <v>42161.44930555555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>
        <f t="shared" si="54"/>
        <v>0</v>
      </c>
      <c r="N639" t="b">
        <v>0</v>
      </c>
      <c r="O639" s="6">
        <f t="shared" si="55"/>
        <v>0</v>
      </c>
      <c r="P639" s="14">
        <f t="shared" si="58"/>
        <v>42762.962013888886</v>
      </c>
      <c r="Q639" s="14">
        <f t="shared" si="59"/>
        <v>42791.961111111115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5"/>
        <v>0</v>
      </c>
      <c r="P640" s="14">
        <f t="shared" si="58"/>
        <v>42759.593310185184</v>
      </c>
      <c r="Q640" s="14">
        <f t="shared" si="59"/>
        <v>42819.55164351852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5"/>
        <v>0</v>
      </c>
      <c r="P641" s="14">
        <f t="shared" si="58"/>
        <v>41865.583275462966</v>
      </c>
      <c r="Q641" s="14">
        <f t="shared" si="59"/>
        <v>41925.583275462966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IFERROR(ROUND(E642/L642, 2), 0)</f>
        <v>50.5</v>
      </c>
      <c r="N642" t="b">
        <v>1</v>
      </c>
      <c r="O642" s="6">
        <f t="shared" ref="O642:O705" si="61">ROUND(E642/D642 * 100, 0)</f>
        <v>144</v>
      </c>
      <c r="P642" s="14">
        <f t="shared" si="58"/>
        <v>42683.420312500006</v>
      </c>
      <c r="Q642" s="14">
        <f t="shared" si="59"/>
        <v>42698.958333333328</v>
      </c>
      <c r="R642" t="s">
        <v>8273</v>
      </c>
      <c r="S642" t="str">
        <f t="shared" ref="S642:S705" si="62">LEFT(R642,SEARCH("/",R642)-1)</f>
        <v>technology</v>
      </c>
      <c r="T642" t="str">
        <f t="shared" ref="T642:T705" si="63">RIGHT(R642,LEN(R642)-SEARCH("/",R642))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si="61"/>
        <v>119</v>
      </c>
      <c r="P643" s="14">
        <f t="shared" ref="P643:P706" si="64">(((J643/60)/60)/24)+DATE(1970,1,1)</f>
        <v>42199.57</v>
      </c>
      <c r="Q643" s="14">
        <f t="shared" ref="Q643:Q706" si="65">(((I643/60)/60)/24)+DATE(1970,1,1)</f>
        <v>42229.57</v>
      </c>
      <c r="R643" t="s">
        <v>8273</v>
      </c>
      <c r="S643" t="str">
        <f t="shared" si="62"/>
        <v>technology</v>
      </c>
      <c r="T643" t="str">
        <f t="shared" si="63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1"/>
        <v>1460</v>
      </c>
      <c r="P644" s="14">
        <f t="shared" si="64"/>
        <v>42199.651319444441</v>
      </c>
      <c r="Q644" s="14">
        <f t="shared" si="65"/>
        <v>42235.651319444441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1"/>
        <v>106</v>
      </c>
      <c r="P645" s="14">
        <f t="shared" si="64"/>
        <v>42100.642071759255</v>
      </c>
      <c r="Q645" s="14">
        <f t="shared" si="65"/>
        <v>42155.642071759255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1"/>
        <v>300</v>
      </c>
      <c r="P646" s="14">
        <f t="shared" si="64"/>
        <v>41898.665960648148</v>
      </c>
      <c r="Q646" s="14">
        <f t="shared" si="65"/>
        <v>41941.041666666664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1"/>
        <v>279</v>
      </c>
      <c r="P647" s="14">
        <f t="shared" si="64"/>
        <v>42564.026319444441</v>
      </c>
      <c r="Q647" s="14">
        <f t="shared" si="65"/>
        <v>42594.026319444441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1"/>
        <v>132</v>
      </c>
      <c r="P648" s="14">
        <f t="shared" si="64"/>
        <v>41832.852627314816</v>
      </c>
      <c r="Q648" s="14">
        <f t="shared" si="65"/>
        <v>41862.852627314816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1"/>
        <v>107</v>
      </c>
      <c r="P649" s="14">
        <f t="shared" si="64"/>
        <v>42416.767928240741</v>
      </c>
      <c r="Q649" s="14">
        <f t="shared" si="65"/>
        <v>42446.726261574076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1"/>
        <v>127</v>
      </c>
      <c r="P650" s="14">
        <f t="shared" si="64"/>
        <v>41891.693379629629</v>
      </c>
      <c r="Q650" s="14">
        <f t="shared" si="65"/>
        <v>41926.693379629629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1"/>
        <v>140</v>
      </c>
      <c r="P651" s="14">
        <f t="shared" si="64"/>
        <v>41877.912187499998</v>
      </c>
      <c r="Q651" s="14">
        <f t="shared" si="65"/>
        <v>41898.912187499998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1"/>
        <v>112</v>
      </c>
      <c r="P652" s="14">
        <f t="shared" si="64"/>
        <v>41932.036851851852</v>
      </c>
      <c r="Q652" s="14">
        <f t="shared" si="65"/>
        <v>41992.078518518523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1"/>
        <v>101</v>
      </c>
      <c r="P653" s="14">
        <f t="shared" si="64"/>
        <v>41956.017488425925</v>
      </c>
      <c r="Q653" s="14">
        <f t="shared" si="65"/>
        <v>41986.017488425925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1"/>
        <v>100</v>
      </c>
      <c r="P654" s="14">
        <f t="shared" si="64"/>
        <v>42675.690393518518</v>
      </c>
      <c r="Q654" s="14">
        <f t="shared" si="65"/>
        <v>42705.732060185182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1"/>
        <v>141</v>
      </c>
      <c r="P655" s="14">
        <f t="shared" si="64"/>
        <v>42199.618518518517</v>
      </c>
      <c r="Q655" s="14">
        <f t="shared" si="65"/>
        <v>42236.618518518517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1"/>
        <v>267</v>
      </c>
      <c r="P656" s="14">
        <f t="shared" si="64"/>
        <v>42163.957326388889</v>
      </c>
      <c r="Q656" s="14">
        <f t="shared" si="65"/>
        <v>42193.957326388889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1"/>
        <v>147</v>
      </c>
      <c r="P657" s="14">
        <f t="shared" si="64"/>
        <v>42045.957314814819</v>
      </c>
      <c r="Q657" s="14">
        <f t="shared" si="65"/>
        <v>42075.915648148148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1"/>
        <v>214</v>
      </c>
      <c r="P658" s="14">
        <f t="shared" si="64"/>
        <v>42417.804618055554</v>
      </c>
      <c r="Q658" s="14">
        <f t="shared" si="65"/>
        <v>42477.762951388882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1"/>
        <v>126</v>
      </c>
      <c r="P659" s="14">
        <f t="shared" si="64"/>
        <v>42331.84574074074</v>
      </c>
      <c r="Q659" s="14">
        <f t="shared" si="65"/>
        <v>42361.84574074074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1"/>
        <v>104</v>
      </c>
      <c r="P660" s="14">
        <f t="shared" si="64"/>
        <v>42179.160752314812</v>
      </c>
      <c r="Q660" s="14">
        <f t="shared" si="65"/>
        <v>42211.75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1"/>
        <v>101</v>
      </c>
      <c r="P661" s="14">
        <f t="shared" si="64"/>
        <v>42209.593692129631</v>
      </c>
      <c r="Q661" s="14">
        <f t="shared" si="65"/>
        <v>42239.593692129631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1"/>
        <v>3</v>
      </c>
      <c r="P662" s="14">
        <f t="shared" si="64"/>
        <v>41922.741655092592</v>
      </c>
      <c r="Q662" s="14">
        <f t="shared" si="65"/>
        <v>41952.783321759263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1"/>
        <v>1</v>
      </c>
      <c r="P663" s="14">
        <f t="shared" si="64"/>
        <v>42636.645358796297</v>
      </c>
      <c r="Q663" s="14">
        <f t="shared" si="65"/>
        <v>42666.645358796297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1"/>
        <v>0</v>
      </c>
      <c r="P664" s="14">
        <f t="shared" si="64"/>
        <v>41990.438043981485</v>
      </c>
      <c r="Q664" s="14">
        <f t="shared" si="65"/>
        <v>42020.438043981485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1"/>
        <v>0</v>
      </c>
      <c r="P665" s="14">
        <f t="shared" si="64"/>
        <v>42173.843240740738</v>
      </c>
      <c r="Q665" s="14">
        <f t="shared" si="65"/>
        <v>42203.843240740738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1"/>
        <v>8</v>
      </c>
      <c r="P666" s="14">
        <f t="shared" si="64"/>
        <v>42077.666377314818</v>
      </c>
      <c r="Q666" s="14">
        <f t="shared" si="65"/>
        <v>42107.666377314818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1"/>
        <v>19</v>
      </c>
      <c r="P667" s="14">
        <f t="shared" si="64"/>
        <v>42688.711354166662</v>
      </c>
      <c r="Q667" s="14">
        <f t="shared" si="65"/>
        <v>42748.711354166662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1"/>
        <v>0</v>
      </c>
      <c r="P668" s="14">
        <f t="shared" si="64"/>
        <v>41838.832152777781</v>
      </c>
      <c r="Q668" s="14">
        <f t="shared" si="65"/>
        <v>41868.832152777781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1"/>
        <v>10</v>
      </c>
      <c r="P669" s="14">
        <f t="shared" si="64"/>
        <v>42632.373414351852</v>
      </c>
      <c r="Q669" s="14">
        <f t="shared" si="65"/>
        <v>42672.373414351852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1"/>
        <v>5</v>
      </c>
      <c r="P670" s="14">
        <f t="shared" si="64"/>
        <v>42090.831273148149</v>
      </c>
      <c r="Q670" s="14">
        <f t="shared" si="65"/>
        <v>42135.831273148149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1"/>
        <v>22</v>
      </c>
      <c r="P671" s="14">
        <f t="shared" si="64"/>
        <v>42527.625671296293</v>
      </c>
      <c r="Q671" s="14">
        <f t="shared" si="65"/>
        <v>42557.625671296293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1"/>
        <v>29</v>
      </c>
      <c r="P672" s="14">
        <f t="shared" si="64"/>
        <v>42506.709722222222</v>
      </c>
      <c r="Q672" s="14">
        <f t="shared" si="65"/>
        <v>42540.340277777781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1"/>
        <v>39</v>
      </c>
      <c r="P673" s="14">
        <f t="shared" si="64"/>
        <v>41984.692731481482</v>
      </c>
      <c r="Q673" s="14">
        <f t="shared" si="65"/>
        <v>42018.166666666672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1"/>
        <v>22</v>
      </c>
      <c r="P674" s="14">
        <f t="shared" si="64"/>
        <v>41974.219490740739</v>
      </c>
      <c r="Q674" s="14">
        <f t="shared" si="65"/>
        <v>42005.207638888889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1"/>
        <v>0</v>
      </c>
      <c r="P675" s="14">
        <f t="shared" si="64"/>
        <v>41838.840474537035</v>
      </c>
      <c r="Q675" s="14">
        <f t="shared" si="65"/>
        <v>41883.840474537035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1"/>
        <v>0</v>
      </c>
      <c r="P676" s="14">
        <f t="shared" si="64"/>
        <v>41803.116053240738</v>
      </c>
      <c r="Q676" s="14">
        <f t="shared" si="65"/>
        <v>41863.116053240738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1"/>
        <v>15</v>
      </c>
      <c r="P677" s="14">
        <f t="shared" si="64"/>
        <v>41975.930601851855</v>
      </c>
      <c r="Q677" s="14">
        <f t="shared" si="65"/>
        <v>42005.290972222225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1"/>
        <v>1</v>
      </c>
      <c r="P678" s="14">
        <f t="shared" si="64"/>
        <v>42012.768298611118</v>
      </c>
      <c r="Q678" s="14">
        <f t="shared" si="65"/>
        <v>42042.768298611118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1"/>
        <v>26</v>
      </c>
      <c r="P679" s="14">
        <f t="shared" si="64"/>
        <v>42504.403877314813</v>
      </c>
      <c r="Q679" s="14">
        <f t="shared" si="65"/>
        <v>42549.403877314813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1"/>
        <v>4</v>
      </c>
      <c r="P680" s="14">
        <f t="shared" si="64"/>
        <v>42481.376597222217</v>
      </c>
      <c r="Q680" s="14">
        <f t="shared" si="65"/>
        <v>42511.376597222217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1"/>
        <v>15</v>
      </c>
      <c r="P681" s="14">
        <f t="shared" si="64"/>
        <v>42556.695706018523</v>
      </c>
      <c r="Q681" s="14">
        <f t="shared" si="65"/>
        <v>42616.695706018523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1"/>
        <v>26</v>
      </c>
      <c r="P682" s="14">
        <f t="shared" si="64"/>
        <v>41864.501516203702</v>
      </c>
      <c r="Q682" s="14">
        <f t="shared" si="65"/>
        <v>41899.501516203702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1"/>
        <v>0</v>
      </c>
      <c r="P683" s="14">
        <f t="shared" si="64"/>
        <v>42639.805601851855</v>
      </c>
      <c r="Q683" s="14">
        <f t="shared" si="65"/>
        <v>42669.805601851855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1"/>
        <v>0</v>
      </c>
      <c r="P684" s="14">
        <f t="shared" si="64"/>
        <v>42778.765300925923</v>
      </c>
      <c r="Q684" s="14">
        <f t="shared" si="65"/>
        <v>42808.723634259266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1"/>
        <v>1</v>
      </c>
      <c r="P685" s="14">
        <f t="shared" si="64"/>
        <v>42634.900046296301</v>
      </c>
      <c r="Q685" s="14">
        <f t="shared" si="65"/>
        <v>42674.900046296301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1"/>
        <v>7</v>
      </c>
      <c r="P686" s="14">
        <f t="shared" si="64"/>
        <v>41809.473275462966</v>
      </c>
      <c r="Q686" s="14">
        <f t="shared" si="65"/>
        <v>41845.125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1"/>
        <v>28</v>
      </c>
      <c r="P687" s="14">
        <f t="shared" si="64"/>
        <v>41971.866574074069</v>
      </c>
      <c r="Q687" s="14">
        <f t="shared" si="65"/>
        <v>42016.866574074069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>
        <f t="shared" si="60"/>
        <v>0</v>
      </c>
      <c r="N688" t="b">
        <v>0</v>
      </c>
      <c r="O688" s="6">
        <f t="shared" si="61"/>
        <v>0</v>
      </c>
      <c r="P688" s="14">
        <f t="shared" si="64"/>
        <v>42189.673263888893</v>
      </c>
      <c r="Q688" s="14">
        <f t="shared" si="65"/>
        <v>42219.673263888893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1"/>
        <v>4</v>
      </c>
      <c r="P689" s="14">
        <f t="shared" si="64"/>
        <v>42711.750613425931</v>
      </c>
      <c r="Q689" s="14">
        <f t="shared" si="65"/>
        <v>42771.750613425931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1"/>
        <v>73</v>
      </c>
      <c r="P690" s="14">
        <f t="shared" si="64"/>
        <v>42262.104780092588</v>
      </c>
      <c r="Q690" s="14">
        <f t="shared" si="65"/>
        <v>42292.104780092588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1"/>
        <v>58</v>
      </c>
      <c r="P691" s="14">
        <f t="shared" si="64"/>
        <v>42675.66778935185</v>
      </c>
      <c r="Q691" s="14">
        <f t="shared" si="65"/>
        <v>42712.207638888889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1"/>
        <v>12</v>
      </c>
      <c r="P692" s="14">
        <f t="shared" si="64"/>
        <v>42579.634733796294</v>
      </c>
      <c r="Q692" s="14">
        <f t="shared" si="65"/>
        <v>42622.25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1"/>
        <v>1</v>
      </c>
      <c r="P693" s="14">
        <f t="shared" si="64"/>
        <v>42158.028310185182</v>
      </c>
      <c r="Q693" s="14">
        <f t="shared" si="65"/>
        <v>42186.028310185182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1"/>
        <v>7</v>
      </c>
      <c r="P694" s="14">
        <f t="shared" si="64"/>
        <v>42696.37572916667</v>
      </c>
      <c r="Q694" s="14">
        <f t="shared" si="65"/>
        <v>42726.37572916667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1"/>
        <v>35</v>
      </c>
      <c r="P695" s="14">
        <f t="shared" si="64"/>
        <v>42094.808182870373</v>
      </c>
      <c r="Q695" s="14">
        <f t="shared" si="65"/>
        <v>42124.808182870373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1"/>
        <v>0</v>
      </c>
      <c r="P696" s="14">
        <f t="shared" si="64"/>
        <v>42737.663877314815</v>
      </c>
      <c r="Q696" s="14">
        <f t="shared" si="65"/>
        <v>42767.663877314815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1"/>
        <v>1</v>
      </c>
      <c r="P697" s="14">
        <f t="shared" si="64"/>
        <v>41913.521064814813</v>
      </c>
      <c r="Q697" s="14">
        <f t="shared" si="65"/>
        <v>41943.521064814813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1"/>
        <v>0</v>
      </c>
      <c r="P698" s="14">
        <f t="shared" si="64"/>
        <v>41815.927106481482</v>
      </c>
      <c r="Q698" s="14">
        <f t="shared" si="65"/>
        <v>41845.927106481482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1"/>
        <v>46</v>
      </c>
      <c r="P699" s="14">
        <f t="shared" si="64"/>
        <v>42388.523020833338</v>
      </c>
      <c r="Q699" s="14">
        <f t="shared" si="65"/>
        <v>42403.523020833338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1"/>
        <v>15</v>
      </c>
      <c r="P700" s="14">
        <f t="shared" si="64"/>
        <v>41866.931076388886</v>
      </c>
      <c r="Q700" s="14">
        <f t="shared" si="65"/>
        <v>41900.083333333336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1"/>
        <v>82</v>
      </c>
      <c r="P701" s="14">
        <f t="shared" si="64"/>
        <v>41563.485509259262</v>
      </c>
      <c r="Q701" s="14">
        <f t="shared" si="65"/>
        <v>41600.666666666664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1"/>
        <v>3</v>
      </c>
      <c r="P702" s="14">
        <f t="shared" si="64"/>
        <v>42715.688437500001</v>
      </c>
      <c r="Q702" s="14">
        <f t="shared" si="65"/>
        <v>42745.688437500001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1"/>
        <v>27</v>
      </c>
      <c r="P703" s="14">
        <f t="shared" si="64"/>
        <v>41813.662962962961</v>
      </c>
      <c r="Q703" s="14">
        <f t="shared" si="65"/>
        <v>41843.662962962961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1"/>
        <v>31</v>
      </c>
      <c r="P704" s="14">
        <f t="shared" si="64"/>
        <v>42668.726701388892</v>
      </c>
      <c r="Q704" s="14">
        <f t="shared" si="65"/>
        <v>42698.768368055549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1"/>
        <v>6</v>
      </c>
      <c r="P705" s="14">
        <f t="shared" si="64"/>
        <v>42711.950798611113</v>
      </c>
      <c r="Q705" s="14">
        <f t="shared" si="65"/>
        <v>42766.98055555555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IFERROR(ROUND(E706/L706, 2), 0)</f>
        <v>120.25</v>
      </c>
      <c r="N706" t="b">
        <v>0</v>
      </c>
      <c r="O706" s="6">
        <f t="shared" ref="O706:O769" si="67">ROUND(E706/D706 * 100, 0)</f>
        <v>1</v>
      </c>
      <c r="P706" s="14">
        <f t="shared" si="64"/>
        <v>42726.192916666667</v>
      </c>
      <c r="Q706" s="14">
        <f t="shared" si="65"/>
        <v>42786.192916666667</v>
      </c>
      <c r="R706" t="s">
        <v>8273</v>
      </c>
      <c r="S706" t="str">
        <f t="shared" ref="S706:S769" si="68">LEFT(R706,SEARCH("/",R706)-1)</f>
        <v>technology</v>
      </c>
      <c r="T706" t="str">
        <f t="shared" ref="T706:T769" si="69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si="67"/>
        <v>1</v>
      </c>
      <c r="P707" s="14">
        <f t="shared" ref="P707:P770" si="70">(((J707/60)/60)/24)+DATE(1970,1,1)</f>
        <v>42726.491643518515</v>
      </c>
      <c r="Q707" s="14">
        <f t="shared" ref="Q707:Q770" si="71">(((I707/60)/60)/24)+DATE(1970,1,1)</f>
        <v>42756.491643518515</v>
      </c>
      <c r="R707" t="s">
        <v>8273</v>
      </c>
      <c r="S707" t="str">
        <f t="shared" si="68"/>
        <v>technology</v>
      </c>
      <c r="T707" t="str">
        <f t="shared" si="69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>
        <f t="shared" si="66"/>
        <v>0</v>
      </c>
      <c r="N708" t="b">
        <v>0</v>
      </c>
      <c r="O708" s="6">
        <f t="shared" si="67"/>
        <v>0</v>
      </c>
      <c r="P708" s="14">
        <f t="shared" si="70"/>
        <v>42676.995173611111</v>
      </c>
      <c r="Q708" s="14">
        <f t="shared" si="71"/>
        <v>42718.777083333334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67"/>
        <v>79</v>
      </c>
      <c r="P709" s="14">
        <f t="shared" si="70"/>
        <v>42696.663506944446</v>
      </c>
      <c r="Q709" s="14">
        <f t="shared" si="71"/>
        <v>42736.663506944446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67"/>
        <v>22</v>
      </c>
      <c r="P710" s="14">
        <f t="shared" si="70"/>
        <v>41835.581018518518</v>
      </c>
      <c r="Q710" s="14">
        <f t="shared" si="71"/>
        <v>41895.581018518518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67"/>
        <v>0</v>
      </c>
      <c r="P711" s="14">
        <f t="shared" si="70"/>
        <v>41948.041192129633</v>
      </c>
      <c r="Q711" s="14">
        <f t="shared" si="71"/>
        <v>41978.041192129633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>
        <f t="shared" si="66"/>
        <v>0</v>
      </c>
      <c r="N712" t="b">
        <v>0</v>
      </c>
      <c r="O712" s="6">
        <f t="shared" si="67"/>
        <v>0</v>
      </c>
      <c r="P712" s="14">
        <f t="shared" si="70"/>
        <v>41837.984976851854</v>
      </c>
      <c r="Q712" s="14">
        <f t="shared" si="71"/>
        <v>41871.030555555553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67"/>
        <v>34</v>
      </c>
      <c r="P713" s="14">
        <f t="shared" si="70"/>
        <v>42678.459120370375</v>
      </c>
      <c r="Q713" s="14">
        <f t="shared" si="71"/>
        <v>42718.500787037032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67"/>
        <v>0</v>
      </c>
      <c r="P714" s="14">
        <f t="shared" si="70"/>
        <v>42384.680925925932</v>
      </c>
      <c r="Q714" s="14">
        <f t="shared" si="71"/>
        <v>42414.680925925932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67"/>
        <v>1</v>
      </c>
      <c r="P715" s="14">
        <f t="shared" si="70"/>
        <v>42496.529305555552</v>
      </c>
      <c r="Q715" s="14">
        <f t="shared" si="71"/>
        <v>42526.529305555552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67"/>
        <v>15</v>
      </c>
      <c r="P716" s="14">
        <f t="shared" si="70"/>
        <v>42734.787986111114</v>
      </c>
      <c r="Q716" s="14">
        <f t="shared" si="71"/>
        <v>42794.787986111114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67"/>
        <v>5</v>
      </c>
      <c r="P717" s="14">
        <f t="shared" si="70"/>
        <v>42273.090740740736</v>
      </c>
      <c r="Q717" s="14">
        <f t="shared" si="71"/>
        <v>42313.132407407407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67"/>
        <v>10</v>
      </c>
      <c r="P718" s="14">
        <f t="shared" si="70"/>
        <v>41940.658645833333</v>
      </c>
      <c r="Q718" s="14">
        <f t="shared" si="71"/>
        <v>41974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67"/>
        <v>0</v>
      </c>
      <c r="P719" s="14">
        <f t="shared" si="70"/>
        <v>41857.854189814818</v>
      </c>
      <c r="Q719" s="14">
        <f t="shared" si="71"/>
        <v>41887.854189814818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67"/>
        <v>1</v>
      </c>
      <c r="P720" s="14">
        <f t="shared" si="70"/>
        <v>42752.845451388886</v>
      </c>
      <c r="Q720" s="14">
        <f t="shared" si="71"/>
        <v>42784.249305555553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67"/>
        <v>1</v>
      </c>
      <c r="P721" s="14">
        <f t="shared" si="70"/>
        <v>42409.040231481486</v>
      </c>
      <c r="Q721" s="14">
        <f t="shared" si="71"/>
        <v>42423.040231481486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67"/>
        <v>144</v>
      </c>
      <c r="P722" s="14">
        <f t="shared" si="70"/>
        <v>40909.649201388893</v>
      </c>
      <c r="Q722" s="14">
        <f t="shared" si="71"/>
        <v>40937.649201388893</v>
      </c>
      <c r="R722" t="s">
        <v>8274</v>
      </c>
      <c r="S722" t="str">
        <f t="shared" si="68"/>
        <v>publishing</v>
      </c>
      <c r="T722" t="str">
        <f t="shared" si="6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67"/>
        <v>122</v>
      </c>
      <c r="P723" s="14">
        <f t="shared" si="70"/>
        <v>41807.571840277778</v>
      </c>
      <c r="Q723" s="14">
        <f t="shared" si="71"/>
        <v>41852.571840277778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67"/>
        <v>132</v>
      </c>
      <c r="P724" s="14">
        <f t="shared" si="70"/>
        <v>40977.805300925924</v>
      </c>
      <c r="Q724" s="14">
        <f t="shared" si="71"/>
        <v>41007.76363425926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67"/>
        <v>109</v>
      </c>
      <c r="P725" s="14">
        <f t="shared" si="70"/>
        <v>42184.816539351858</v>
      </c>
      <c r="Q725" s="14">
        <f t="shared" si="71"/>
        <v>42215.165972222225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67"/>
        <v>105</v>
      </c>
      <c r="P726" s="14">
        <f t="shared" si="70"/>
        <v>40694.638460648144</v>
      </c>
      <c r="Q726" s="14">
        <f t="shared" si="71"/>
        <v>40724.638460648144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67"/>
        <v>100</v>
      </c>
      <c r="P727" s="14">
        <f t="shared" si="70"/>
        <v>42321.626296296294</v>
      </c>
      <c r="Q727" s="14">
        <f t="shared" si="71"/>
        <v>42351.626296296294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67"/>
        <v>101</v>
      </c>
      <c r="P728" s="14">
        <f t="shared" si="70"/>
        <v>41346.042673611111</v>
      </c>
      <c r="Q728" s="14">
        <f t="shared" si="71"/>
        <v>41376.042673611111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67"/>
        <v>156</v>
      </c>
      <c r="P729" s="14">
        <f t="shared" si="70"/>
        <v>41247.020243055551</v>
      </c>
      <c r="Q729" s="14">
        <f t="shared" si="71"/>
        <v>41288.888888888891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67"/>
        <v>106</v>
      </c>
      <c r="P730" s="14">
        <f t="shared" si="70"/>
        <v>40731.837465277778</v>
      </c>
      <c r="Q730" s="14">
        <f t="shared" si="71"/>
        <v>40776.837465277778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67"/>
        <v>131</v>
      </c>
      <c r="P731" s="14">
        <f t="shared" si="70"/>
        <v>41111.185891203706</v>
      </c>
      <c r="Q731" s="14">
        <f t="shared" si="71"/>
        <v>41171.185891203706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67"/>
        <v>132</v>
      </c>
      <c r="P732" s="14">
        <f t="shared" si="70"/>
        <v>40854.745266203703</v>
      </c>
      <c r="Q732" s="14">
        <f t="shared" si="71"/>
        <v>40884.745266203703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67"/>
        <v>126</v>
      </c>
      <c r="P733" s="14">
        <f t="shared" si="70"/>
        <v>40879.795682870368</v>
      </c>
      <c r="Q733" s="14">
        <f t="shared" si="71"/>
        <v>40930.25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67"/>
        <v>160</v>
      </c>
      <c r="P734" s="14">
        <f t="shared" si="70"/>
        <v>41486.424317129626</v>
      </c>
      <c r="Q734" s="14">
        <f t="shared" si="71"/>
        <v>41546.424317129626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67"/>
        <v>120</v>
      </c>
      <c r="P735" s="14">
        <f t="shared" si="70"/>
        <v>41598.420046296298</v>
      </c>
      <c r="Q735" s="14">
        <f t="shared" si="71"/>
        <v>41628.420046296298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67"/>
        <v>126</v>
      </c>
      <c r="P736" s="14">
        <f t="shared" si="70"/>
        <v>42102.164583333331</v>
      </c>
      <c r="Q736" s="14">
        <f t="shared" si="71"/>
        <v>42133.208333333328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67"/>
        <v>114</v>
      </c>
      <c r="P737" s="14">
        <f t="shared" si="70"/>
        <v>41946.029467592591</v>
      </c>
      <c r="Q737" s="14">
        <f t="shared" si="71"/>
        <v>41977.027083333334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67"/>
        <v>315</v>
      </c>
      <c r="P738" s="14">
        <f t="shared" si="70"/>
        <v>41579.734259259261</v>
      </c>
      <c r="Q738" s="14">
        <f t="shared" si="71"/>
        <v>41599.207638888889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67"/>
        <v>122</v>
      </c>
      <c r="P739" s="14">
        <f t="shared" si="70"/>
        <v>41667.275312500002</v>
      </c>
      <c r="Q739" s="14">
        <f t="shared" si="71"/>
        <v>41684.833333333336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67"/>
        <v>107</v>
      </c>
      <c r="P740" s="14">
        <f t="shared" si="70"/>
        <v>41943.604097222218</v>
      </c>
      <c r="Q740" s="14">
        <f t="shared" si="71"/>
        <v>41974.207638888889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67"/>
        <v>158</v>
      </c>
      <c r="P741" s="14">
        <f t="shared" si="70"/>
        <v>41829.502650462964</v>
      </c>
      <c r="Q741" s="14">
        <f t="shared" si="71"/>
        <v>41862.502650462964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67"/>
        <v>107</v>
      </c>
      <c r="P742" s="14">
        <f t="shared" si="70"/>
        <v>42162.146782407406</v>
      </c>
      <c r="Q742" s="14">
        <f t="shared" si="71"/>
        <v>42176.146782407406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67"/>
        <v>102</v>
      </c>
      <c r="P743" s="14">
        <f t="shared" si="70"/>
        <v>41401.648217592592</v>
      </c>
      <c r="Q743" s="14">
        <f t="shared" si="71"/>
        <v>41436.648217592592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67"/>
        <v>111</v>
      </c>
      <c r="P744" s="14">
        <f t="shared" si="70"/>
        <v>41689.917962962965</v>
      </c>
      <c r="Q744" s="14">
        <f t="shared" si="71"/>
        <v>41719.876296296294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67"/>
        <v>148</v>
      </c>
      <c r="P745" s="14">
        <f t="shared" si="70"/>
        <v>40990.709317129629</v>
      </c>
      <c r="Q745" s="14">
        <f t="shared" si="71"/>
        <v>41015.875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67"/>
        <v>102</v>
      </c>
      <c r="P746" s="14">
        <f t="shared" si="70"/>
        <v>41226.95721064815</v>
      </c>
      <c r="Q746" s="14">
        <f t="shared" si="71"/>
        <v>41256.95721064815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67"/>
        <v>179</v>
      </c>
      <c r="P747" s="14">
        <f t="shared" si="70"/>
        <v>41367.572280092594</v>
      </c>
      <c r="Q747" s="14">
        <f t="shared" si="71"/>
        <v>41397.572280092594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67"/>
        <v>111</v>
      </c>
      <c r="P748" s="14">
        <f t="shared" si="70"/>
        <v>41157.042928240742</v>
      </c>
      <c r="Q748" s="14">
        <f t="shared" si="71"/>
        <v>41175.165972222225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67"/>
        <v>100</v>
      </c>
      <c r="P749" s="14">
        <f t="shared" si="70"/>
        <v>41988.548831018517</v>
      </c>
      <c r="Q749" s="14">
        <f t="shared" si="71"/>
        <v>42019.454166666663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67"/>
        <v>100</v>
      </c>
      <c r="P750" s="14">
        <f t="shared" si="70"/>
        <v>41831.846828703703</v>
      </c>
      <c r="Q750" s="14">
        <f t="shared" si="71"/>
        <v>41861.846828703703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67"/>
        <v>106</v>
      </c>
      <c r="P751" s="14">
        <f t="shared" si="70"/>
        <v>42733.94131944445</v>
      </c>
      <c r="Q751" s="14">
        <f t="shared" si="71"/>
        <v>42763.94131944445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67"/>
        <v>103</v>
      </c>
      <c r="P752" s="14">
        <f t="shared" si="70"/>
        <v>41299.878148148149</v>
      </c>
      <c r="Q752" s="14">
        <f t="shared" si="71"/>
        <v>41329.878148148149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67"/>
        <v>119</v>
      </c>
      <c r="P753" s="14">
        <f t="shared" si="70"/>
        <v>40713.630497685182</v>
      </c>
      <c r="Q753" s="14">
        <f t="shared" si="71"/>
        <v>40759.630497685182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67"/>
        <v>112</v>
      </c>
      <c r="P754" s="14">
        <f t="shared" si="70"/>
        <v>42639.421493055561</v>
      </c>
      <c r="Q754" s="14">
        <f t="shared" si="71"/>
        <v>42659.458333333328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67"/>
        <v>128</v>
      </c>
      <c r="P755" s="14">
        <f t="shared" si="70"/>
        <v>42019.590173611112</v>
      </c>
      <c r="Q755" s="14">
        <f t="shared" si="71"/>
        <v>42049.590173611112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67"/>
        <v>104</v>
      </c>
      <c r="P756" s="14">
        <f t="shared" si="70"/>
        <v>41249.749085648145</v>
      </c>
      <c r="Q756" s="14">
        <f t="shared" si="71"/>
        <v>41279.749085648145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67"/>
        <v>102</v>
      </c>
      <c r="P757" s="14">
        <f t="shared" si="70"/>
        <v>41383.605057870373</v>
      </c>
      <c r="Q757" s="14">
        <f t="shared" si="71"/>
        <v>41414.02847222222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67"/>
        <v>118</v>
      </c>
      <c r="P758" s="14">
        <f t="shared" si="70"/>
        <v>40590.766886574071</v>
      </c>
      <c r="Q758" s="14">
        <f t="shared" si="71"/>
        <v>40651.725219907406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67"/>
        <v>238</v>
      </c>
      <c r="P759" s="14">
        <f t="shared" si="70"/>
        <v>41235.054560185185</v>
      </c>
      <c r="Q759" s="14">
        <f t="shared" si="71"/>
        <v>41249.054560185185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67"/>
        <v>102</v>
      </c>
      <c r="P760" s="14">
        <f t="shared" si="70"/>
        <v>40429.836435185185</v>
      </c>
      <c r="Q760" s="14">
        <f t="shared" si="71"/>
        <v>40459.836435185185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67"/>
        <v>102</v>
      </c>
      <c r="P761" s="14">
        <f t="shared" si="70"/>
        <v>41789.330312500002</v>
      </c>
      <c r="Q761" s="14">
        <f t="shared" si="71"/>
        <v>41829.330312500002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>
        <f t="shared" si="66"/>
        <v>0</v>
      </c>
      <c r="N762" t="b">
        <v>0</v>
      </c>
      <c r="O762" s="6">
        <f t="shared" si="67"/>
        <v>0</v>
      </c>
      <c r="P762" s="14">
        <f t="shared" si="70"/>
        <v>42670.764039351852</v>
      </c>
      <c r="Q762" s="14">
        <f t="shared" si="71"/>
        <v>42700.805706018517</v>
      </c>
      <c r="R762" t="s">
        <v>8275</v>
      </c>
      <c r="S762" t="str">
        <f t="shared" si="68"/>
        <v>publishing</v>
      </c>
      <c r="T762" t="str">
        <f t="shared" si="6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67"/>
        <v>5</v>
      </c>
      <c r="P763" s="14">
        <f t="shared" si="70"/>
        <v>41642.751458333332</v>
      </c>
      <c r="Q763" s="14">
        <f t="shared" si="71"/>
        <v>41672.751458333332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>
        <f t="shared" si="66"/>
        <v>0</v>
      </c>
      <c r="N764" t="b">
        <v>0</v>
      </c>
      <c r="O764" s="6">
        <f t="shared" si="67"/>
        <v>0</v>
      </c>
      <c r="P764" s="14">
        <f t="shared" si="70"/>
        <v>42690.858449074076</v>
      </c>
      <c r="Q764" s="14">
        <f t="shared" si="71"/>
        <v>42708.25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67"/>
        <v>0</v>
      </c>
      <c r="P765" s="14">
        <f t="shared" si="70"/>
        <v>41471.446851851848</v>
      </c>
      <c r="Q765" s="14">
        <f t="shared" si="71"/>
        <v>41501.446851851848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>
        <f t="shared" si="66"/>
        <v>0</v>
      </c>
      <c r="N766" t="b">
        <v>0</v>
      </c>
      <c r="O766" s="6">
        <f t="shared" si="67"/>
        <v>0</v>
      </c>
      <c r="P766" s="14">
        <f t="shared" si="70"/>
        <v>42227.173159722224</v>
      </c>
      <c r="Q766" s="14">
        <f t="shared" si="71"/>
        <v>42257.173159722224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67"/>
        <v>36</v>
      </c>
      <c r="P767" s="14">
        <f t="shared" si="70"/>
        <v>41901.542638888888</v>
      </c>
      <c r="Q767" s="14">
        <f t="shared" si="71"/>
        <v>41931.542638888888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>
        <f t="shared" si="66"/>
        <v>0</v>
      </c>
      <c r="N768" t="b">
        <v>0</v>
      </c>
      <c r="O768" s="6">
        <f t="shared" si="67"/>
        <v>0</v>
      </c>
      <c r="P768" s="14">
        <f t="shared" si="70"/>
        <v>42021.783368055556</v>
      </c>
      <c r="Q768" s="14">
        <f t="shared" si="71"/>
        <v>42051.783368055556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67"/>
        <v>4</v>
      </c>
      <c r="P769" s="14">
        <f t="shared" si="70"/>
        <v>42115.143634259264</v>
      </c>
      <c r="Q769" s="14">
        <f t="shared" si="71"/>
        <v>42145.143634259264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>
        <f t="shared" ref="M770:M833" si="72">IFERROR(ROUND(E770/L770, 2), 0)</f>
        <v>0</v>
      </c>
      <c r="N770" t="b">
        <v>0</v>
      </c>
      <c r="O770" s="6">
        <f t="shared" ref="O770:O833" si="73">ROUND(E770/D770 * 100, 0)</f>
        <v>0</v>
      </c>
      <c r="P770" s="14">
        <f t="shared" si="70"/>
        <v>41594.207060185188</v>
      </c>
      <c r="Q770" s="14">
        <f t="shared" si="71"/>
        <v>41624.207060185188</v>
      </c>
      <c r="R770" t="s">
        <v>8275</v>
      </c>
      <c r="S770" t="str">
        <f t="shared" ref="S770:S833" si="74">LEFT(R770,SEARCH("/",R770)-1)</f>
        <v>publishing</v>
      </c>
      <c r="T770" t="str">
        <f t="shared" ref="T770:T833" si="75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si="73"/>
        <v>41</v>
      </c>
      <c r="P771" s="14">
        <f t="shared" ref="P771:P834" si="76">(((J771/60)/60)/24)+DATE(1970,1,1)</f>
        <v>41604.996458333335</v>
      </c>
      <c r="Q771" s="14">
        <f t="shared" ref="Q771:Q834" si="77">(((I771/60)/60)/24)+DATE(1970,1,1)</f>
        <v>41634.996458333335</v>
      </c>
      <c r="R771" t="s">
        <v>8275</v>
      </c>
      <c r="S771" t="str">
        <f t="shared" si="74"/>
        <v>publishing</v>
      </c>
      <c r="T771" t="str">
        <f t="shared" si="75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>
        <f t="shared" si="72"/>
        <v>0</v>
      </c>
      <c r="N772" t="b">
        <v>0</v>
      </c>
      <c r="O772" s="6">
        <f t="shared" si="73"/>
        <v>0</v>
      </c>
      <c r="P772" s="14">
        <f t="shared" si="76"/>
        <v>41289.999641203707</v>
      </c>
      <c r="Q772" s="14">
        <f t="shared" si="77"/>
        <v>41329.999641203707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3"/>
        <v>0</v>
      </c>
      <c r="P773" s="14">
        <f t="shared" si="76"/>
        <v>42349.824097222227</v>
      </c>
      <c r="Q773" s="14">
        <f t="shared" si="77"/>
        <v>42399.824097222227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3"/>
        <v>3</v>
      </c>
      <c r="P774" s="14">
        <f t="shared" si="76"/>
        <v>40068.056932870371</v>
      </c>
      <c r="Q774" s="14">
        <f t="shared" si="77"/>
        <v>40118.165972222225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3"/>
        <v>1</v>
      </c>
      <c r="P775" s="14">
        <f t="shared" si="76"/>
        <v>42100.735937499994</v>
      </c>
      <c r="Q775" s="14">
        <f t="shared" si="77"/>
        <v>42134.959027777775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3"/>
        <v>70</v>
      </c>
      <c r="P776" s="14">
        <f t="shared" si="76"/>
        <v>41663.780300925922</v>
      </c>
      <c r="Q776" s="14">
        <f t="shared" si="77"/>
        <v>41693.780300925922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3"/>
        <v>2</v>
      </c>
      <c r="P777" s="14">
        <f t="shared" si="76"/>
        <v>40863.060127314813</v>
      </c>
      <c r="Q777" s="14">
        <f t="shared" si="77"/>
        <v>40893.060127314813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3"/>
        <v>51</v>
      </c>
      <c r="P778" s="14">
        <f t="shared" si="76"/>
        <v>42250.685706018514</v>
      </c>
      <c r="Q778" s="14">
        <f t="shared" si="77"/>
        <v>42288.208333333328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3"/>
        <v>1</v>
      </c>
      <c r="P779" s="14">
        <f t="shared" si="76"/>
        <v>41456.981215277774</v>
      </c>
      <c r="Q779" s="14">
        <f t="shared" si="77"/>
        <v>41486.981215277774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3"/>
        <v>0</v>
      </c>
      <c r="P780" s="14">
        <f t="shared" si="76"/>
        <v>41729.702314814815</v>
      </c>
      <c r="Q780" s="14">
        <f t="shared" si="77"/>
        <v>41759.702314814815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3"/>
        <v>3</v>
      </c>
      <c r="P781" s="14">
        <f t="shared" si="76"/>
        <v>40436.68408564815</v>
      </c>
      <c r="Q781" s="14">
        <f t="shared" si="77"/>
        <v>40466.166666666664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3"/>
        <v>104</v>
      </c>
      <c r="P782" s="14">
        <f t="shared" si="76"/>
        <v>40636.673900462964</v>
      </c>
      <c r="Q782" s="14">
        <f t="shared" si="77"/>
        <v>40666.673900462964</v>
      </c>
      <c r="R782" t="s">
        <v>8276</v>
      </c>
      <c r="S782" t="str">
        <f t="shared" si="74"/>
        <v>music</v>
      </c>
      <c r="T782" t="str">
        <f t="shared" si="75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3"/>
        <v>133</v>
      </c>
      <c r="P783" s="14">
        <f t="shared" si="76"/>
        <v>41403.000856481485</v>
      </c>
      <c r="Q783" s="14">
        <f t="shared" si="77"/>
        <v>41433.000856481485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3"/>
        <v>100</v>
      </c>
      <c r="P784" s="14">
        <f t="shared" si="76"/>
        <v>41116.758125</v>
      </c>
      <c r="Q784" s="14">
        <f t="shared" si="77"/>
        <v>41146.758125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3"/>
        <v>148</v>
      </c>
      <c r="P785" s="14">
        <f t="shared" si="76"/>
        <v>40987.773715277777</v>
      </c>
      <c r="Q785" s="14">
        <f t="shared" si="77"/>
        <v>41026.916666666664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3"/>
        <v>103</v>
      </c>
      <c r="P786" s="14">
        <f t="shared" si="76"/>
        <v>41675.149525462963</v>
      </c>
      <c r="Q786" s="14">
        <f t="shared" si="77"/>
        <v>41715.107858796298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3"/>
        <v>181</v>
      </c>
      <c r="P787" s="14">
        <f t="shared" si="76"/>
        <v>41303.593923611108</v>
      </c>
      <c r="Q787" s="14">
        <f t="shared" si="77"/>
        <v>41333.593923611108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3"/>
        <v>143</v>
      </c>
      <c r="P788" s="14">
        <f t="shared" si="76"/>
        <v>40983.055949074071</v>
      </c>
      <c r="Q788" s="14">
        <f t="shared" si="77"/>
        <v>41040.657638888886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3"/>
        <v>114</v>
      </c>
      <c r="P789" s="14">
        <f t="shared" si="76"/>
        <v>41549.627615740741</v>
      </c>
      <c r="Q789" s="14">
        <f t="shared" si="77"/>
        <v>41579.627615740741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3"/>
        <v>204</v>
      </c>
      <c r="P790" s="14">
        <f t="shared" si="76"/>
        <v>41059.006805555553</v>
      </c>
      <c r="Q790" s="14">
        <f t="shared" si="77"/>
        <v>41097.165972222225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3"/>
        <v>109</v>
      </c>
      <c r="P791" s="14">
        <f t="shared" si="76"/>
        <v>41277.186111111114</v>
      </c>
      <c r="Q791" s="14">
        <f t="shared" si="77"/>
        <v>41295.332638888889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3"/>
        <v>144</v>
      </c>
      <c r="P792" s="14">
        <f t="shared" si="76"/>
        <v>41276.047905092593</v>
      </c>
      <c r="Q792" s="14">
        <f t="shared" si="77"/>
        <v>41306.047905092593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3"/>
        <v>104</v>
      </c>
      <c r="P793" s="14">
        <f t="shared" si="76"/>
        <v>41557.780624999999</v>
      </c>
      <c r="Q793" s="14">
        <f t="shared" si="77"/>
        <v>41591.249305555553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3"/>
        <v>100</v>
      </c>
      <c r="P794" s="14">
        <f t="shared" si="76"/>
        <v>41555.873645833337</v>
      </c>
      <c r="Q794" s="14">
        <f t="shared" si="77"/>
        <v>41585.915312500001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3"/>
        <v>103</v>
      </c>
      <c r="P795" s="14">
        <f t="shared" si="76"/>
        <v>41442.741249999999</v>
      </c>
      <c r="Q795" s="14">
        <f t="shared" si="77"/>
        <v>41458.207638888889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3"/>
        <v>105</v>
      </c>
      <c r="P796" s="14">
        <f t="shared" si="76"/>
        <v>40736.115011574075</v>
      </c>
      <c r="Q796" s="14">
        <f t="shared" si="77"/>
        <v>40791.712500000001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3"/>
        <v>112</v>
      </c>
      <c r="P797" s="14">
        <f t="shared" si="76"/>
        <v>40963.613032407404</v>
      </c>
      <c r="Q797" s="14">
        <f t="shared" si="77"/>
        <v>41006.207638888889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3"/>
        <v>101</v>
      </c>
      <c r="P798" s="14">
        <f t="shared" si="76"/>
        <v>41502.882928240739</v>
      </c>
      <c r="Q798" s="14">
        <f t="shared" si="77"/>
        <v>41532.881944444445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3"/>
        <v>108</v>
      </c>
      <c r="P799" s="14">
        <f t="shared" si="76"/>
        <v>40996.994074074071</v>
      </c>
      <c r="Q799" s="14">
        <f t="shared" si="77"/>
        <v>41028.166666666664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3"/>
        <v>115</v>
      </c>
      <c r="P800" s="14">
        <f t="shared" si="76"/>
        <v>41882.590127314819</v>
      </c>
      <c r="Q800" s="14">
        <f t="shared" si="77"/>
        <v>41912.590127314819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3"/>
        <v>100</v>
      </c>
      <c r="P801" s="14">
        <f t="shared" si="76"/>
        <v>40996.667199074072</v>
      </c>
      <c r="Q801" s="14">
        <f t="shared" si="77"/>
        <v>41026.667199074072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3"/>
        <v>152</v>
      </c>
      <c r="P802" s="14">
        <f t="shared" si="76"/>
        <v>41863.433495370373</v>
      </c>
      <c r="Q802" s="14">
        <f t="shared" si="77"/>
        <v>41893.433495370373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3"/>
        <v>112</v>
      </c>
      <c r="P803" s="14">
        <f t="shared" si="76"/>
        <v>40695.795370370368</v>
      </c>
      <c r="Q803" s="14">
        <f t="shared" si="77"/>
        <v>40725.795370370368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3"/>
        <v>101</v>
      </c>
      <c r="P804" s="14">
        <f t="shared" si="76"/>
        <v>41123.022268518522</v>
      </c>
      <c r="Q804" s="14">
        <f t="shared" si="77"/>
        <v>41169.170138888891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3"/>
        <v>123</v>
      </c>
      <c r="P805" s="14">
        <f t="shared" si="76"/>
        <v>40665.949976851851</v>
      </c>
      <c r="Q805" s="14">
        <f t="shared" si="77"/>
        <v>40692.041666666664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3"/>
        <v>100</v>
      </c>
      <c r="P806" s="14">
        <f t="shared" si="76"/>
        <v>40730.105625000004</v>
      </c>
      <c r="Q806" s="14">
        <f t="shared" si="77"/>
        <v>40747.165972222225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3"/>
        <v>105</v>
      </c>
      <c r="P807" s="14">
        <f t="shared" si="76"/>
        <v>40690.823055555556</v>
      </c>
      <c r="Q807" s="14">
        <f t="shared" si="77"/>
        <v>40740.958333333336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3"/>
        <v>104</v>
      </c>
      <c r="P808" s="14">
        <f t="shared" si="76"/>
        <v>40763.691423611112</v>
      </c>
      <c r="Q808" s="14">
        <f t="shared" si="77"/>
        <v>40793.691423611112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3"/>
        <v>105</v>
      </c>
      <c r="P809" s="14">
        <f t="shared" si="76"/>
        <v>42759.628599537042</v>
      </c>
      <c r="Q809" s="14">
        <f t="shared" si="77"/>
        <v>42795.083333333328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3"/>
        <v>100</v>
      </c>
      <c r="P810" s="14">
        <f t="shared" si="76"/>
        <v>41962.100532407407</v>
      </c>
      <c r="Q810" s="14">
        <f t="shared" si="77"/>
        <v>41995.207638888889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3"/>
        <v>104</v>
      </c>
      <c r="P811" s="14">
        <f t="shared" si="76"/>
        <v>41628.833680555559</v>
      </c>
      <c r="Q811" s="14">
        <f t="shared" si="77"/>
        <v>41658.833680555559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3"/>
        <v>105</v>
      </c>
      <c r="P812" s="14">
        <f t="shared" si="76"/>
        <v>41123.056273148148</v>
      </c>
      <c r="Q812" s="14">
        <f t="shared" si="77"/>
        <v>41153.056273148148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3"/>
        <v>104</v>
      </c>
      <c r="P813" s="14">
        <f t="shared" si="76"/>
        <v>41443.643541666665</v>
      </c>
      <c r="Q813" s="14">
        <f t="shared" si="77"/>
        <v>41465.702777777777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3"/>
        <v>152</v>
      </c>
      <c r="P814" s="14">
        <f t="shared" si="76"/>
        <v>41282.017962962964</v>
      </c>
      <c r="Q814" s="14">
        <f t="shared" si="77"/>
        <v>41334.581944444442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3"/>
        <v>160</v>
      </c>
      <c r="P815" s="14">
        <f t="shared" si="76"/>
        <v>41080.960243055553</v>
      </c>
      <c r="Q815" s="14">
        <f t="shared" si="77"/>
        <v>41110.960243055553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3"/>
        <v>127</v>
      </c>
      <c r="P816" s="14">
        <f t="shared" si="76"/>
        <v>40679.743067129632</v>
      </c>
      <c r="Q816" s="14">
        <f t="shared" si="77"/>
        <v>40694.75277777778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3"/>
        <v>107</v>
      </c>
      <c r="P817" s="14">
        <f t="shared" si="76"/>
        <v>41914.917858796296</v>
      </c>
      <c r="Q817" s="14">
        <f t="shared" si="77"/>
        <v>41944.917858796296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3"/>
        <v>115</v>
      </c>
      <c r="P818" s="14">
        <f t="shared" si="76"/>
        <v>41341.870868055557</v>
      </c>
      <c r="Q818" s="14">
        <f t="shared" si="77"/>
        <v>41373.270833333336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3"/>
        <v>137</v>
      </c>
      <c r="P819" s="14">
        <f t="shared" si="76"/>
        <v>40925.599664351852</v>
      </c>
      <c r="Q819" s="14">
        <f t="shared" si="77"/>
        <v>40979.207638888889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3"/>
        <v>156</v>
      </c>
      <c r="P820" s="14">
        <f t="shared" si="76"/>
        <v>41120.882881944446</v>
      </c>
      <c r="Q820" s="14">
        <f t="shared" si="77"/>
        <v>41128.709027777775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3"/>
        <v>109</v>
      </c>
      <c r="P821" s="14">
        <f t="shared" si="76"/>
        <v>41619.998310185183</v>
      </c>
      <c r="Q821" s="14">
        <f t="shared" si="77"/>
        <v>41629.197222222225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3"/>
        <v>134</v>
      </c>
      <c r="P822" s="14">
        <f t="shared" si="76"/>
        <v>41768.841921296298</v>
      </c>
      <c r="Q822" s="14">
        <f t="shared" si="77"/>
        <v>41799.208333333336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3"/>
        <v>100</v>
      </c>
      <c r="P823" s="14">
        <f t="shared" si="76"/>
        <v>42093.922048611115</v>
      </c>
      <c r="Q823" s="14">
        <f t="shared" si="77"/>
        <v>42128.167361111111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3"/>
        <v>119</v>
      </c>
      <c r="P824" s="14">
        <f t="shared" si="76"/>
        <v>41157.947337962964</v>
      </c>
      <c r="Q824" s="14">
        <f t="shared" si="77"/>
        <v>41187.947337962964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3"/>
        <v>180</v>
      </c>
      <c r="P825" s="14">
        <f t="shared" si="76"/>
        <v>42055.972824074073</v>
      </c>
      <c r="Q825" s="14">
        <f t="shared" si="77"/>
        <v>42085.931157407409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3"/>
        <v>134</v>
      </c>
      <c r="P826" s="14">
        <f t="shared" si="76"/>
        <v>40250.242106481484</v>
      </c>
      <c r="Q826" s="14">
        <f t="shared" si="77"/>
        <v>40286.290972222225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3"/>
        <v>100</v>
      </c>
      <c r="P827" s="14">
        <f t="shared" si="76"/>
        <v>41186.306527777779</v>
      </c>
      <c r="Q827" s="14">
        <f t="shared" si="77"/>
        <v>41211.306527777779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3"/>
        <v>101</v>
      </c>
      <c r="P828" s="14">
        <f t="shared" si="76"/>
        <v>40973.038541666669</v>
      </c>
      <c r="Q828" s="14">
        <f t="shared" si="77"/>
        <v>40993.996874999997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3"/>
        <v>103</v>
      </c>
      <c r="P829" s="14">
        <f t="shared" si="76"/>
        <v>40927.473460648151</v>
      </c>
      <c r="Q829" s="14">
        <f t="shared" si="77"/>
        <v>40953.825694444444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3"/>
        <v>107</v>
      </c>
      <c r="P830" s="14">
        <f t="shared" si="76"/>
        <v>41073.050717592596</v>
      </c>
      <c r="Q830" s="14">
        <f t="shared" si="77"/>
        <v>41085.683333333334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3"/>
        <v>104</v>
      </c>
      <c r="P831" s="14">
        <f t="shared" si="76"/>
        <v>42504.801388888889</v>
      </c>
      <c r="Q831" s="14">
        <f t="shared" si="77"/>
        <v>42564.801388888889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3"/>
        <v>108</v>
      </c>
      <c r="P832" s="14">
        <f t="shared" si="76"/>
        <v>41325.525752314818</v>
      </c>
      <c r="Q832" s="14">
        <f t="shared" si="77"/>
        <v>41355.484085648146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3"/>
        <v>233</v>
      </c>
      <c r="P833" s="14">
        <f t="shared" si="76"/>
        <v>40996.646921296298</v>
      </c>
      <c r="Q833" s="14">
        <f t="shared" si="77"/>
        <v>41026.646921296298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IFERROR(ROUND(E834/L834, 2), 0)</f>
        <v>97.99</v>
      </c>
      <c r="N834" t="b">
        <v>1</v>
      </c>
      <c r="O834" s="6">
        <f t="shared" ref="O834:O897" si="79">ROUND(E834/D834 * 100, 0)</f>
        <v>101</v>
      </c>
      <c r="P834" s="14">
        <f t="shared" si="76"/>
        <v>40869.675173611111</v>
      </c>
      <c r="Q834" s="14">
        <f t="shared" si="77"/>
        <v>40929.342361111114</v>
      </c>
      <c r="R834" t="s">
        <v>8276</v>
      </c>
      <c r="S834" t="str">
        <f t="shared" ref="S834:S897" si="80">LEFT(R834,SEARCH("/",R834)-1)</f>
        <v>music</v>
      </c>
      <c r="T834" t="str">
        <f t="shared" ref="T834:T897" si="81">RIGHT(R834,LEN(R834)-SEARCH("/",R834))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si="79"/>
        <v>102</v>
      </c>
      <c r="P835" s="14">
        <f t="shared" ref="P835:P898" si="82">(((J835/60)/60)/24)+DATE(1970,1,1)</f>
        <v>41718.878182870372</v>
      </c>
      <c r="Q835" s="14">
        <f t="shared" ref="Q835:Q898" si="83">(((I835/60)/60)/24)+DATE(1970,1,1)</f>
        <v>41748.878182870372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79"/>
        <v>131</v>
      </c>
      <c r="P836" s="14">
        <f t="shared" si="82"/>
        <v>41422.822824074072</v>
      </c>
      <c r="Q836" s="14">
        <f t="shared" si="83"/>
        <v>41456.165972222225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79"/>
        <v>117</v>
      </c>
      <c r="P837" s="14">
        <f t="shared" si="82"/>
        <v>41005.45784722222</v>
      </c>
      <c r="Q837" s="14">
        <f t="shared" si="83"/>
        <v>41048.125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79"/>
        <v>101</v>
      </c>
      <c r="P838" s="14">
        <f t="shared" si="82"/>
        <v>41524.056921296295</v>
      </c>
      <c r="Q838" s="14">
        <f t="shared" si="83"/>
        <v>41554.056921296295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79"/>
        <v>122</v>
      </c>
      <c r="P839" s="14">
        <f t="shared" si="82"/>
        <v>41730.998402777775</v>
      </c>
      <c r="Q839" s="14">
        <f t="shared" si="83"/>
        <v>41760.998402777775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79"/>
        <v>145</v>
      </c>
      <c r="P840" s="14">
        <f t="shared" si="82"/>
        <v>40895.897974537038</v>
      </c>
      <c r="Q840" s="14">
        <f t="shared" si="83"/>
        <v>40925.897974537038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79"/>
        <v>117</v>
      </c>
      <c r="P841" s="14">
        <f t="shared" si="82"/>
        <v>41144.763379629629</v>
      </c>
      <c r="Q841" s="14">
        <f t="shared" si="83"/>
        <v>41174.763379629629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79"/>
        <v>120</v>
      </c>
      <c r="P842" s="14">
        <f t="shared" si="82"/>
        <v>42607.226701388892</v>
      </c>
      <c r="Q842" s="14">
        <f t="shared" si="83"/>
        <v>42637.226701388892</v>
      </c>
      <c r="R842" t="s">
        <v>8277</v>
      </c>
      <c r="S842" t="str">
        <f t="shared" si="80"/>
        <v>music</v>
      </c>
      <c r="T842" t="str">
        <f t="shared" si="81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79"/>
        <v>101</v>
      </c>
      <c r="P843" s="14">
        <f t="shared" si="82"/>
        <v>41923.838692129626</v>
      </c>
      <c r="Q843" s="14">
        <f t="shared" si="83"/>
        <v>41953.88035879629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79"/>
        <v>104</v>
      </c>
      <c r="P844" s="14">
        <f t="shared" si="82"/>
        <v>41526.592395833337</v>
      </c>
      <c r="Q844" s="14">
        <f t="shared" si="83"/>
        <v>41561.165972222225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79"/>
        <v>267</v>
      </c>
      <c r="P845" s="14">
        <f t="shared" si="82"/>
        <v>42695.257870370369</v>
      </c>
      <c r="Q845" s="14">
        <f t="shared" si="83"/>
        <v>42712.333333333328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79"/>
        <v>194</v>
      </c>
      <c r="P846" s="14">
        <f t="shared" si="82"/>
        <v>41905.684629629628</v>
      </c>
      <c r="Q846" s="14">
        <f t="shared" si="83"/>
        <v>41944.207638888889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79"/>
        <v>120</v>
      </c>
      <c r="P847" s="14">
        <f t="shared" si="82"/>
        <v>42578.205972222218</v>
      </c>
      <c r="Q847" s="14">
        <f t="shared" si="83"/>
        <v>42618.165972222225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79"/>
        <v>122</v>
      </c>
      <c r="P848" s="14">
        <f t="shared" si="82"/>
        <v>41694.391840277778</v>
      </c>
      <c r="Q848" s="14">
        <f t="shared" si="83"/>
        <v>41708.583333333336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79"/>
        <v>100</v>
      </c>
      <c r="P849" s="14">
        <f t="shared" si="82"/>
        <v>42165.79833333334</v>
      </c>
      <c r="Q849" s="14">
        <f t="shared" si="83"/>
        <v>42195.79833333334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79"/>
        <v>100</v>
      </c>
      <c r="P850" s="14">
        <f t="shared" si="82"/>
        <v>42078.792048611111</v>
      </c>
      <c r="Q850" s="14">
        <f t="shared" si="83"/>
        <v>42108.792048611111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79"/>
        <v>120</v>
      </c>
      <c r="P851" s="14">
        <f t="shared" si="82"/>
        <v>42051.148888888885</v>
      </c>
      <c r="Q851" s="14">
        <f t="shared" si="83"/>
        <v>42079.107222222221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79"/>
        <v>155</v>
      </c>
      <c r="P852" s="14">
        <f t="shared" si="82"/>
        <v>42452.827743055561</v>
      </c>
      <c r="Q852" s="14">
        <f t="shared" si="83"/>
        <v>42485.207638888889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79"/>
        <v>130</v>
      </c>
      <c r="P853" s="14">
        <f t="shared" si="82"/>
        <v>42522.880243055552</v>
      </c>
      <c r="Q853" s="14">
        <f t="shared" si="83"/>
        <v>42582.822916666672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79"/>
        <v>105</v>
      </c>
      <c r="P854" s="14">
        <f t="shared" si="82"/>
        <v>42656.805497685185</v>
      </c>
      <c r="Q854" s="14">
        <f t="shared" si="83"/>
        <v>42667.875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79"/>
        <v>100</v>
      </c>
      <c r="P855" s="14">
        <f t="shared" si="82"/>
        <v>42021.832280092596</v>
      </c>
      <c r="Q855" s="14">
        <f t="shared" si="83"/>
        <v>42051.832280092596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79"/>
        <v>118</v>
      </c>
      <c r="P856" s="14">
        <f t="shared" si="82"/>
        <v>42702.212337962963</v>
      </c>
      <c r="Q856" s="14">
        <f t="shared" si="83"/>
        <v>42732.212337962963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79"/>
        <v>103</v>
      </c>
      <c r="P857" s="14">
        <f t="shared" si="82"/>
        <v>42545.125196759262</v>
      </c>
      <c r="Q857" s="14">
        <f t="shared" si="83"/>
        <v>42575.125196759262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79"/>
        <v>218</v>
      </c>
      <c r="P858" s="14">
        <f t="shared" si="82"/>
        <v>42609.311990740738</v>
      </c>
      <c r="Q858" s="14">
        <f t="shared" si="83"/>
        <v>42668.791666666672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79"/>
        <v>100</v>
      </c>
      <c r="P859" s="14">
        <f t="shared" si="82"/>
        <v>42291.581377314811</v>
      </c>
      <c r="Q859" s="14">
        <f t="shared" si="83"/>
        <v>42333.623043981483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79"/>
        <v>144</v>
      </c>
      <c r="P860" s="14">
        <f t="shared" si="82"/>
        <v>42079.745578703703</v>
      </c>
      <c r="Q860" s="14">
        <f t="shared" si="83"/>
        <v>42109.957638888889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79"/>
        <v>105</v>
      </c>
      <c r="P861" s="14">
        <f t="shared" si="82"/>
        <v>42128.820231481484</v>
      </c>
      <c r="Q861" s="14">
        <f t="shared" si="83"/>
        <v>42159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79"/>
        <v>18</v>
      </c>
      <c r="P862" s="14">
        <f t="shared" si="82"/>
        <v>41570.482789351852</v>
      </c>
      <c r="Q862" s="14">
        <f t="shared" si="83"/>
        <v>41600.524456018517</v>
      </c>
      <c r="R862" t="s">
        <v>8278</v>
      </c>
      <c r="S862" t="str">
        <f t="shared" si="80"/>
        <v>music</v>
      </c>
      <c r="T862" t="str">
        <f t="shared" si="81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79"/>
        <v>2</v>
      </c>
      <c r="P863" s="14">
        <f t="shared" si="82"/>
        <v>42599.965324074074</v>
      </c>
      <c r="Q863" s="14">
        <f t="shared" si="83"/>
        <v>42629.965324074074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79"/>
        <v>0</v>
      </c>
      <c r="P864" s="14">
        <f t="shared" si="82"/>
        <v>41559.5549537037</v>
      </c>
      <c r="Q864" s="14">
        <f t="shared" si="83"/>
        <v>41589.596620370372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79"/>
        <v>5</v>
      </c>
      <c r="P865" s="14">
        <f t="shared" si="82"/>
        <v>40921.117662037039</v>
      </c>
      <c r="Q865" s="14">
        <f t="shared" si="83"/>
        <v>40951.117662037039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79"/>
        <v>42</v>
      </c>
      <c r="P866" s="14">
        <f t="shared" si="82"/>
        <v>41541.106921296298</v>
      </c>
      <c r="Q866" s="14">
        <f t="shared" si="83"/>
        <v>41563.415972222225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79"/>
        <v>2</v>
      </c>
      <c r="P867" s="14">
        <f t="shared" si="82"/>
        <v>41230.77311342593</v>
      </c>
      <c r="Q867" s="14">
        <f t="shared" si="83"/>
        <v>41290.77311342593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79"/>
        <v>18</v>
      </c>
      <c r="P868" s="14">
        <f t="shared" si="82"/>
        <v>42025.637939814813</v>
      </c>
      <c r="Q868" s="14">
        <f t="shared" si="83"/>
        <v>42063.631944444445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79"/>
        <v>24</v>
      </c>
      <c r="P869" s="14">
        <f t="shared" si="82"/>
        <v>40088.105393518519</v>
      </c>
      <c r="Q869" s="14">
        <f t="shared" si="83"/>
        <v>40148.207638888889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79"/>
        <v>0</v>
      </c>
      <c r="P870" s="14">
        <f t="shared" si="82"/>
        <v>41616.027754629627</v>
      </c>
      <c r="Q870" s="14">
        <f t="shared" si="83"/>
        <v>41646.027754629627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79"/>
        <v>12</v>
      </c>
      <c r="P871" s="14">
        <f t="shared" si="82"/>
        <v>41342.845567129632</v>
      </c>
      <c r="Q871" s="14">
        <f t="shared" si="83"/>
        <v>41372.803900462961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79"/>
        <v>0</v>
      </c>
      <c r="P872" s="14">
        <f t="shared" si="82"/>
        <v>41488.022256944445</v>
      </c>
      <c r="Q872" s="14">
        <f t="shared" si="83"/>
        <v>41518.022256944445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79"/>
        <v>5</v>
      </c>
      <c r="P873" s="14">
        <f t="shared" si="82"/>
        <v>41577.561284722222</v>
      </c>
      <c r="Q873" s="14">
        <f t="shared" si="83"/>
        <v>41607.602951388886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79"/>
        <v>1</v>
      </c>
      <c r="P874" s="14">
        <f t="shared" si="82"/>
        <v>40567.825543981482</v>
      </c>
      <c r="Q874" s="14">
        <f t="shared" si="83"/>
        <v>40612.825543981482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79"/>
        <v>1</v>
      </c>
      <c r="P875" s="14">
        <f t="shared" si="82"/>
        <v>41184.167129629634</v>
      </c>
      <c r="Q875" s="14">
        <f t="shared" si="83"/>
        <v>41224.208796296298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79"/>
        <v>24</v>
      </c>
      <c r="P876" s="14">
        <f t="shared" si="82"/>
        <v>41368.583726851852</v>
      </c>
      <c r="Q876" s="14">
        <f t="shared" si="83"/>
        <v>41398.583726851852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>
        <f t="shared" si="78"/>
        <v>0</v>
      </c>
      <c r="N877" t="b">
        <v>0</v>
      </c>
      <c r="O877" s="6">
        <f t="shared" si="79"/>
        <v>0</v>
      </c>
      <c r="P877" s="14">
        <f t="shared" si="82"/>
        <v>42248.723738425921</v>
      </c>
      <c r="Q877" s="14">
        <f t="shared" si="83"/>
        <v>42268.723738425921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79"/>
        <v>41</v>
      </c>
      <c r="P878" s="14">
        <f t="shared" si="82"/>
        <v>41276.496840277774</v>
      </c>
      <c r="Q878" s="14">
        <f t="shared" si="83"/>
        <v>41309.496840277774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79"/>
        <v>68</v>
      </c>
      <c r="P879" s="14">
        <f t="shared" si="82"/>
        <v>41597.788888888892</v>
      </c>
      <c r="Q879" s="14">
        <f t="shared" si="83"/>
        <v>41627.788888888892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79"/>
        <v>1</v>
      </c>
      <c r="P880" s="14">
        <f t="shared" si="82"/>
        <v>40505.232916666668</v>
      </c>
      <c r="Q880" s="14">
        <f t="shared" si="83"/>
        <v>40535.232916666668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79"/>
        <v>31</v>
      </c>
      <c r="P881" s="14">
        <f t="shared" si="82"/>
        <v>41037.829918981479</v>
      </c>
      <c r="Q881" s="14">
        <f t="shared" si="83"/>
        <v>41058.829918981479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79"/>
        <v>3</v>
      </c>
      <c r="P882" s="14">
        <f t="shared" si="82"/>
        <v>41179.32104166667</v>
      </c>
      <c r="Q882" s="14">
        <f t="shared" si="83"/>
        <v>41212.32104166667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79"/>
        <v>1</v>
      </c>
      <c r="P883" s="14">
        <f t="shared" si="82"/>
        <v>40877.25099537037</v>
      </c>
      <c r="Q883" s="14">
        <f t="shared" si="83"/>
        <v>40922.25099537037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79"/>
        <v>20</v>
      </c>
      <c r="P884" s="14">
        <f t="shared" si="82"/>
        <v>40759.860532407409</v>
      </c>
      <c r="Q884" s="14">
        <f t="shared" si="83"/>
        <v>40792.860532407409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79"/>
        <v>40</v>
      </c>
      <c r="P885" s="14">
        <f t="shared" si="82"/>
        <v>42371.935590277775</v>
      </c>
      <c r="Q885" s="14">
        <f t="shared" si="83"/>
        <v>42431.935590277775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79"/>
        <v>1</v>
      </c>
      <c r="P886" s="14">
        <f t="shared" si="82"/>
        <v>40981.802615740737</v>
      </c>
      <c r="Q886" s="14">
        <f t="shared" si="83"/>
        <v>41041.104861111111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79"/>
        <v>75</v>
      </c>
      <c r="P887" s="14">
        <f t="shared" si="82"/>
        <v>42713.941099537042</v>
      </c>
      <c r="Q887" s="14">
        <f t="shared" si="83"/>
        <v>42734.941099537042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79"/>
        <v>41</v>
      </c>
      <c r="P888" s="14">
        <f t="shared" si="82"/>
        <v>42603.870520833334</v>
      </c>
      <c r="Q888" s="14">
        <f t="shared" si="83"/>
        <v>42628.870520833334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>
        <f t="shared" si="78"/>
        <v>0</v>
      </c>
      <c r="N889" t="b">
        <v>0</v>
      </c>
      <c r="O889" s="6">
        <f t="shared" si="79"/>
        <v>0</v>
      </c>
      <c r="P889" s="14">
        <f t="shared" si="82"/>
        <v>41026.958969907406</v>
      </c>
      <c r="Q889" s="14">
        <f t="shared" si="83"/>
        <v>41056.958969907406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79"/>
        <v>7</v>
      </c>
      <c r="P890" s="14">
        <f t="shared" si="82"/>
        <v>40751.753298611111</v>
      </c>
      <c r="Q890" s="14">
        <f t="shared" si="83"/>
        <v>40787.25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79"/>
        <v>9</v>
      </c>
      <c r="P891" s="14">
        <f t="shared" si="82"/>
        <v>41887.784062500003</v>
      </c>
      <c r="Q891" s="14">
        <f t="shared" si="83"/>
        <v>41917.784062500003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79"/>
        <v>4</v>
      </c>
      <c r="P892" s="14">
        <f t="shared" si="82"/>
        <v>41569.698831018519</v>
      </c>
      <c r="Q892" s="14">
        <f t="shared" si="83"/>
        <v>41599.740497685183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79"/>
        <v>3</v>
      </c>
      <c r="P893" s="14">
        <f t="shared" si="82"/>
        <v>41842.031597222223</v>
      </c>
      <c r="Q893" s="14">
        <f t="shared" si="83"/>
        <v>41872.031597222223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79"/>
        <v>41</v>
      </c>
      <c r="P894" s="14">
        <f t="shared" si="82"/>
        <v>40304.20003472222</v>
      </c>
      <c r="Q894" s="14">
        <f t="shared" si="83"/>
        <v>40391.166666666664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79"/>
        <v>10</v>
      </c>
      <c r="P895" s="14">
        <f t="shared" si="82"/>
        <v>42065.897719907407</v>
      </c>
      <c r="Q895" s="14">
        <f t="shared" si="83"/>
        <v>42095.856053240743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79"/>
        <v>39</v>
      </c>
      <c r="P896" s="14">
        <f t="shared" si="82"/>
        <v>42496.981597222228</v>
      </c>
      <c r="Q896" s="14">
        <f t="shared" si="83"/>
        <v>42526.981597222228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79"/>
        <v>2</v>
      </c>
      <c r="P897" s="14">
        <f t="shared" si="82"/>
        <v>40431.127650462964</v>
      </c>
      <c r="Q897" s="14">
        <f t="shared" si="83"/>
        <v>40476.127650462964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IFERROR(ROUND(E898/L898, 2), 0)</f>
        <v>44.44</v>
      </c>
      <c r="N898" t="b">
        <v>0</v>
      </c>
      <c r="O898" s="6">
        <f t="shared" ref="O898:O961" si="85">ROUND(E898/D898 * 100, 0)</f>
        <v>40</v>
      </c>
      <c r="P898" s="14">
        <f t="shared" si="82"/>
        <v>42218.872986111113</v>
      </c>
      <c r="Q898" s="14">
        <f t="shared" si="83"/>
        <v>42244.166666666672</v>
      </c>
      <c r="R898" t="s">
        <v>8279</v>
      </c>
      <c r="S898" t="str">
        <f t="shared" ref="S898:S961" si="86">LEFT(R898,SEARCH("/",R898)-1)</f>
        <v>music</v>
      </c>
      <c r="T898" t="str">
        <f t="shared" ref="T898:T961" si="87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>
        <f t="shared" si="84"/>
        <v>0</v>
      </c>
      <c r="N899" t="b">
        <v>0</v>
      </c>
      <c r="O899" s="6">
        <f t="shared" si="85"/>
        <v>0</v>
      </c>
      <c r="P899" s="14">
        <f t="shared" ref="P899:P962" si="88">(((J899/60)/60)/24)+DATE(1970,1,1)</f>
        <v>41211.688750000001</v>
      </c>
      <c r="Q899" s="14">
        <f t="shared" ref="Q899:Q962" si="89">(((I899/60)/60)/24)+DATE(1970,1,1)</f>
        <v>41241.730416666665</v>
      </c>
      <c r="R899" t="s">
        <v>8279</v>
      </c>
      <c r="S899" t="str">
        <f t="shared" si="86"/>
        <v>music</v>
      </c>
      <c r="T899" t="str">
        <f t="shared" si="87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5"/>
        <v>3</v>
      </c>
      <c r="P900" s="14">
        <f t="shared" si="88"/>
        <v>40878.758217592593</v>
      </c>
      <c r="Q900" s="14">
        <f t="shared" si="89"/>
        <v>40923.758217592593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5"/>
        <v>37</v>
      </c>
      <c r="P901" s="14">
        <f t="shared" si="88"/>
        <v>40646.099097222221</v>
      </c>
      <c r="Q901" s="14">
        <f t="shared" si="89"/>
        <v>40691.099097222221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5"/>
        <v>0</v>
      </c>
      <c r="P902" s="14">
        <f t="shared" si="88"/>
        <v>42429.84956018519</v>
      </c>
      <c r="Q902" s="14">
        <f t="shared" si="89"/>
        <v>42459.807893518519</v>
      </c>
      <c r="R902" t="s">
        <v>8278</v>
      </c>
      <c r="S902" t="str">
        <f t="shared" si="86"/>
        <v>music</v>
      </c>
      <c r="T902" t="str">
        <f t="shared" si="87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>
        <f t="shared" si="84"/>
        <v>0</v>
      </c>
      <c r="N903" t="b">
        <v>0</v>
      </c>
      <c r="O903" s="6">
        <f t="shared" si="85"/>
        <v>0</v>
      </c>
      <c r="P903" s="14">
        <f t="shared" si="88"/>
        <v>40291.81150462963</v>
      </c>
      <c r="Q903" s="14">
        <f t="shared" si="89"/>
        <v>40337.799305555556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5"/>
        <v>0</v>
      </c>
      <c r="P904" s="14">
        <f t="shared" si="88"/>
        <v>41829.965532407405</v>
      </c>
      <c r="Q904" s="14">
        <f t="shared" si="89"/>
        <v>41881.645833333336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5"/>
        <v>3</v>
      </c>
      <c r="P905" s="14">
        <f t="shared" si="88"/>
        <v>41149.796064814815</v>
      </c>
      <c r="Q905" s="14">
        <f t="shared" si="89"/>
        <v>41175.100694444445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5"/>
        <v>0</v>
      </c>
      <c r="P906" s="14">
        <f t="shared" si="88"/>
        <v>42342.080289351856</v>
      </c>
      <c r="Q906" s="14">
        <f t="shared" si="89"/>
        <v>42372.080289351856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5"/>
        <v>3</v>
      </c>
      <c r="P907" s="14">
        <f t="shared" si="88"/>
        <v>40507.239884259259</v>
      </c>
      <c r="Q907" s="14">
        <f t="shared" si="89"/>
        <v>40567.239884259259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>
        <f t="shared" si="84"/>
        <v>0</v>
      </c>
      <c r="N908" t="b">
        <v>0</v>
      </c>
      <c r="O908" s="6">
        <f t="shared" si="85"/>
        <v>0</v>
      </c>
      <c r="P908" s="14">
        <f t="shared" si="88"/>
        <v>41681.189699074072</v>
      </c>
      <c r="Q908" s="14">
        <f t="shared" si="89"/>
        <v>41711.148032407407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>
        <f t="shared" si="84"/>
        <v>0</v>
      </c>
      <c r="N909" t="b">
        <v>0</v>
      </c>
      <c r="O909" s="6">
        <f t="shared" si="85"/>
        <v>0</v>
      </c>
      <c r="P909" s="14">
        <f t="shared" si="88"/>
        <v>40767.192395833335</v>
      </c>
      <c r="Q909" s="14">
        <f t="shared" si="89"/>
        <v>40797.192395833335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>
        <f t="shared" si="84"/>
        <v>0</v>
      </c>
      <c r="N910" t="b">
        <v>0</v>
      </c>
      <c r="O910" s="6">
        <f t="shared" si="85"/>
        <v>0</v>
      </c>
      <c r="P910" s="14">
        <f t="shared" si="88"/>
        <v>40340.801562499997</v>
      </c>
      <c r="Q910" s="14">
        <f t="shared" si="89"/>
        <v>40386.207638888889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5"/>
        <v>3</v>
      </c>
      <c r="P911" s="14">
        <f t="shared" si="88"/>
        <v>41081.69027777778</v>
      </c>
      <c r="Q911" s="14">
        <f t="shared" si="89"/>
        <v>41113.166666666664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5"/>
        <v>22</v>
      </c>
      <c r="P912" s="14">
        <f t="shared" si="88"/>
        <v>42737.545358796298</v>
      </c>
      <c r="Q912" s="14">
        <f t="shared" si="89"/>
        <v>42797.545358796298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>
        <f t="shared" si="84"/>
        <v>0</v>
      </c>
      <c r="N913" t="b">
        <v>0</v>
      </c>
      <c r="O913" s="6">
        <f t="shared" si="85"/>
        <v>0</v>
      </c>
      <c r="P913" s="14">
        <f t="shared" si="88"/>
        <v>41642.005150462966</v>
      </c>
      <c r="Q913" s="14">
        <f t="shared" si="89"/>
        <v>41663.005150462966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5"/>
        <v>1</v>
      </c>
      <c r="P914" s="14">
        <f t="shared" si="88"/>
        <v>41194.109340277777</v>
      </c>
      <c r="Q914" s="14">
        <f t="shared" si="89"/>
        <v>41254.151006944441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5"/>
        <v>7</v>
      </c>
      <c r="P915" s="14">
        <f t="shared" si="88"/>
        <v>41004.139108796298</v>
      </c>
      <c r="Q915" s="14">
        <f t="shared" si="89"/>
        <v>41034.139108796298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>
        <f t="shared" si="84"/>
        <v>0</v>
      </c>
      <c r="N916" t="b">
        <v>0</v>
      </c>
      <c r="O916" s="6">
        <f t="shared" si="85"/>
        <v>0</v>
      </c>
      <c r="P916" s="14">
        <f t="shared" si="88"/>
        <v>41116.763275462967</v>
      </c>
      <c r="Q916" s="14">
        <f t="shared" si="89"/>
        <v>41146.763275462967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5"/>
        <v>6</v>
      </c>
      <c r="P917" s="14">
        <f t="shared" si="88"/>
        <v>40937.679560185185</v>
      </c>
      <c r="Q917" s="14">
        <f t="shared" si="89"/>
        <v>40969.207638888889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>
        <f t="shared" si="84"/>
        <v>0</v>
      </c>
      <c r="N918" t="b">
        <v>0</v>
      </c>
      <c r="O918" s="6">
        <f t="shared" si="85"/>
        <v>0</v>
      </c>
      <c r="P918" s="14">
        <f t="shared" si="88"/>
        <v>40434.853402777779</v>
      </c>
      <c r="Q918" s="14">
        <f t="shared" si="89"/>
        <v>40473.208333333336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5"/>
        <v>1</v>
      </c>
      <c r="P919" s="14">
        <f t="shared" si="88"/>
        <v>41802.94363425926</v>
      </c>
      <c r="Q919" s="14">
        <f t="shared" si="89"/>
        <v>41834.104166666664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5"/>
        <v>5</v>
      </c>
      <c r="P920" s="14">
        <f t="shared" si="88"/>
        <v>41944.916215277779</v>
      </c>
      <c r="Q920" s="14">
        <f t="shared" si="89"/>
        <v>41974.957881944443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5"/>
        <v>1</v>
      </c>
      <c r="P921" s="14">
        <f t="shared" si="88"/>
        <v>41227.641724537039</v>
      </c>
      <c r="Q921" s="14">
        <f t="shared" si="89"/>
        <v>41262.641724537039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>
        <f t="shared" si="84"/>
        <v>0</v>
      </c>
      <c r="N922" t="b">
        <v>0</v>
      </c>
      <c r="O922" s="6">
        <f t="shared" si="85"/>
        <v>0</v>
      </c>
      <c r="P922" s="14">
        <f t="shared" si="88"/>
        <v>41562.67155092593</v>
      </c>
      <c r="Q922" s="14">
        <f t="shared" si="89"/>
        <v>41592.713217592594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5"/>
        <v>31</v>
      </c>
      <c r="P923" s="14">
        <f t="shared" si="88"/>
        <v>40847.171018518515</v>
      </c>
      <c r="Q923" s="14">
        <f t="shared" si="89"/>
        <v>40889.212685185186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5"/>
        <v>21</v>
      </c>
      <c r="P924" s="14">
        <f t="shared" si="88"/>
        <v>41878.530011574076</v>
      </c>
      <c r="Q924" s="14">
        <f t="shared" si="89"/>
        <v>41913.530011574076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5"/>
        <v>2</v>
      </c>
      <c r="P925" s="14">
        <f t="shared" si="88"/>
        <v>41934.959756944445</v>
      </c>
      <c r="Q925" s="14">
        <f t="shared" si="89"/>
        <v>41965.001423611116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5"/>
        <v>11</v>
      </c>
      <c r="P926" s="14">
        <f t="shared" si="88"/>
        <v>41288.942928240744</v>
      </c>
      <c r="Q926" s="14">
        <f t="shared" si="89"/>
        <v>41318.942928240744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5"/>
        <v>3</v>
      </c>
      <c r="P927" s="14">
        <f t="shared" si="88"/>
        <v>41575.880914351852</v>
      </c>
      <c r="Q927" s="14">
        <f t="shared" si="89"/>
        <v>41605.922581018516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>
        <f t="shared" si="84"/>
        <v>0</v>
      </c>
      <c r="N928" t="b">
        <v>0</v>
      </c>
      <c r="O928" s="6">
        <f t="shared" si="85"/>
        <v>0</v>
      </c>
      <c r="P928" s="14">
        <f t="shared" si="88"/>
        <v>40338.02002314815</v>
      </c>
      <c r="Q928" s="14">
        <f t="shared" si="89"/>
        <v>40367.944444444445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>
        <f t="shared" si="84"/>
        <v>0</v>
      </c>
      <c r="N929" t="b">
        <v>0</v>
      </c>
      <c r="O929" s="6">
        <f t="shared" si="85"/>
        <v>0</v>
      </c>
      <c r="P929" s="14">
        <f t="shared" si="88"/>
        <v>41013.822858796295</v>
      </c>
      <c r="Q929" s="14">
        <f t="shared" si="89"/>
        <v>41043.822858796295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5"/>
        <v>11</v>
      </c>
      <c r="P930" s="14">
        <f t="shared" si="88"/>
        <v>41180.86241898148</v>
      </c>
      <c r="Q930" s="14">
        <f t="shared" si="89"/>
        <v>41231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>
        <f t="shared" si="84"/>
        <v>0</v>
      </c>
      <c r="N931" t="b">
        <v>0</v>
      </c>
      <c r="O931" s="6">
        <f t="shared" si="85"/>
        <v>0</v>
      </c>
      <c r="P931" s="14">
        <f t="shared" si="88"/>
        <v>40978.238067129627</v>
      </c>
      <c r="Q931" s="14">
        <f t="shared" si="89"/>
        <v>41008.196400462963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5"/>
        <v>38</v>
      </c>
      <c r="P932" s="14">
        <f t="shared" si="88"/>
        <v>40312.915578703702</v>
      </c>
      <c r="Q932" s="14">
        <f t="shared" si="89"/>
        <v>40354.897222222222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5"/>
        <v>7</v>
      </c>
      <c r="P933" s="14">
        <f t="shared" si="88"/>
        <v>41680.359976851854</v>
      </c>
      <c r="Q933" s="14">
        <f t="shared" si="89"/>
        <v>41714.916666666664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5"/>
        <v>15</v>
      </c>
      <c r="P934" s="14">
        <f t="shared" si="88"/>
        <v>41310.969270833331</v>
      </c>
      <c r="Q934" s="14">
        <f t="shared" si="89"/>
        <v>41355.927604166667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5"/>
        <v>6</v>
      </c>
      <c r="P935" s="14">
        <f t="shared" si="88"/>
        <v>41711.169085648151</v>
      </c>
      <c r="Q935" s="14">
        <f t="shared" si="89"/>
        <v>41771.169085648151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5"/>
        <v>30</v>
      </c>
      <c r="P936" s="14">
        <f t="shared" si="88"/>
        <v>41733.737083333333</v>
      </c>
      <c r="Q936" s="14">
        <f t="shared" si="89"/>
        <v>41763.25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5"/>
        <v>1</v>
      </c>
      <c r="P937" s="14">
        <f t="shared" si="88"/>
        <v>42368.333668981482</v>
      </c>
      <c r="Q937" s="14">
        <f t="shared" si="89"/>
        <v>42398.333668981482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>
        <f t="shared" si="84"/>
        <v>0</v>
      </c>
      <c r="N938" t="b">
        <v>0</v>
      </c>
      <c r="O938" s="6">
        <f t="shared" si="85"/>
        <v>0</v>
      </c>
      <c r="P938" s="14">
        <f t="shared" si="88"/>
        <v>40883.024178240739</v>
      </c>
      <c r="Q938" s="14">
        <f t="shared" si="89"/>
        <v>40926.833333333336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5"/>
        <v>1</v>
      </c>
      <c r="P939" s="14">
        <f t="shared" si="88"/>
        <v>41551.798113425924</v>
      </c>
      <c r="Q939" s="14">
        <f t="shared" si="89"/>
        <v>41581.839780092596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5"/>
        <v>0</v>
      </c>
      <c r="P940" s="14">
        <f t="shared" si="88"/>
        <v>41124.479722222226</v>
      </c>
      <c r="Q940" s="14">
        <f t="shared" si="89"/>
        <v>41154.479722222226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5"/>
        <v>1</v>
      </c>
      <c r="P941" s="14">
        <f t="shared" si="88"/>
        <v>41416.763171296298</v>
      </c>
      <c r="Q941" s="14">
        <f t="shared" si="89"/>
        <v>41455.831944444442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5"/>
        <v>17</v>
      </c>
      <c r="P942" s="14">
        <f t="shared" si="88"/>
        <v>42182.008402777778</v>
      </c>
      <c r="Q942" s="14">
        <f t="shared" si="89"/>
        <v>42227.008402777778</v>
      </c>
      <c r="R942" t="s">
        <v>8273</v>
      </c>
      <c r="S942" t="str">
        <f t="shared" si="86"/>
        <v>technology</v>
      </c>
      <c r="T942" t="str">
        <f t="shared" si="87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5"/>
        <v>2</v>
      </c>
      <c r="P943" s="14">
        <f t="shared" si="88"/>
        <v>42746.096585648149</v>
      </c>
      <c r="Q943" s="14">
        <f t="shared" si="89"/>
        <v>42776.096585648149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5"/>
        <v>9</v>
      </c>
      <c r="P944" s="14">
        <f t="shared" si="88"/>
        <v>42382.843287037031</v>
      </c>
      <c r="Q944" s="14">
        <f t="shared" si="89"/>
        <v>42418.843287037031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5"/>
        <v>10</v>
      </c>
      <c r="P945" s="14">
        <f t="shared" si="88"/>
        <v>42673.66788194445</v>
      </c>
      <c r="Q945" s="14">
        <f t="shared" si="89"/>
        <v>42703.709548611107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5"/>
        <v>13</v>
      </c>
      <c r="P946" s="14">
        <f t="shared" si="88"/>
        <v>42444.583912037036</v>
      </c>
      <c r="Q946" s="14">
        <f t="shared" si="89"/>
        <v>42478.583333333328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5"/>
        <v>2</v>
      </c>
      <c r="P947" s="14">
        <f t="shared" si="88"/>
        <v>42732.872986111113</v>
      </c>
      <c r="Q947" s="14">
        <f t="shared" si="89"/>
        <v>42784.999305555553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5"/>
        <v>2</v>
      </c>
      <c r="P948" s="14">
        <f t="shared" si="88"/>
        <v>42592.750555555554</v>
      </c>
      <c r="Q948" s="14">
        <f t="shared" si="89"/>
        <v>42622.750555555554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>
        <f t="shared" si="84"/>
        <v>0</v>
      </c>
      <c r="N949" t="b">
        <v>0</v>
      </c>
      <c r="O949" s="6">
        <f t="shared" si="85"/>
        <v>0</v>
      </c>
      <c r="P949" s="14">
        <f t="shared" si="88"/>
        <v>42491.781319444446</v>
      </c>
      <c r="Q949" s="14">
        <f t="shared" si="89"/>
        <v>42551.781319444446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5"/>
        <v>12</v>
      </c>
      <c r="P950" s="14">
        <f t="shared" si="88"/>
        <v>42411.828287037039</v>
      </c>
      <c r="Q950" s="14">
        <f t="shared" si="89"/>
        <v>42441.828287037039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5"/>
        <v>1</v>
      </c>
      <c r="P951" s="14">
        <f t="shared" si="88"/>
        <v>42361.043703703705</v>
      </c>
      <c r="Q951" s="14">
        <f t="shared" si="89"/>
        <v>42421.043703703705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5"/>
        <v>28</v>
      </c>
      <c r="P952" s="14">
        <f t="shared" si="88"/>
        <v>42356.750706018516</v>
      </c>
      <c r="Q952" s="14">
        <f t="shared" si="89"/>
        <v>42386.750706018516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5"/>
        <v>38</v>
      </c>
      <c r="P953" s="14">
        <f t="shared" si="88"/>
        <v>42480.653611111105</v>
      </c>
      <c r="Q953" s="14">
        <f t="shared" si="89"/>
        <v>42525.653611111105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5"/>
        <v>40</v>
      </c>
      <c r="P954" s="14">
        <f t="shared" si="88"/>
        <v>42662.613564814819</v>
      </c>
      <c r="Q954" s="14">
        <f t="shared" si="89"/>
        <v>42692.655231481483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5"/>
        <v>1</v>
      </c>
      <c r="P955" s="14">
        <f t="shared" si="88"/>
        <v>41999.164340277777</v>
      </c>
      <c r="Q955" s="14">
        <f t="shared" si="89"/>
        <v>42029.164340277777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5"/>
        <v>43</v>
      </c>
      <c r="P956" s="14">
        <f t="shared" si="88"/>
        <v>42194.833784722221</v>
      </c>
      <c r="Q956" s="14">
        <f t="shared" si="89"/>
        <v>42236.833784722221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5"/>
        <v>6</v>
      </c>
      <c r="P957" s="14">
        <f t="shared" si="88"/>
        <v>42586.295138888891</v>
      </c>
      <c r="Q957" s="14">
        <f t="shared" si="89"/>
        <v>42626.295138888891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5"/>
        <v>2</v>
      </c>
      <c r="P958" s="14">
        <f t="shared" si="88"/>
        <v>42060.913877314815</v>
      </c>
      <c r="Q958" s="14">
        <f t="shared" si="89"/>
        <v>42120.872210648144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5"/>
        <v>2</v>
      </c>
      <c r="P959" s="14">
        <f t="shared" si="88"/>
        <v>42660.552465277782</v>
      </c>
      <c r="Q959" s="14">
        <f t="shared" si="89"/>
        <v>42691.594131944439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5"/>
        <v>11</v>
      </c>
      <c r="P960" s="14">
        <f t="shared" si="88"/>
        <v>42082.802812499998</v>
      </c>
      <c r="Q960" s="14">
        <f t="shared" si="89"/>
        <v>42104.207638888889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5"/>
        <v>39</v>
      </c>
      <c r="P961" s="14">
        <f t="shared" si="88"/>
        <v>41993.174363425926</v>
      </c>
      <c r="Q961" s="14">
        <f t="shared" si="89"/>
        <v>42023.174363425926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IFERROR(ROUND(E962/L962, 2), 0)</f>
        <v>136.46</v>
      </c>
      <c r="N962" t="b">
        <v>0</v>
      </c>
      <c r="O962" s="6">
        <f t="shared" ref="O962:O1025" si="91">ROUND(E962/D962 * 100, 0)</f>
        <v>46</v>
      </c>
      <c r="P962" s="14">
        <f t="shared" si="88"/>
        <v>42766.626793981486</v>
      </c>
      <c r="Q962" s="14">
        <f t="shared" si="89"/>
        <v>42808.585127314815</v>
      </c>
      <c r="R962" t="s">
        <v>8273</v>
      </c>
      <c r="S962" t="str">
        <f t="shared" ref="S962:S1025" si="92">LEFT(R962,SEARCH("/",R962)-1)</f>
        <v>technology</v>
      </c>
      <c r="T962" t="str">
        <f t="shared" ref="T962:T1025" si="93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si="91"/>
        <v>42</v>
      </c>
      <c r="P963" s="14">
        <f t="shared" ref="P963:P1026" si="94">(((J963/60)/60)/24)+DATE(1970,1,1)</f>
        <v>42740.693692129629</v>
      </c>
      <c r="Q963" s="14">
        <f t="shared" ref="Q963:Q1026" si="95">(((I963/60)/60)/24)+DATE(1970,1,1)</f>
        <v>42786.791666666672</v>
      </c>
      <c r="R963" t="s">
        <v>8273</v>
      </c>
      <c r="S963" t="str">
        <f t="shared" si="92"/>
        <v>technology</v>
      </c>
      <c r="T963" t="str">
        <f t="shared" si="93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1"/>
        <v>28</v>
      </c>
      <c r="P964" s="14">
        <f t="shared" si="94"/>
        <v>42373.712418981479</v>
      </c>
      <c r="Q964" s="14">
        <f t="shared" si="95"/>
        <v>42411.712418981479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1"/>
        <v>1</v>
      </c>
      <c r="P965" s="14">
        <f t="shared" si="94"/>
        <v>42625.635636574079</v>
      </c>
      <c r="Q965" s="14">
        <f t="shared" si="95"/>
        <v>42660.635636574079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1"/>
        <v>1</v>
      </c>
      <c r="P966" s="14">
        <f t="shared" si="94"/>
        <v>42208.628692129627</v>
      </c>
      <c r="Q966" s="14">
        <f t="shared" si="95"/>
        <v>42248.628692129627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1"/>
        <v>1</v>
      </c>
      <c r="P967" s="14">
        <f t="shared" si="94"/>
        <v>42637.016736111109</v>
      </c>
      <c r="Q967" s="14">
        <f t="shared" si="95"/>
        <v>42669.165972222225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1"/>
        <v>15</v>
      </c>
      <c r="P968" s="14">
        <f t="shared" si="94"/>
        <v>42619.635787037041</v>
      </c>
      <c r="Q968" s="14">
        <f t="shared" si="95"/>
        <v>42649.635787037041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1"/>
        <v>18</v>
      </c>
      <c r="P969" s="14">
        <f t="shared" si="94"/>
        <v>42422.254328703704</v>
      </c>
      <c r="Q969" s="14">
        <f t="shared" si="95"/>
        <v>42482.21266203704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1"/>
        <v>1</v>
      </c>
      <c r="P970" s="14">
        <f t="shared" si="94"/>
        <v>41836.847615740742</v>
      </c>
      <c r="Q970" s="14">
        <f t="shared" si="95"/>
        <v>41866.847615740742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1"/>
        <v>47</v>
      </c>
      <c r="P971" s="14">
        <f t="shared" si="94"/>
        <v>42742.30332175926</v>
      </c>
      <c r="Q971" s="14">
        <f t="shared" si="95"/>
        <v>42775.30332175926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1"/>
        <v>46</v>
      </c>
      <c r="P972" s="14">
        <f t="shared" si="94"/>
        <v>42721.220520833333</v>
      </c>
      <c r="Q972" s="14">
        <f t="shared" si="95"/>
        <v>42758.207638888889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1"/>
        <v>0</v>
      </c>
      <c r="P973" s="14">
        <f t="shared" si="94"/>
        <v>42111.709027777775</v>
      </c>
      <c r="Q973" s="14">
        <f t="shared" si="95"/>
        <v>42156.709027777775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1"/>
        <v>35</v>
      </c>
      <c r="P974" s="14">
        <f t="shared" si="94"/>
        <v>41856.865717592591</v>
      </c>
      <c r="Q974" s="14">
        <f t="shared" si="95"/>
        <v>41886.290972222225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1"/>
        <v>2</v>
      </c>
      <c r="P975" s="14">
        <f t="shared" si="94"/>
        <v>42257.014965277776</v>
      </c>
      <c r="Q975" s="14">
        <f t="shared" si="95"/>
        <v>42317.056631944448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1"/>
        <v>1</v>
      </c>
      <c r="P976" s="14">
        <f t="shared" si="94"/>
        <v>42424.749490740738</v>
      </c>
      <c r="Q976" s="14">
        <f t="shared" si="95"/>
        <v>42454.707824074074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1"/>
        <v>3</v>
      </c>
      <c r="P977" s="14">
        <f t="shared" si="94"/>
        <v>42489.696585648147</v>
      </c>
      <c r="Q977" s="14">
        <f t="shared" si="95"/>
        <v>42549.696585648147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1"/>
        <v>2</v>
      </c>
      <c r="P978" s="14">
        <f t="shared" si="94"/>
        <v>42185.058993055558</v>
      </c>
      <c r="Q978" s="14">
        <f t="shared" si="95"/>
        <v>42230.058993055558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1"/>
        <v>34</v>
      </c>
      <c r="P979" s="14">
        <f t="shared" si="94"/>
        <v>42391.942094907412</v>
      </c>
      <c r="Q979" s="14">
        <f t="shared" si="95"/>
        <v>42421.942094907412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1"/>
        <v>56</v>
      </c>
      <c r="P980" s="14">
        <f t="shared" si="94"/>
        <v>42395.309039351851</v>
      </c>
      <c r="Q980" s="14">
        <f t="shared" si="95"/>
        <v>42425.309039351851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1"/>
        <v>83</v>
      </c>
      <c r="P981" s="14">
        <f t="shared" si="94"/>
        <v>42506.416990740734</v>
      </c>
      <c r="Q981" s="14">
        <f t="shared" si="95"/>
        <v>42541.790972222225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1"/>
        <v>15</v>
      </c>
      <c r="P982" s="14">
        <f t="shared" si="94"/>
        <v>41928.904189814813</v>
      </c>
      <c r="Q982" s="14">
        <f t="shared" si="95"/>
        <v>41973.945856481485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1"/>
        <v>0</v>
      </c>
      <c r="P983" s="14">
        <f t="shared" si="94"/>
        <v>41830.947013888886</v>
      </c>
      <c r="Q983" s="14">
        <f t="shared" si="95"/>
        <v>41860.947013888886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1"/>
        <v>0</v>
      </c>
      <c r="P984" s="14">
        <f t="shared" si="94"/>
        <v>42615.753310185188</v>
      </c>
      <c r="Q984" s="14">
        <f t="shared" si="95"/>
        <v>42645.753310185188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1"/>
        <v>30</v>
      </c>
      <c r="P985" s="14">
        <f t="shared" si="94"/>
        <v>42574.667650462965</v>
      </c>
      <c r="Q985" s="14">
        <f t="shared" si="95"/>
        <v>42605.870833333334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1"/>
        <v>1</v>
      </c>
      <c r="P986" s="14">
        <f t="shared" si="94"/>
        <v>42061.11583333333</v>
      </c>
      <c r="Q986" s="14">
        <f t="shared" si="95"/>
        <v>42091.074166666673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1"/>
        <v>6</v>
      </c>
      <c r="P987" s="14">
        <f t="shared" si="94"/>
        <v>42339.967708333337</v>
      </c>
      <c r="Q987" s="14">
        <f t="shared" si="95"/>
        <v>42369.958333333328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1"/>
        <v>13</v>
      </c>
      <c r="P988" s="14">
        <f t="shared" si="94"/>
        <v>42324.767361111109</v>
      </c>
      <c r="Q988" s="14">
        <f t="shared" si="95"/>
        <v>42379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1"/>
        <v>13</v>
      </c>
      <c r="P989" s="14">
        <f t="shared" si="94"/>
        <v>41773.294560185182</v>
      </c>
      <c r="Q989" s="14">
        <f t="shared" si="95"/>
        <v>41813.294560185182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>
        <f t="shared" si="90"/>
        <v>0</v>
      </c>
      <c r="N990" t="b">
        <v>0</v>
      </c>
      <c r="O990" s="6">
        <f t="shared" si="91"/>
        <v>0</v>
      </c>
      <c r="P990" s="14">
        <f t="shared" si="94"/>
        <v>42614.356770833328</v>
      </c>
      <c r="Q990" s="14">
        <f t="shared" si="95"/>
        <v>42644.356770833328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1"/>
        <v>17</v>
      </c>
      <c r="P991" s="14">
        <f t="shared" si="94"/>
        <v>42611.933969907404</v>
      </c>
      <c r="Q991" s="14">
        <f t="shared" si="95"/>
        <v>42641.933969907404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1"/>
        <v>0</v>
      </c>
      <c r="P992" s="14">
        <f t="shared" si="94"/>
        <v>41855.784305555557</v>
      </c>
      <c r="Q992" s="14">
        <f t="shared" si="95"/>
        <v>41885.784305555557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1"/>
        <v>4</v>
      </c>
      <c r="P993" s="14">
        <f t="shared" si="94"/>
        <v>42538.75680555556</v>
      </c>
      <c r="Q993" s="14">
        <f t="shared" si="95"/>
        <v>42563.785416666666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1"/>
        <v>0</v>
      </c>
      <c r="P994" s="14">
        <f t="shared" si="94"/>
        <v>42437.924988425926</v>
      </c>
      <c r="Q994" s="14">
        <f t="shared" si="95"/>
        <v>42497.883321759262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1"/>
        <v>25</v>
      </c>
      <c r="P995" s="14">
        <f t="shared" si="94"/>
        <v>42652.964907407411</v>
      </c>
      <c r="Q995" s="14">
        <f t="shared" si="95"/>
        <v>42686.208333333328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1"/>
        <v>2</v>
      </c>
      <c r="P996" s="14">
        <f t="shared" si="94"/>
        <v>41921.263078703705</v>
      </c>
      <c r="Q996" s="14">
        <f t="shared" si="95"/>
        <v>41973.957638888889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1"/>
        <v>7</v>
      </c>
      <c r="P997" s="14">
        <f t="shared" si="94"/>
        <v>41947.940740740742</v>
      </c>
      <c r="Q997" s="14">
        <f t="shared" si="95"/>
        <v>41972.666666666672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1"/>
        <v>2</v>
      </c>
      <c r="P998" s="14">
        <f t="shared" si="94"/>
        <v>41817.866435185184</v>
      </c>
      <c r="Q998" s="14">
        <f t="shared" si="95"/>
        <v>41847.643750000003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1"/>
        <v>1</v>
      </c>
      <c r="P999" s="14">
        <f t="shared" si="94"/>
        <v>41941.10297453704</v>
      </c>
      <c r="Q999" s="14">
        <f t="shared" si="95"/>
        <v>41971.144641203704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1"/>
        <v>59</v>
      </c>
      <c r="P1000" s="14">
        <f t="shared" si="94"/>
        <v>42282.168993055559</v>
      </c>
      <c r="Q1000" s="14">
        <f t="shared" si="95"/>
        <v>42327.210659722223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1"/>
        <v>8</v>
      </c>
      <c r="P1001" s="14">
        <f t="shared" si="94"/>
        <v>41926.29965277778</v>
      </c>
      <c r="Q1001" s="14">
        <f t="shared" si="95"/>
        <v>41956.334722222222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1"/>
        <v>2</v>
      </c>
      <c r="P1002" s="14">
        <f t="shared" si="94"/>
        <v>42749.059722222228</v>
      </c>
      <c r="Q1002" s="14">
        <f t="shared" si="95"/>
        <v>42809.018055555556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1"/>
        <v>104</v>
      </c>
      <c r="P1003" s="14">
        <f t="shared" si="94"/>
        <v>42720.720057870371</v>
      </c>
      <c r="Q1003" s="14">
        <f t="shared" si="95"/>
        <v>42765.720057870371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1"/>
        <v>30</v>
      </c>
      <c r="P1004" s="14">
        <f t="shared" si="94"/>
        <v>42325.684189814812</v>
      </c>
      <c r="Q1004" s="14">
        <f t="shared" si="95"/>
        <v>42355.249305555553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1"/>
        <v>16</v>
      </c>
      <c r="P1005" s="14">
        <f t="shared" si="94"/>
        <v>42780.709039351852</v>
      </c>
      <c r="Q1005" s="14">
        <f t="shared" si="95"/>
        <v>42810.667372685188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1"/>
        <v>82</v>
      </c>
      <c r="P1006" s="14">
        <f t="shared" si="94"/>
        <v>42388.708645833336</v>
      </c>
      <c r="Q1006" s="14">
        <f t="shared" si="95"/>
        <v>42418.708645833336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1"/>
        <v>75</v>
      </c>
      <c r="P1007" s="14">
        <f t="shared" si="94"/>
        <v>42276.624803240738</v>
      </c>
      <c r="Q1007" s="14">
        <f t="shared" si="95"/>
        <v>42307.624803240738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1"/>
        <v>6</v>
      </c>
      <c r="P1008" s="14">
        <f t="shared" si="94"/>
        <v>41977.040185185186</v>
      </c>
      <c r="Q1008" s="14">
        <f t="shared" si="95"/>
        <v>41985.299305555556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1"/>
        <v>44</v>
      </c>
      <c r="P1009" s="14">
        <f t="shared" si="94"/>
        <v>42676.583599537036</v>
      </c>
      <c r="Q1009" s="14">
        <f t="shared" si="95"/>
        <v>42718.6252662037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1"/>
        <v>0</v>
      </c>
      <c r="P1010" s="14">
        <f t="shared" si="94"/>
        <v>42702.809201388889</v>
      </c>
      <c r="Q1010" s="14">
        <f t="shared" si="95"/>
        <v>42732.809201388889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1"/>
        <v>13</v>
      </c>
      <c r="P1011" s="14">
        <f t="shared" si="94"/>
        <v>42510.604699074072</v>
      </c>
      <c r="Q1011" s="14">
        <f t="shared" si="95"/>
        <v>42540.604699074072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1"/>
        <v>0</v>
      </c>
      <c r="P1012" s="14">
        <f t="shared" si="94"/>
        <v>42561.829421296294</v>
      </c>
      <c r="Q1012" s="14">
        <f t="shared" si="95"/>
        <v>42618.124305555553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1"/>
        <v>0</v>
      </c>
      <c r="P1013" s="14">
        <f t="shared" si="94"/>
        <v>41946.898090277777</v>
      </c>
      <c r="Q1013" s="14">
        <f t="shared" si="95"/>
        <v>41991.898090277777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1"/>
        <v>21535</v>
      </c>
      <c r="P1014" s="14">
        <f t="shared" si="94"/>
        <v>42714.440416666665</v>
      </c>
      <c r="Q1014" s="14">
        <f t="shared" si="95"/>
        <v>42759.440416666665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1"/>
        <v>35</v>
      </c>
      <c r="P1015" s="14">
        <f t="shared" si="94"/>
        <v>42339.833981481483</v>
      </c>
      <c r="Q1015" s="14">
        <f t="shared" si="95"/>
        <v>42367.833333333328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1"/>
        <v>31</v>
      </c>
      <c r="P1016" s="14">
        <f t="shared" si="94"/>
        <v>41955.002488425926</v>
      </c>
      <c r="Q1016" s="14">
        <f t="shared" si="95"/>
        <v>42005.002488425926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1"/>
        <v>3</v>
      </c>
      <c r="P1017" s="14">
        <f t="shared" si="94"/>
        <v>42303.878414351857</v>
      </c>
      <c r="Q1017" s="14">
        <f t="shared" si="95"/>
        <v>42333.920081018514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1"/>
        <v>3</v>
      </c>
      <c r="P1018" s="14">
        <f t="shared" si="94"/>
        <v>42422.107129629629</v>
      </c>
      <c r="Q1018" s="14">
        <f t="shared" si="95"/>
        <v>42467.065462962957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1"/>
        <v>23</v>
      </c>
      <c r="P1019" s="14">
        <f t="shared" si="94"/>
        <v>42289.675173611111</v>
      </c>
      <c r="Q1019" s="14">
        <f t="shared" si="95"/>
        <v>42329.716840277775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1"/>
        <v>3</v>
      </c>
      <c r="P1020" s="14">
        <f t="shared" si="94"/>
        <v>42535.492280092592</v>
      </c>
      <c r="Q1020" s="14">
        <f t="shared" si="95"/>
        <v>42565.492280092592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1"/>
        <v>47</v>
      </c>
      <c r="P1021" s="14">
        <f t="shared" si="94"/>
        <v>42009.973946759259</v>
      </c>
      <c r="Q1021" s="14">
        <f t="shared" si="95"/>
        <v>42039.973946759259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1"/>
        <v>206</v>
      </c>
      <c r="P1022" s="14">
        <f t="shared" si="94"/>
        <v>42127.069548611107</v>
      </c>
      <c r="Q1022" s="14">
        <f t="shared" si="95"/>
        <v>42157.032638888893</v>
      </c>
      <c r="R1022" t="s">
        <v>8280</v>
      </c>
      <c r="S1022" t="str">
        <f t="shared" si="92"/>
        <v>music</v>
      </c>
      <c r="T1022" t="str">
        <f t="shared" si="9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1"/>
        <v>352</v>
      </c>
      <c r="P1023" s="14">
        <f t="shared" si="94"/>
        <v>42271.251979166671</v>
      </c>
      <c r="Q1023" s="14">
        <f t="shared" si="95"/>
        <v>42294.166666666672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1"/>
        <v>115</v>
      </c>
      <c r="P1024" s="14">
        <f t="shared" si="94"/>
        <v>42111.646724537044</v>
      </c>
      <c r="Q1024" s="14">
        <f t="shared" si="95"/>
        <v>42141.646724537044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1"/>
        <v>237</v>
      </c>
      <c r="P1025" s="14">
        <f t="shared" si="94"/>
        <v>42145.919687500005</v>
      </c>
      <c r="Q1025" s="14">
        <f t="shared" si="95"/>
        <v>42175.919687500005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IFERROR(ROUND(E1026/L1026, 2), 0)</f>
        <v>388.98</v>
      </c>
      <c r="N1026" t="b">
        <v>1</v>
      </c>
      <c r="O1026" s="6">
        <f t="shared" ref="O1026:O1089" si="97">ROUND(E1026/D1026 * 100, 0)</f>
        <v>119</v>
      </c>
      <c r="P1026" s="14">
        <f t="shared" si="94"/>
        <v>42370.580590277779</v>
      </c>
      <c r="Q1026" s="14">
        <f t="shared" si="95"/>
        <v>42400.580590277779</v>
      </c>
      <c r="R1026" t="s">
        <v>8280</v>
      </c>
      <c r="S1026" t="str">
        <f t="shared" ref="S1026:S1089" si="98">LEFT(R1026,SEARCH("/",R1026)-1)</f>
        <v>music</v>
      </c>
      <c r="T1026" t="str">
        <f t="shared" ref="T1026:T1089" si="99">RIGHT(R1026,LEN(R1026)-SEARCH("/",R1026))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si="97"/>
        <v>110</v>
      </c>
      <c r="P1027" s="14">
        <f t="shared" ref="P1027:P1090" si="100">(((J1027/60)/60)/24)+DATE(1970,1,1)</f>
        <v>42049.833761574075</v>
      </c>
      <c r="Q1027" s="14">
        <f t="shared" ref="Q1027:Q1090" si="101">(((I1027/60)/60)/24)+DATE(1970,1,1)</f>
        <v>42079.792094907403</v>
      </c>
      <c r="R1027" t="s">
        <v>8280</v>
      </c>
      <c r="S1027" t="str">
        <f t="shared" si="98"/>
        <v>music</v>
      </c>
      <c r="T1027" t="str">
        <f t="shared" si="99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97"/>
        <v>100</v>
      </c>
      <c r="P1028" s="14">
        <f t="shared" si="100"/>
        <v>42426.407592592594</v>
      </c>
      <c r="Q1028" s="14">
        <f t="shared" si="101"/>
        <v>42460.365925925929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97"/>
        <v>103</v>
      </c>
      <c r="P1029" s="14">
        <f t="shared" si="100"/>
        <v>41905.034108796295</v>
      </c>
      <c r="Q1029" s="14">
        <f t="shared" si="101"/>
        <v>41935.034108796295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97"/>
        <v>117</v>
      </c>
      <c r="P1030" s="14">
        <f t="shared" si="100"/>
        <v>42755.627372685187</v>
      </c>
      <c r="Q1030" s="14">
        <f t="shared" si="101"/>
        <v>42800.833333333328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97"/>
        <v>112</v>
      </c>
      <c r="P1031" s="14">
        <f t="shared" si="100"/>
        <v>42044.711886574078</v>
      </c>
      <c r="Q1031" s="14">
        <f t="shared" si="101"/>
        <v>42098.915972222225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97"/>
        <v>342</v>
      </c>
      <c r="P1032" s="14">
        <f t="shared" si="100"/>
        <v>42611.483206018514</v>
      </c>
      <c r="Q1032" s="14">
        <f t="shared" si="101"/>
        <v>42625.483206018514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97"/>
        <v>107</v>
      </c>
      <c r="P1033" s="14">
        <f t="shared" si="100"/>
        <v>42324.764004629629</v>
      </c>
      <c r="Q1033" s="14">
        <f t="shared" si="101"/>
        <v>42354.764004629629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97"/>
        <v>108</v>
      </c>
      <c r="P1034" s="14">
        <f t="shared" si="100"/>
        <v>42514.666956018518</v>
      </c>
      <c r="Q1034" s="14">
        <f t="shared" si="101"/>
        <v>42544.666956018518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97"/>
        <v>103</v>
      </c>
      <c r="P1035" s="14">
        <f t="shared" si="100"/>
        <v>42688.732407407413</v>
      </c>
      <c r="Q1035" s="14">
        <f t="shared" si="101"/>
        <v>42716.732407407413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97"/>
        <v>130</v>
      </c>
      <c r="P1036" s="14">
        <f t="shared" si="100"/>
        <v>42555.166712962964</v>
      </c>
      <c r="Q1036" s="14">
        <f t="shared" si="101"/>
        <v>42587.165972222225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97"/>
        <v>108</v>
      </c>
      <c r="P1037" s="14">
        <f t="shared" si="100"/>
        <v>42016.641435185185</v>
      </c>
      <c r="Q1037" s="14">
        <f t="shared" si="101"/>
        <v>42046.641435185185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97"/>
        <v>112</v>
      </c>
      <c r="P1038" s="14">
        <f t="shared" si="100"/>
        <v>41249.448958333334</v>
      </c>
      <c r="Q1038" s="14">
        <f t="shared" si="101"/>
        <v>41281.333333333336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97"/>
        <v>102</v>
      </c>
      <c r="P1039" s="14">
        <f t="shared" si="100"/>
        <v>42119.822476851856</v>
      </c>
      <c r="Q1039" s="14">
        <f t="shared" si="101"/>
        <v>42142.208333333328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97"/>
        <v>145</v>
      </c>
      <c r="P1040" s="14">
        <f t="shared" si="100"/>
        <v>42418.231747685189</v>
      </c>
      <c r="Q1040" s="14">
        <f t="shared" si="101"/>
        <v>42448.190081018518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97"/>
        <v>128</v>
      </c>
      <c r="P1041" s="14">
        <f t="shared" si="100"/>
        <v>42692.109328703707</v>
      </c>
      <c r="Q1041" s="14">
        <f t="shared" si="101"/>
        <v>42717.332638888889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97"/>
        <v>0</v>
      </c>
      <c r="P1042" s="14">
        <f t="shared" si="100"/>
        <v>42579.708437499998</v>
      </c>
      <c r="Q1042" s="14">
        <f t="shared" si="101"/>
        <v>42609.708437499998</v>
      </c>
      <c r="R1042" t="s">
        <v>8281</v>
      </c>
      <c r="S1042" t="str">
        <f t="shared" si="98"/>
        <v>journalism</v>
      </c>
      <c r="T1042" t="str">
        <f t="shared" si="99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>
        <f t="shared" si="96"/>
        <v>0</v>
      </c>
      <c r="N1043" t="b">
        <v>0</v>
      </c>
      <c r="O1043" s="6">
        <f t="shared" si="97"/>
        <v>0</v>
      </c>
      <c r="P1043" s="14">
        <f t="shared" si="100"/>
        <v>41831.060092592597</v>
      </c>
      <c r="Q1043" s="14">
        <f t="shared" si="101"/>
        <v>41851.060092592597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97"/>
        <v>2</v>
      </c>
      <c r="P1044" s="14">
        <f t="shared" si="100"/>
        <v>41851.696157407408</v>
      </c>
      <c r="Q1044" s="14">
        <f t="shared" si="101"/>
        <v>41894.416666666664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97"/>
        <v>9</v>
      </c>
      <c r="P1045" s="14">
        <f t="shared" si="100"/>
        <v>42114.252951388888</v>
      </c>
      <c r="Q1045" s="14">
        <f t="shared" si="101"/>
        <v>42144.252951388888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97"/>
        <v>0</v>
      </c>
      <c r="P1046" s="14">
        <f t="shared" si="100"/>
        <v>42011.925937499997</v>
      </c>
      <c r="Q1046" s="14">
        <f t="shared" si="101"/>
        <v>42068.852083333331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97"/>
        <v>3</v>
      </c>
      <c r="P1047" s="14">
        <f t="shared" si="100"/>
        <v>41844.874421296299</v>
      </c>
      <c r="Q1047" s="14">
        <f t="shared" si="101"/>
        <v>41874.874421296299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>
        <f t="shared" si="96"/>
        <v>0</v>
      </c>
      <c r="N1048" t="b">
        <v>0</v>
      </c>
      <c r="O1048" s="6">
        <f t="shared" si="97"/>
        <v>0</v>
      </c>
      <c r="P1048" s="14">
        <f t="shared" si="100"/>
        <v>42319.851388888885</v>
      </c>
      <c r="Q1048" s="14">
        <f t="shared" si="101"/>
        <v>42364.851388888885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97"/>
        <v>0</v>
      </c>
      <c r="P1049" s="14">
        <f t="shared" si="100"/>
        <v>41918.818460648145</v>
      </c>
      <c r="Q1049" s="14">
        <f t="shared" si="101"/>
        <v>41948.860127314816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97"/>
        <v>1</v>
      </c>
      <c r="P1050" s="14">
        <f t="shared" si="100"/>
        <v>42598.053113425922</v>
      </c>
      <c r="Q1050" s="14">
        <f t="shared" si="101"/>
        <v>42638.053113425922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>
        <f t="shared" si="96"/>
        <v>0</v>
      </c>
      <c r="N1051" t="b">
        <v>0</v>
      </c>
      <c r="O1051" s="6">
        <f t="shared" si="97"/>
        <v>0</v>
      </c>
      <c r="P1051" s="14">
        <f t="shared" si="100"/>
        <v>42382.431076388893</v>
      </c>
      <c r="Q1051" s="14">
        <f t="shared" si="101"/>
        <v>42412.431076388893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>
        <f t="shared" si="96"/>
        <v>0</v>
      </c>
      <c r="N1052" t="b">
        <v>0</v>
      </c>
      <c r="O1052" s="6">
        <f t="shared" si="97"/>
        <v>0</v>
      </c>
      <c r="P1052" s="14">
        <f t="shared" si="100"/>
        <v>42231.7971875</v>
      </c>
      <c r="Q1052" s="14">
        <f t="shared" si="101"/>
        <v>42261.7971875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>
        <f t="shared" si="96"/>
        <v>0</v>
      </c>
      <c r="N1053" t="b">
        <v>0</v>
      </c>
      <c r="O1053" s="6">
        <f t="shared" si="97"/>
        <v>0</v>
      </c>
      <c r="P1053" s="14">
        <f t="shared" si="100"/>
        <v>41850.014178240745</v>
      </c>
      <c r="Q1053" s="14">
        <f t="shared" si="101"/>
        <v>41878.014178240745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>
        <f t="shared" si="96"/>
        <v>0</v>
      </c>
      <c r="N1054" t="b">
        <v>0</v>
      </c>
      <c r="O1054" s="6">
        <f t="shared" si="97"/>
        <v>0</v>
      </c>
      <c r="P1054" s="14">
        <f t="shared" si="100"/>
        <v>42483.797395833331</v>
      </c>
      <c r="Q1054" s="14">
        <f t="shared" si="101"/>
        <v>42527.839583333334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97"/>
        <v>1</v>
      </c>
      <c r="P1055" s="14">
        <f t="shared" si="100"/>
        <v>42775.172824074078</v>
      </c>
      <c r="Q1055" s="14">
        <f t="shared" si="101"/>
        <v>42800.172824074078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>
        <f t="shared" si="96"/>
        <v>0</v>
      </c>
      <c r="N1056" t="b">
        <v>0</v>
      </c>
      <c r="O1056" s="6">
        <f t="shared" si="97"/>
        <v>0</v>
      </c>
      <c r="P1056" s="14">
        <f t="shared" si="100"/>
        <v>41831.851840277777</v>
      </c>
      <c r="Q1056" s="14">
        <f t="shared" si="101"/>
        <v>41861.916666666664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>
        <f t="shared" si="96"/>
        <v>0</v>
      </c>
      <c r="N1057" t="b">
        <v>0</v>
      </c>
      <c r="O1057" s="6">
        <f t="shared" si="97"/>
        <v>0</v>
      </c>
      <c r="P1057" s="14">
        <f t="shared" si="100"/>
        <v>42406.992418981477</v>
      </c>
      <c r="Q1057" s="14">
        <f t="shared" si="101"/>
        <v>42436.992418981477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>
        <f t="shared" si="96"/>
        <v>0</v>
      </c>
      <c r="N1058" t="b">
        <v>0</v>
      </c>
      <c r="O1058" s="6">
        <f t="shared" si="97"/>
        <v>0</v>
      </c>
      <c r="P1058" s="14">
        <f t="shared" si="100"/>
        <v>42058.719641203701</v>
      </c>
      <c r="Q1058" s="14">
        <f t="shared" si="101"/>
        <v>42118.677974537044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>
        <f t="shared" si="96"/>
        <v>0</v>
      </c>
      <c r="N1059" t="b">
        <v>0</v>
      </c>
      <c r="O1059" s="6">
        <f t="shared" si="97"/>
        <v>0</v>
      </c>
      <c r="P1059" s="14">
        <f t="shared" si="100"/>
        <v>42678.871331018512</v>
      </c>
      <c r="Q1059" s="14">
        <f t="shared" si="101"/>
        <v>42708.912997685184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>
        <f t="shared" si="96"/>
        <v>0</v>
      </c>
      <c r="N1060" t="b">
        <v>0</v>
      </c>
      <c r="O1060" s="6">
        <f t="shared" si="97"/>
        <v>0</v>
      </c>
      <c r="P1060" s="14">
        <f t="shared" si="100"/>
        <v>42047.900960648149</v>
      </c>
      <c r="Q1060" s="14">
        <f t="shared" si="101"/>
        <v>42089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>
        <f t="shared" si="96"/>
        <v>0</v>
      </c>
      <c r="N1061" t="b">
        <v>0</v>
      </c>
      <c r="O1061" s="6">
        <f t="shared" si="97"/>
        <v>0</v>
      </c>
      <c r="P1061" s="14">
        <f t="shared" si="100"/>
        <v>42046.79</v>
      </c>
      <c r="Q1061" s="14">
        <f t="shared" si="101"/>
        <v>42076.748333333337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97"/>
        <v>1</v>
      </c>
      <c r="P1062" s="14">
        <f t="shared" si="100"/>
        <v>42079.913113425922</v>
      </c>
      <c r="Q1062" s="14">
        <f t="shared" si="101"/>
        <v>42109.913113425922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>
        <f t="shared" si="96"/>
        <v>0</v>
      </c>
      <c r="N1063" t="b">
        <v>0</v>
      </c>
      <c r="O1063" s="6">
        <f t="shared" si="97"/>
        <v>0</v>
      </c>
      <c r="P1063" s="14">
        <f t="shared" si="100"/>
        <v>42432.276712962965</v>
      </c>
      <c r="Q1063" s="14">
        <f t="shared" si="101"/>
        <v>42492.041666666672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97"/>
        <v>95</v>
      </c>
      <c r="P1064" s="14">
        <f t="shared" si="100"/>
        <v>42556.807187500002</v>
      </c>
      <c r="Q1064" s="14">
        <f t="shared" si="101"/>
        <v>42563.807187500002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>
        <f t="shared" si="96"/>
        <v>0</v>
      </c>
      <c r="N1065" t="b">
        <v>0</v>
      </c>
      <c r="O1065" s="6">
        <f t="shared" si="97"/>
        <v>0</v>
      </c>
      <c r="P1065" s="14">
        <f t="shared" si="100"/>
        <v>42583.030810185184</v>
      </c>
      <c r="Q1065" s="14">
        <f t="shared" si="101"/>
        <v>42613.030810185184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97"/>
        <v>9</v>
      </c>
      <c r="P1066" s="14">
        <f t="shared" si="100"/>
        <v>41417.228043981479</v>
      </c>
      <c r="Q1066" s="14">
        <f t="shared" si="101"/>
        <v>41462.228043981479</v>
      </c>
      <c r="R1066" t="s">
        <v>8282</v>
      </c>
      <c r="S1066" t="str">
        <f t="shared" si="98"/>
        <v>games</v>
      </c>
      <c r="T1066" t="str">
        <f t="shared" si="99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97"/>
        <v>3</v>
      </c>
      <c r="P1067" s="14">
        <f t="shared" si="100"/>
        <v>41661.381041666667</v>
      </c>
      <c r="Q1067" s="14">
        <f t="shared" si="101"/>
        <v>41689.381041666667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97"/>
        <v>3</v>
      </c>
      <c r="P1068" s="14">
        <f t="shared" si="100"/>
        <v>41445.962754629632</v>
      </c>
      <c r="Q1068" s="14">
        <f t="shared" si="101"/>
        <v>41490.962754629632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97"/>
        <v>26</v>
      </c>
      <c r="P1069" s="14">
        <f t="shared" si="100"/>
        <v>41599.855682870373</v>
      </c>
      <c r="Q1069" s="14">
        <f t="shared" si="101"/>
        <v>41629.855682870373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97"/>
        <v>0</v>
      </c>
      <c r="P1070" s="14">
        <f t="shared" si="100"/>
        <v>42440.371111111104</v>
      </c>
      <c r="Q1070" s="14">
        <f t="shared" si="101"/>
        <v>42470.329444444447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97"/>
        <v>39</v>
      </c>
      <c r="P1071" s="14">
        <f t="shared" si="100"/>
        <v>41572.229849537034</v>
      </c>
      <c r="Q1071" s="14">
        <f t="shared" si="101"/>
        <v>41604.271516203706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97"/>
        <v>1</v>
      </c>
      <c r="P1072" s="14">
        <f t="shared" si="100"/>
        <v>41163.011828703704</v>
      </c>
      <c r="Q1072" s="14">
        <f t="shared" si="101"/>
        <v>41183.011828703704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>
        <f t="shared" si="96"/>
        <v>0</v>
      </c>
      <c r="N1073" t="b">
        <v>0</v>
      </c>
      <c r="O1073" s="6">
        <f t="shared" si="97"/>
        <v>0</v>
      </c>
      <c r="P1073" s="14">
        <f t="shared" si="100"/>
        <v>42295.753391203703</v>
      </c>
      <c r="Q1073" s="14">
        <f t="shared" si="101"/>
        <v>42325.795057870375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97"/>
        <v>0</v>
      </c>
      <c r="P1074" s="14">
        <f t="shared" si="100"/>
        <v>41645.832141203704</v>
      </c>
      <c r="Q1074" s="14">
        <f t="shared" si="101"/>
        <v>41675.832141203704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97"/>
        <v>1</v>
      </c>
      <c r="P1075" s="14">
        <f t="shared" si="100"/>
        <v>40802.964594907404</v>
      </c>
      <c r="Q1075" s="14">
        <f t="shared" si="101"/>
        <v>40832.964594907404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97"/>
        <v>6</v>
      </c>
      <c r="P1076" s="14">
        <f t="shared" si="100"/>
        <v>41613.172974537039</v>
      </c>
      <c r="Q1076" s="14">
        <f t="shared" si="101"/>
        <v>41643.172974537039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97"/>
        <v>5</v>
      </c>
      <c r="P1077" s="14">
        <f t="shared" si="100"/>
        <v>41005.904120370367</v>
      </c>
      <c r="Q1077" s="14">
        <f t="shared" si="101"/>
        <v>41035.904120370367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97"/>
        <v>63</v>
      </c>
      <c r="P1078" s="14">
        <f t="shared" si="100"/>
        <v>41838.377893518518</v>
      </c>
      <c r="Q1078" s="14">
        <f t="shared" si="101"/>
        <v>41893.377893518518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97"/>
        <v>29</v>
      </c>
      <c r="P1079" s="14">
        <f t="shared" si="100"/>
        <v>42353.16679398148</v>
      </c>
      <c r="Q1079" s="14">
        <f t="shared" si="101"/>
        <v>42383.16679398148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97"/>
        <v>8</v>
      </c>
      <c r="P1080" s="14">
        <f t="shared" si="100"/>
        <v>40701.195844907408</v>
      </c>
      <c r="Q1080" s="14">
        <f t="shared" si="101"/>
        <v>40746.195844907408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97"/>
        <v>3</v>
      </c>
      <c r="P1081" s="14">
        <f t="shared" si="100"/>
        <v>42479.566388888896</v>
      </c>
      <c r="Q1081" s="14">
        <f t="shared" si="101"/>
        <v>42504.566388888896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97"/>
        <v>9</v>
      </c>
      <c r="P1082" s="14">
        <f t="shared" si="100"/>
        <v>41740.138113425928</v>
      </c>
      <c r="Q1082" s="14">
        <f t="shared" si="101"/>
        <v>41770.138113425928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97"/>
        <v>0</v>
      </c>
      <c r="P1083" s="14">
        <f t="shared" si="100"/>
        <v>42002.926990740743</v>
      </c>
      <c r="Q1083" s="14">
        <f t="shared" si="101"/>
        <v>42032.926990740743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97"/>
        <v>1</v>
      </c>
      <c r="P1084" s="14">
        <f t="shared" si="100"/>
        <v>41101.906111111115</v>
      </c>
      <c r="Q1084" s="14">
        <f t="shared" si="101"/>
        <v>41131.906111111115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97"/>
        <v>1</v>
      </c>
      <c r="P1085" s="14">
        <f t="shared" si="100"/>
        <v>41793.659525462965</v>
      </c>
      <c r="Q1085" s="14">
        <f t="shared" si="101"/>
        <v>41853.659525462965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>
        <f t="shared" si="96"/>
        <v>0</v>
      </c>
      <c r="N1086" t="b">
        <v>0</v>
      </c>
      <c r="O1086" s="6">
        <f t="shared" si="97"/>
        <v>0</v>
      </c>
      <c r="P1086" s="14">
        <f t="shared" si="100"/>
        <v>41829.912083333329</v>
      </c>
      <c r="Q1086" s="14">
        <f t="shared" si="101"/>
        <v>41859.912083333329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97"/>
        <v>3</v>
      </c>
      <c r="P1087" s="14">
        <f t="shared" si="100"/>
        <v>42413.671006944445</v>
      </c>
      <c r="Q1087" s="14">
        <f t="shared" si="101"/>
        <v>42443.629340277781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97"/>
        <v>0</v>
      </c>
      <c r="P1088" s="14">
        <f t="shared" si="100"/>
        <v>41845.866793981484</v>
      </c>
      <c r="Q1088" s="14">
        <f t="shared" si="101"/>
        <v>41875.866793981484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>
        <f t="shared" si="96"/>
        <v>0</v>
      </c>
      <c r="N1089" t="b">
        <v>0</v>
      </c>
      <c r="O1089" s="6">
        <f t="shared" si="97"/>
        <v>0</v>
      </c>
      <c r="P1089" s="14">
        <f t="shared" si="100"/>
        <v>41775.713969907411</v>
      </c>
      <c r="Q1089" s="14">
        <f t="shared" si="101"/>
        <v>41805.713969907411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IFERROR(ROUND(E1090/L1090, 2), 0)</f>
        <v>43.42</v>
      </c>
      <c r="N1090" t="b">
        <v>0</v>
      </c>
      <c r="O1090" s="6">
        <f t="shared" ref="O1090:O1153" si="103">ROUND(E1090/D1090 * 100, 0)</f>
        <v>14</v>
      </c>
      <c r="P1090" s="14">
        <f t="shared" si="100"/>
        <v>41723.799386574072</v>
      </c>
      <c r="Q1090" s="14">
        <f t="shared" si="101"/>
        <v>41753.799386574072</v>
      </c>
      <c r="R1090" t="s">
        <v>8282</v>
      </c>
      <c r="S1090" t="str">
        <f t="shared" ref="S1090:S1153" si="104">LEFT(R1090,SEARCH("/",R1090)-1)</f>
        <v>games</v>
      </c>
      <c r="T1090" t="str">
        <f t="shared" ref="T1090:T1153" si="105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si="103"/>
        <v>8</v>
      </c>
      <c r="P1091" s="14">
        <f t="shared" ref="P1091:P1154" si="106">(((J1091/60)/60)/24)+DATE(1970,1,1)</f>
        <v>42151.189525462964</v>
      </c>
      <c r="Q1091" s="14">
        <f t="shared" ref="Q1091:Q1154" si="107">(((I1091/60)/60)/24)+DATE(1970,1,1)</f>
        <v>42181.189525462964</v>
      </c>
      <c r="R1091" t="s">
        <v>8282</v>
      </c>
      <c r="S1091" t="str">
        <f t="shared" si="104"/>
        <v>games</v>
      </c>
      <c r="T1091" t="str">
        <f t="shared" si="105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3"/>
        <v>0</v>
      </c>
      <c r="P1092" s="14">
        <f t="shared" si="106"/>
        <v>42123.185798611114</v>
      </c>
      <c r="Q1092" s="14">
        <f t="shared" si="107"/>
        <v>42153.185798611114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3"/>
        <v>13</v>
      </c>
      <c r="P1093" s="14">
        <f t="shared" si="106"/>
        <v>42440.820277777777</v>
      </c>
      <c r="Q1093" s="14">
        <f t="shared" si="107"/>
        <v>42470.778611111105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3"/>
        <v>1</v>
      </c>
      <c r="P1094" s="14">
        <f t="shared" si="106"/>
        <v>41250.025902777779</v>
      </c>
      <c r="Q1094" s="14">
        <f t="shared" si="107"/>
        <v>41280.025902777779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3"/>
        <v>14</v>
      </c>
      <c r="P1095" s="14">
        <f t="shared" si="106"/>
        <v>42396.973807870367</v>
      </c>
      <c r="Q1095" s="14">
        <f t="shared" si="107"/>
        <v>42411.973807870367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3"/>
        <v>18</v>
      </c>
      <c r="P1096" s="14">
        <f t="shared" si="106"/>
        <v>40795.713344907403</v>
      </c>
      <c r="Q1096" s="14">
        <f t="shared" si="107"/>
        <v>40825.713344907403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3"/>
        <v>5</v>
      </c>
      <c r="P1097" s="14">
        <f t="shared" si="106"/>
        <v>41486.537268518521</v>
      </c>
      <c r="Q1097" s="14">
        <f t="shared" si="107"/>
        <v>41516.537268518521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3"/>
        <v>18</v>
      </c>
      <c r="P1098" s="14">
        <f t="shared" si="106"/>
        <v>41885.51798611111</v>
      </c>
      <c r="Q1098" s="14">
        <f t="shared" si="107"/>
        <v>41916.145833333336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3"/>
        <v>0</v>
      </c>
      <c r="P1099" s="14">
        <f t="shared" si="106"/>
        <v>41660.792557870373</v>
      </c>
      <c r="Q1099" s="14">
        <f t="shared" si="107"/>
        <v>41700.792557870373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3"/>
        <v>7</v>
      </c>
      <c r="P1100" s="14">
        <f t="shared" si="106"/>
        <v>41712.762673611112</v>
      </c>
      <c r="Q1100" s="14">
        <f t="shared" si="107"/>
        <v>41742.762673611112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3"/>
        <v>1</v>
      </c>
      <c r="P1101" s="14">
        <f t="shared" si="106"/>
        <v>42107.836435185185</v>
      </c>
      <c r="Q1101" s="14">
        <f t="shared" si="107"/>
        <v>42137.836435185185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3"/>
        <v>3</v>
      </c>
      <c r="P1102" s="14">
        <f t="shared" si="106"/>
        <v>42384.110775462963</v>
      </c>
      <c r="Q1102" s="14">
        <f t="shared" si="107"/>
        <v>42414.110775462963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3"/>
        <v>0</v>
      </c>
      <c r="P1103" s="14">
        <f t="shared" si="106"/>
        <v>42538.77243055556</v>
      </c>
      <c r="Q1103" s="14">
        <f t="shared" si="107"/>
        <v>42565.758333333331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3"/>
        <v>5</v>
      </c>
      <c r="P1104" s="14">
        <f t="shared" si="106"/>
        <v>41577.045428240745</v>
      </c>
      <c r="Q1104" s="14">
        <f t="shared" si="107"/>
        <v>41617.249305555553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3"/>
        <v>2</v>
      </c>
      <c r="P1105" s="14">
        <f t="shared" si="106"/>
        <v>42479.22210648148</v>
      </c>
      <c r="Q1105" s="14">
        <f t="shared" si="107"/>
        <v>42539.22210648148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3"/>
        <v>5</v>
      </c>
      <c r="P1106" s="14">
        <f t="shared" si="106"/>
        <v>41771.40996527778</v>
      </c>
      <c r="Q1106" s="14">
        <f t="shared" si="107"/>
        <v>41801.40996527778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3"/>
        <v>0</v>
      </c>
      <c r="P1107" s="14">
        <f t="shared" si="106"/>
        <v>41692.135729166665</v>
      </c>
      <c r="Q1107" s="14">
        <f t="shared" si="107"/>
        <v>41722.0940625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3"/>
        <v>41</v>
      </c>
      <c r="P1108" s="14">
        <f t="shared" si="106"/>
        <v>40973.740451388891</v>
      </c>
      <c r="Q1108" s="14">
        <f t="shared" si="107"/>
        <v>41003.698784722219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>
        <f t="shared" si="102"/>
        <v>0</v>
      </c>
      <c r="N1109" t="b">
        <v>0</v>
      </c>
      <c r="O1109" s="6">
        <f t="shared" si="103"/>
        <v>0</v>
      </c>
      <c r="P1109" s="14">
        <f t="shared" si="106"/>
        <v>41813.861388888887</v>
      </c>
      <c r="Q1109" s="14">
        <f t="shared" si="107"/>
        <v>41843.861388888887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3"/>
        <v>3</v>
      </c>
      <c r="P1110" s="14">
        <f t="shared" si="106"/>
        <v>40952.636979166666</v>
      </c>
      <c r="Q1110" s="14">
        <f t="shared" si="107"/>
        <v>41012.595312500001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3"/>
        <v>0</v>
      </c>
      <c r="P1111" s="14">
        <f t="shared" si="106"/>
        <v>42662.752199074079</v>
      </c>
      <c r="Q1111" s="14">
        <f t="shared" si="107"/>
        <v>42692.793865740736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3"/>
        <v>1</v>
      </c>
      <c r="P1112" s="14">
        <f t="shared" si="106"/>
        <v>41220.933124999996</v>
      </c>
      <c r="Q1112" s="14">
        <f t="shared" si="107"/>
        <v>41250.933124999996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3"/>
        <v>0</v>
      </c>
      <c r="P1113" s="14">
        <f t="shared" si="106"/>
        <v>42347.203587962969</v>
      </c>
      <c r="Q1113" s="14">
        <f t="shared" si="107"/>
        <v>42377.203587962969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3"/>
        <v>36</v>
      </c>
      <c r="P1114" s="14">
        <f t="shared" si="106"/>
        <v>41963.759386574078</v>
      </c>
      <c r="Q1114" s="14">
        <f t="shared" si="107"/>
        <v>42023.354166666672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3"/>
        <v>1</v>
      </c>
      <c r="P1115" s="14">
        <f t="shared" si="106"/>
        <v>41835.977083333331</v>
      </c>
      <c r="Q1115" s="14">
        <f t="shared" si="107"/>
        <v>41865.977083333331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3"/>
        <v>0</v>
      </c>
      <c r="P1116" s="14">
        <f t="shared" si="106"/>
        <v>41526.345914351856</v>
      </c>
      <c r="Q1116" s="14">
        <f t="shared" si="107"/>
        <v>41556.345914351856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3"/>
        <v>0</v>
      </c>
      <c r="P1117" s="14">
        <f t="shared" si="106"/>
        <v>42429.695543981477</v>
      </c>
      <c r="Q1117" s="14">
        <f t="shared" si="107"/>
        <v>42459.653877314813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3"/>
        <v>0</v>
      </c>
      <c r="P1118" s="14">
        <f t="shared" si="106"/>
        <v>41009.847314814811</v>
      </c>
      <c r="Q1118" s="14">
        <f t="shared" si="107"/>
        <v>41069.847314814811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3"/>
        <v>8</v>
      </c>
      <c r="P1119" s="14">
        <f t="shared" si="106"/>
        <v>42333.598530092597</v>
      </c>
      <c r="Q1119" s="14">
        <f t="shared" si="107"/>
        <v>42363.598530092597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3"/>
        <v>2</v>
      </c>
      <c r="P1120" s="14">
        <f t="shared" si="106"/>
        <v>41704.16642361111</v>
      </c>
      <c r="Q1120" s="14">
        <f t="shared" si="107"/>
        <v>41734.124756944446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3"/>
        <v>0</v>
      </c>
      <c r="P1121" s="14">
        <f t="shared" si="106"/>
        <v>41722.792407407411</v>
      </c>
      <c r="Q1121" s="14">
        <f t="shared" si="107"/>
        <v>41735.792407407411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>
        <f t="shared" si="102"/>
        <v>0</v>
      </c>
      <c r="N1122" t="b">
        <v>0</v>
      </c>
      <c r="O1122" s="6">
        <f t="shared" si="103"/>
        <v>0</v>
      </c>
      <c r="P1122" s="14">
        <f t="shared" si="106"/>
        <v>40799.872685185182</v>
      </c>
      <c r="Q1122" s="14">
        <f t="shared" si="107"/>
        <v>40844.872685185182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3"/>
        <v>0</v>
      </c>
      <c r="P1123" s="14">
        <f t="shared" si="106"/>
        <v>42412.934212962966</v>
      </c>
      <c r="Q1123" s="14">
        <f t="shared" si="107"/>
        <v>42442.892546296294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>
        <f t="shared" si="102"/>
        <v>0</v>
      </c>
      <c r="N1124" t="b">
        <v>0</v>
      </c>
      <c r="O1124" s="6">
        <f t="shared" si="103"/>
        <v>0</v>
      </c>
      <c r="P1124" s="14">
        <f t="shared" si="106"/>
        <v>41410.703993055555</v>
      </c>
      <c r="Q1124" s="14">
        <f t="shared" si="107"/>
        <v>41424.703993055555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3"/>
        <v>0</v>
      </c>
      <c r="P1125" s="14">
        <f t="shared" si="106"/>
        <v>41718.5237037037</v>
      </c>
      <c r="Q1125" s="14">
        <f t="shared" si="107"/>
        <v>41748.5237037037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3"/>
        <v>0</v>
      </c>
      <c r="P1126" s="14">
        <f t="shared" si="106"/>
        <v>42094.667256944449</v>
      </c>
      <c r="Q1126" s="14">
        <f t="shared" si="107"/>
        <v>42124.667256944449</v>
      </c>
      <c r="R1126" t="s">
        <v>8283</v>
      </c>
      <c r="S1126" t="str">
        <f t="shared" si="104"/>
        <v>games</v>
      </c>
      <c r="T1126" t="str">
        <f t="shared" si="105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>
        <f t="shared" si="102"/>
        <v>0</v>
      </c>
      <c r="N1127" t="b">
        <v>0</v>
      </c>
      <c r="O1127" s="6">
        <f t="shared" si="103"/>
        <v>0</v>
      </c>
      <c r="P1127" s="14">
        <f t="shared" si="106"/>
        <v>42212.624189814815</v>
      </c>
      <c r="Q1127" s="14">
        <f t="shared" si="107"/>
        <v>42272.624189814815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3"/>
        <v>1</v>
      </c>
      <c r="P1128" s="14">
        <f t="shared" si="106"/>
        <v>42535.327476851846</v>
      </c>
      <c r="Q1128" s="14">
        <f t="shared" si="107"/>
        <v>42565.327476851846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3"/>
        <v>2</v>
      </c>
      <c r="P1129" s="14">
        <f t="shared" si="106"/>
        <v>41926.854166666664</v>
      </c>
      <c r="Q1129" s="14">
        <f t="shared" si="107"/>
        <v>41957.895833333328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3"/>
        <v>0</v>
      </c>
      <c r="P1130" s="14">
        <f t="shared" si="106"/>
        <v>41828.649502314816</v>
      </c>
      <c r="Q1130" s="14">
        <f t="shared" si="107"/>
        <v>41858.649502314816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3"/>
        <v>0</v>
      </c>
      <c r="P1131" s="14">
        <f t="shared" si="106"/>
        <v>42496.264965277776</v>
      </c>
      <c r="Q1131" s="14">
        <f t="shared" si="107"/>
        <v>42526.264965277776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3"/>
        <v>0</v>
      </c>
      <c r="P1132" s="14">
        <f t="shared" si="106"/>
        <v>41908.996527777781</v>
      </c>
      <c r="Q1132" s="14">
        <f t="shared" si="107"/>
        <v>41969.038194444445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>
        <f t="shared" si="102"/>
        <v>0</v>
      </c>
      <c r="N1133" t="b">
        <v>0</v>
      </c>
      <c r="O1133" s="6">
        <f t="shared" si="103"/>
        <v>0</v>
      </c>
      <c r="P1133" s="14">
        <f t="shared" si="106"/>
        <v>42332.908194444448</v>
      </c>
      <c r="Q1133" s="14">
        <f t="shared" si="107"/>
        <v>42362.908194444448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3"/>
        <v>14</v>
      </c>
      <c r="P1134" s="14">
        <f t="shared" si="106"/>
        <v>42706.115405092598</v>
      </c>
      <c r="Q1134" s="14">
        <f t="shared" si="107"/>
        <v>42736.115405092598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3"/>
        <v>1</v>
      </c>
      <c r="P1135" s="14">
        <f t="shared" si="106"/>
        <v>41821.407187500001</v>
      </c>
      <c r="Q1135" s="14">
        <f t="shared" si="107"/>
        <v>41851.407187500001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3"/>
        <v>0</v>
      </c>
      <c r="P1136" s="14">
        <f t="shared" si="106"/>
        <v>41958.285046296296</v>
      </c>
      <c r="Q1136" s="14">
        <f t="shared" si="107"/>
        <v>41972.189583333333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3"/>
        <v>5</v>
      </c>
      <c r="P1137" s="14">
        <f t="shared" si="106"/>
        <v>42558.989513888882</v>
      </c>
      <c r="Q1137" s="14">
        <f t="shared" si="107"/>
        <v>42588.989513888882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3"/>
        <v>6</v>
      </c>
      <c r="P1138" s="14">
        <f t="shared" si="106"/>
        <v>42327.671631944439</v>
      </c>
      <c r="Q1138" s="14">
        <f t="shared" si="107"/>
        <v>42357.671631944439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3"/>
        <v>40</v>
      </c>
      <c r="P1139" s="14">
        <f t="shared" si="106"/>
        <v>42453.819687499999</v>
      </c>
      <c r="Q1139" s="14">
        <f t="shared" si="107"/>
        <v>42483.819687499999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3"/>
        <v>0</v>
      </c>
      <c r="P1140" s="14">
        <f t="shared" si="106"/>
        <v>42736.9066087963</v>
      </c>
      <c r="Q1140" s="14">
        <f t="shared" si="107"/>
        <v>42756.9066087963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3"/>
        <v>0</v>
      </c>
      <c r="P1141" s="14">
        <f t="shared" si="106"/>
        <v>41975.347523148142</v>
      </c>
      <c r="Q1141" s="14">
        <f t="shared" si="107"/>
        <v>42005.347523148142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>
        <f t="shared" si="102"/>
        <v>0</v>
      </c>
      <c r="N1142" t="b">
        <v>0</v>
      </c>
      <c r="O1142" s="6">
        <f t="shared" si="103"/>
        <v>0</v>
      </c>
      <c r="P1142" s="14">
        <f t="shared" si="106"/>
        <v>42192.462048611109</v>
      </c>
      <c r="Q1142" s="14">
        <f t="shared" si="107"/>
        <v>42222.462048611109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>
        <f t="shared" si="102"/>
        <v>0</v>
      </c>
      <c r="N1143" t="b">
        <v>0</v>
      </c>
      <c r="O1143" s="6">
        <f t="shared" si="103"/>
        <v>0</v>
      </c>
      <c r="P1143" s="14">
        <f t="shared" si="106"/>
        <v>42164.699652777781</v>
      </c>
      <c r="Q1143" s="14">
        <f t="shared" si="107"/>
        <v>42194.699652777781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>
        <f t="shared" si="102"/>
        <v>0</v>
      </c>
      <c r="N1144" t="b">
        <v>0</v>
      </c>
      <c r="O1144" s="6">
        <f t="shared" si="103"/>
        <v>0</v>
      </c>
      <c r="P1144" s="14">
        <f t="shared" si="106"/>
        <v>42022.006099537044</v>
      </c>
      <c r="Q1144" s="14">
        <f t="shared" si="107"/>
        <v>42052.006099537044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3"/>
        <v>0</v>
      </c>
      <c r="P1145" s="14">
        <f t="shared" si="106"/>
        <v>42325.19358796296</v>
      </c>
      <c r="Q1145" s="14">
        <f t="shared" si="107"/>
        <v>42355.19358796296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>
        <f t="shared" si="102"/>
        <v>0</v>
      </c>
      <c r="N1146" t="b">
        <v>0</v>
      </c>
      <c r="O1146" s="6">
        <f t="shared" si="103"/>
        <v>0</v>
      </c>
      <c r="P1146" s="14">
        <f t="shared" si="106"/>
        <v>42093.181944444441</v>
      </c>
      <c r="Q1146" s="14">
        <f t="shared" si="107"/>
        <v>42123.181944444441</v>
      </c>
      <c r="R1146" t="s">
        <v>8284</v>
      </c>
      <c r="S1146" t="str">
        <f t="shared" si="104"/>
        <v>food</v>
      </c>
      <c r="T1146" t="str">
        <f t="shared" si="105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3"/>
        <v>0</v>
      </c>
      <c r="P1147" s="14">
        <f t="shared" si="106"/>
        <v>41854.747592592597</v>
      </c>
      <c r="Q1147" s="14">
        <f t="shared" si="107"/>
        <v>41914.747592592597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3"/>
        <v>9</v>
      </c>
      <c r="P1148" s="14">
        <f t="shared" si="106"/>
        <v>41723.9533912037</v>
      </c>
      <c r="Q1148" s="14">
        <f t="shared" si="107"/>
        <v>41761.9533912037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>
        <f t="shared" si="102"/>
        <v>0</v>
      </c>
      <c r="N1149" t="b">
        <v>0</v>
      </c>
      <c r="O1149" s="6">
        <f t="shared" si="103"/>
        <v>0</v>
      </c>
      <c r="P1149" s="14">
        <f t="shared" si="106"/>
        <v>41871.972025462965</v>
      </c>
      <c r="Q1149" s="14">
        <f t="shared" si="107"/>
        <v>41931.972025462965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3"/>
        <v>0</v>
      </c>
      <c r="P1150" s="14">
        <f t="shared" si="106"/>
        <v>42675.171076388884</v>
      </c>
      <c r="Q1150" s="14">
        <f t="shared" si="107"/>
        <v>42705.212743055556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3"/>
        <v>0</v>
      </c>
      <c r="P1151" s="14">
        <f t="shared" si="106"/>
        <v>42507.71025462963</v>
      </c>
      <c r="Q1151" s="14">
        <f t="shared" si="107"/>
        <v>42537.71025462963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3"/>
        <v>10</v>
      </c>
      <c r="P1152" s="14">
        <f t="shared" si="106"/>
        <v>42317.954571759255</v>
      </c>
      <c r="Q1152" s="14">
        <f t="shared" si="107"/>
        <v>42377.954571759255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>
        <f t="shared" si="102"/>
        <v>0</v>
      </c>
      <c r="N1153" t="b">
        <v>0</v>
      </c>
      <c r="O1153" s="6">
        <f t="shared" si="103"/>
        <v>0</v>
      </c>
      <c r="P1153" s="14">
        <f t="shared" si="106"/>
        <v>42224.102581018517</v>
      </c>
      <c r="Q1153" s="14">
        <f t="shared" si="107"/>
        <v>42254.102581018517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IFERROR(ROUND(E1154/L1154, 2), 0)</f>
        <v>60.73</v>
      </c>
      <c r="N1154" t="b">
        <v>0</v>
      </c>
      <c r="O1154" s="6">
        <f t="shared" ref="O1154:O1217" si="109">ROUND(E1154/D1154 * 100, 0)</f>
        <v>6</v>
      </c>
      <c r="P1154" s="14">
        <f t="shared" si="106"/>
        <v>42109.709629629629</v>
      </c>
      <c r="Q1154" s="14">
        <f t="shared" si="107"/>
        <v>42139.709629629629</v>
      </c>
      <c r="R1154" t="s">
        <v>8284</v>
      </c>
      <c r="S1154" t="str">
        <f t="shared" ref="S1154:S1217" si="110">LEFT(R1154,SEARCH("/",R1154)-1)</f>
        <v>food</v>
      </c>
      <c r="T1154" t="str">
        <f t="shared" ref="T1154:T1217" si="111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si="109"/>
        <v>1</v>
      </c>
      <c r="P1155" s="14">
        <f t="shared" ref="P1155:P1218" si="112">(((J1155/60)/60)/24)+DATE(1970,1,1)</f>
        <v>42143.714178240742</v>
      </c>
      <c r="Q1155" s="14">
        <f t="shared" ref="Q1155:Q1218" si="113">(((I1155/60)/60)/24)+DATE(1970,1,1)</f>
        <v>42173.714178240742</v>
      </c>
      <c r="R1155" t="s">
        <v>8284</v>
      </c>
      <c r="S1155" t="str">
        <f t="shared" si="110"/>
        <v>food</v>
      </c>
      <c r="T1155" t="str">
        <f t="shared" si="111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09"/>
        <v>7</v>
      </c>
      <c r="P1156" s="14">
        <f t="shared" si="112"/>
        <v>42223.108865740738</v>
      </c>
      <c r="Q1156" s="14">
        <f t="shared" si="113"/>
        <v>42253.108865740738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09"/>
        <v>1</v>
      </c>
      <c r="P1157" s="14">
        <f t="shared" si="112"/>
        <v>41835.763981481483</v>
      </c>
      <c r="Q1157" s="14">
        <f t="shared" si="113"/>
        <v>41865.763981481483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>
        <f t="shared" si="108"/>
        <v>0</v>
      </c>
      <c r="N1158" t="b">
        <v>0</v>
      </c>
      <c r="O1158" s="6">
        <f t="shared" si="109"/>
        <v>0</v>
      </c>
      <c r="P1158" s="14">
        <f t="shared" si="112"/>
        <v>42029.07131944444</v>
      </c>
      <c r="Q1158" s="14">
        <f t="shared" si="113"/>
        <v>42059.07131944444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09"/>
        <v>2</v>
      </c>
      <c r="P1159" s="14">
        <f t="shared" si="112"/>
        <v>41918.628240740742</v>
      </c>
      <c r="Q1159" s="14">
        <f t="shared" si="113"/>
        <v>41978.669907407413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09"/>
        <v>0</v>
      </c>
      <c r="P1160" s="14">
        <f t="shared" si="112"/>
        <v>41952.09175925926</v>
      </c>
      <c r="Q1160" s="14">
        <f t="shared" si="113"/>
        <v>41982.09175925926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>
        <f t="shared" si="108"/>
        <v>0</v>
      </c>
      <c r="N1161" t="b">
        <v>0</v>
      </c>
      <c r="O1161" s="6">
        <f t="shared" si="109"/>
        <v>0</v>
      </c>
      <c r="P1161" s="14">
        <f t="shared" si="112"/>
        <v>42154.726446759261</v>
      </c>
      <c r="Q1161" s="14">
        <f t="shared" si="113"/>
        <v>42185.65625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09"/>
        <v>4</v>
      </c>
      <c r="P1162" s="14">
        <f t="shared" si="112"/>
        <v>42061.154930555553</v>
      </c>
      <c r="Q1162" s="14">
        <f t="shared" si="113"/>
        <v>42091.113263888896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>
        <f t="shared" si="108"/>
        <v>0</v>
      </c>
      <c r="N1163" t="b">
        <v>0</v>
      </c>
      <c r="O1163" s="6">
        <f t="shared" si="109"/>
        <v>0</v>
      </c>
      <c r="P1163" s="14">
        <f t="shared" si="112"/>
        <v>42122.629502314812</v>
      </c>
      <c r="Q1163" s="14">
        <f t="shared" si="113"/>
        <v>42143.629502314812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09"/>
        <v>0</v>
      </c>
      <c r="P1164" s="14">
        <f t="shared" si="112"/>
        <v>41876.683611111112</v>
      </c>
      <c r="Q1164" s="14">
        <f t="shared" si="113"/>
        <v>41907.683611111112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>
        <f t="shared" si="108"/>
        <v>0</v>
      </c>
      <c r="N1165" t="b">
        <v>0</v>
      </c>
      <c r="O1165" s="6">
        <f t="shared" si="109"/>
        <v>0</v>
      </c>
      <c r="P1165" s="14">
        <f t="shared" si="112"/>
        <v>41830.723611111112</v>
      </c>
      <c r="Q1165" s="14">
        <f t="shared" si="113"/>
        <v>41860.723611111112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>
        <f t="shared" si="108"/>
        <v>0</v>
      </c>
      <c r="N1166" t="b">
        <v>0</v>
      </c>
      <c r="O1166" s="6">
        <f t="shared" si="109"/>
        <v>0</v>
      </c>
      <c r="P1166" s="14">
        <f t="shared" si="112"/>
        <v>42509.724328703705</v>
      </c>
      <c r="Q1166" s="14">
        <f t="shared" si="113"/>
        <v>42539.724328703705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09"/>
        <v>21</v>
      </c>
      <c r="P1167" s="14">
        <f t="shared" si="112"/>
        <v>41792.214467592588</v>
      </c>
      <c r="Q1167" s="14">
        <f t="shared" si="113"/>
        <v>41826.214467592588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09"/>
        <v>19</v>
      </c>
      <c r="P1168" s="14">
        <f t="shared" si="112"/>
        <v>42150.485439814816</v>
      </c>
      <c r="Q1168" s="14">
        <f t="shared" si="113"/>
        <v>42181.166666666672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09"/>
        <v>2</v>
      </c>
      <c r="P1169" s="14">
        <f t="shared" si="112"/>
        <v>41863.734895833331</v>
      </c>
      <c r="Q1169" s="14">
        <f t="shared" si="113"/>
        <v>41894.734895833331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09"/>
        <v>6</v>
      </c>
      <c r="P1170" s="14">
        <f t="shared" si="112"/>
        <v>42605.053993055553</v>
      </c>
      <c r="Q1170" s="14">
        <f t="shared" si="113"/>
        <v>42635.053993055553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09"/>
        <v>0</v>
      </c>
      <c r="P1171" s="14">
        <f t="shared" si="112"/>
        <v>42027.353738425925</v>
      </c>
      <c r="Q1171" s="14">
        <f t="shared" si="113"/>
        <v>42057.353738425925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09"/>
        <v>0</v>
      </c>
      <c r="P1172" s="14">
        <f t="shared" si="112"/>
        <v>42124.893182870372</v>
      </c>
      <c r="Q1172" s="14">
        <f t="shared" si="113"/>
        <v>42154.893182870372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09"/>
        <v>0</v>
      </c>
      <c r="P1173" s="14">
        <f t="shared" si="112"/>
        <v>41938.804710648146</v>
      </c>
      <c r="Q1173" s="14">
        <f t="shared" si="113"/>
        <v>41956.846377314811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>
        <f t="shared" si="108"/>
        <v>0</v>
      </c>
      <c r="N1174" t="b">
        <v>0</v>
      </c>
      <c r="O1174" s="6">
        <f t="shared" si="109"/>
        <v>0</v>
      </c>
      <c r="P1174" s="14">
        <f t="shared" si="112"/>
        <v>41841.682314814818</v>
      </c>
      <c r="Q1174" s="14">
        <f t="shared" si="113"/>
        <v>41871.682314814818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09"/>
        <v>0</v>
      </c>
      <c r="P1175" s="14">
        <f t="shared" si="112"/>
        <v>42184.185844907406</v>
      </c>
      <c r="Q1175" s="14">
        <f t="shared" si="113"/>
        <v>42219.185844907406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09"/>
        <v>6</v>
      </c>
      <c r="P1176" s="14">
        <f t="shared" si="112"/>
        <v>42468.84174768519</v>
      </c>
      <c r="Q1176" s="14">
        <f t="shared" si="113"/>
        <v>42498.84174768519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09"/>
        <v>3</v>
      </c>
      <c r="P1177" s="14">
        <f t="shared" si="112"/>
        <v>42170.728460648148</v>
      </c>
      <c r="Q1177" s="14">
        <f t="shared" si="113"/>
        <v>42200.728460648148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09"/>
        <v>0</v>
      </c>
      <c r="P1178" s="14">
        <f t="shared" si="112"/>
        <v>42746.019652777773</v>
      </c>
      <c r="Q1178" s="14">
        <f t="shared" si="113"/>
        <v>42800.541666666672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>
        <f t="shared" si="108"/>
        <v>0</v>
      </c>
      <c r="N1179" t="b">
        <v>0</v>
      </c>
      <c r="O1179" s="6">
        <f t="shared" si="109"/>
        <v>0</v>
      </c>
      <c r="P1179" s="14">
        <f t="shared" si="112"/>
        <v>41897.660833333335</v>
      </c>
      <c r="Q1179" s="14">
        <f t="shared" si="113"/>
        <v>41927.660833333335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09"/>
        <v>0</v>
      </c>
      <c r="P1180" s="14">
        <f t="shared" si="112"/>
        <v>41837.905694444446</v>
      </c>
      <c r="Q1180" s="14">
        <f t="shared" si="113"/>
        <v>41867.905694444446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09"/>
        <v>5</v>
      </c>
      <c r="P1181" s="14">
        <f t="shared" si="112"/>
        <v>42275.720219907409</v>
      </c>
      <c r="Q1181" s="14">
        <f t="shared" si="113"/>
        <v>42305.720219907409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09"/>
        <v>12</v>
      </c>
      <c r="P1182" s="14">
        <f t="shared" si="112"/>
        <v>41781.806875000002</v>
      </c>
      <c r="Q1182" s="14">
        <f t="shared" si="113"/>
        <v>41818.806875000002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09"/>
        <v>0</v>
      </c>
      <c r="P1183" s="14">
        <f t="shared" si="112"/>
        <v>42034.339363425926</v>
      </c>
      <c r="Q1183" s="14">
        <f t="shared" si="113"/>
        <v>42064.339363425926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09"/>
        <v>4</v>
      </c>
      <c r="P1184" s="14">
        <f t="shared" si="112"/>
        <v>42728.827407407407</v>
      </c>
      <c r="Q1184" s="14">
        <f t="shared" si="113"/>
        <v>42747.695833333331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09"/>
        <v>4</v>
      </c>
      <c r="P1185" s="14">
        <f t="shared" si="112"/>
        <v>42656.86137731481</v>
      </c>
      <c r="Q1185" s="14">
        <f t="shared" si="113"/>
        <v>42676.165972222225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09"/>
        <v>105</v>
      </c>
      <c r="P1186" s="14">
        <f t="shared" si="112"/>
        <v>42741.599664351852</v>
      </c>
      <c r="Q1186" s="14">
        <f t="shared" si="113"/>
        <v>42772.599664351852</v>
      </c>
      <c r="R1186" t="s">
        <v>8285</v>
      </c>
      <c r="S1186" t="str">
        <f t="shared" si="110"/>
        <v>photography</v>
      </c>
      <c r="T1186" t="str">
        <f t="shared" si="111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09"/>
        <v>105</v>
      </c>
      <c r="P1187" s="14">
        <f t="shared" si="112"/>
        <v>42130.865150462967</v>
      </c>
      <c r="Q1187" s="14">
        <f t="shared" si="113"/>
        <v>42163.166666666672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09"/>
        <v>107</v>
      </c>
      <c r="P1188" s="14">
        <f t="shared" si="112"/>
        <v>42123.86336805555</v>
      </c>
      <c r="Q1188" s="14">
        <f t="shared" si="113"/>
        <v>42156.945833333331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09"/>
        <v>104</v>
      </c>
      <c r="P1189" s="14">
        <f t="shared" si="112"/>
        <v>42109.894942129627</v>
      </c>
      <c r="Q1189" s="14">
        <f t="shared" si="113"/>
        <v>42141.75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09"/>
        <v>161</v>
      </c>
      <c r="P1190" s="14">
        <f t="shared" si="112"/>
        <v>42711.700694444444</v>
      </c>
      <c r="Q1190" s="14">
        <f t="shared" si="113"/>
        <v>42732.700694444444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09"/>
        <v>108</v>
      </c>
      <c r="P1191" s="14">
        <f t="shared" si="112"/>
        <v>42529.979108796295</v>
      </c>
      <c r="Q1191" s="14">
        <f t="shared" si="113"/>
        <v>42550.979108796295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09"/>
        <v>135</v>
      </c>
      <c r="P1192" s="14">
        <f t="shared" si="112"/>
        <v>41852.665798611109</v>
      </c>
      <c r="Q1192" s="14">
        <f t="shared" si="113"/>
        <v>41882.665798611109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09"/>
        <v>109</v>
      </c>
      <c r="P1193" s="14">
        <f t="shared" si="112"/>
        <v>42419.603703703702</v>
      </c>
      <c r="Q1193" s="14">
        <f t="shared" si="113"/>
        <v>42449.562037037031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09"/>
        <v>290</v>
      </c>
      <c r="P1194" s="14">
        <f t="shared" si="112"/>
        <v>42747.506689814814</v>
      </c>
      <c r="Q1194" s="14">
        <f t="shared" si="113"/>
        <v>42777.506689814814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09"/>
        <v>104</v>
      </c>
      <c r="P1195" s="14">
        <f t="shared" si="112"/>
        <v>42409.776076388895</v>
      </c>
      <c r="Q1195" s="14">
        <f t="shared" si="113"/>
        <v>42469.734409722223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09"/>
        <v>322</v>
      </c>
      <c r="P1196" s="14">
        <f t="shared" si="112"/>
        <v>42072.488182870366</v>
      </c>
      <c r="Q1196" s="14">
        <f t="shared" si="113"/>
        <v>42102.488182870366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09"/>
        <v>135</v>
      </c>
      <c r="P1197" s="14">
        <f t="shared" si="112"/>
        <v>42298.34783564815</v>
      </c>
      <c r="Q1197" s="14">
        <f t="shared" si="113"/>
        <v>42358.375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09"/>
        <v>270</v>
      </c>
      <c r="P1198" s="14">
        <f t="shared" si="112"/>
        <v>42326.818738425922</v>
      </c>
      <c r="Q1198" s="14">
        <f t="shared" si="113"/>
        <v>42356.818738425922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09"/>
        <v>253</v>
      </c>
      <c r="P1199" s="14">
        <f t="shared" si="112"/>
        <v>42503.66474537037</v>
      </c>
      <c r="Q1199" s="14">
        <f t="shared" si="113"/>
        <v>42534.249305555553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09"/>
        <v>261</v>
      </c>
      <c r="P1200" s="14">
        <f t="shared" si="112"/>
        <v>42333.619050925925</v>
      </c>
      <c r="Q1200" s="14">
        <f t="shared" si="113"/>
        <v>42369.125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09"/>
        <v>101</v>
      </c>
      <c r="P1201" s="14">
        <f t="shared" si="112"/>
        <v>42161.770833333328</v>
      </c>
      <c r="Q1201" s="14">
        <f t="shared" si="113"/>
        <v>42193.770833333328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09"/>
        <v>126</v>
      </c>
      <c r="P1202" s="14">
        <f t="shared" si="112"/>
        <v>42089.477500000001</v>
      </c>
      <c r="Q1202" s="14">
        <f t="shared" si="113"/>
        <v>42110.477500000001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09"/>
        <v>102</v>
      </c>
      <c r="P1203" s="14">
        <f t="shared" si="112"/>
        <v>42536.60701388889</v>
      </c>
      <c r="Q1203" s="14">
        <f t="shared" si="113"/>
        <v>42566.60701388889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09"/>
        <v>199</v>
      </c>
      <c r="P1204" s="14">
        <f t="shared" si="112"/>
        <v>42152.288819444439</v>
      </c>
      <c r="Q1204" s="14">
        <f t="shared" si="113"/>
        <v>42182.288819444439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09"/>
        <v>102</v>
      </c>
      <c r="P1205" s="14">
        <f t="shared" si="112"/>
        <v>42125.614895833336</v>
      </c>
      <c r="Q1205" s="14">
        <f t="shared" si="113"/>
        <v>42155.614895833336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09"/>
        <v>103</v>
      </c>
      <c r="P1206" s="14">
        <f t="shared" si="112"/>
        <v>42297.748067129629</v>
      </c>
      <c r="Q1206" s="14">
        <f t="shared" si="113"/>
        <v>42342.208333333328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09"/>
        <v>101</v>
      </c>
      <c r="P1207" s="14">
        <f t="shared" si="112"/>
        <v>42138.506377314814</v>
      </c>
      <c r="Q1207" s="14">
        <f t="shared" si="113"/>
        <v>42168.506377314814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09"/>
        <v>115</v>
      </c>
      <c r="P1208" s="14">
        <f t="shared" si="112"/>
        <v>42772.776076388895</v>
      </c>
      <c r="Q1208" s="14">
        <f t="shared" si="113"/>
        <v>42805.561805555553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09"/>
        <v>104</v>
      </c>
      <c r="P1209" s="14">
        <f t="shared" si="112"/>
        <v>42430.430243055554</v>
      </c>
      <c r="Q1209" s="14">
        <f t="shared" si="113"/>
        <v>42460.416666666672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09"/>
        <v>155</v>
      </c>
      <c r="P1210" s="14">
        <f t="shared" si="112"/>
        <v>42423.709074074075</v>
      </c>
      <c r="Q1210" s="14">
        <f t="shared" si="113"/>
        <v>42453.667407407411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09"/>
        <v>106</v>
      </c>
      <c r="P1211" s="14">
        <f t="shared" si="112"/>
        <v>42761.846122685187</v>
      </c>
      <c r="Q1211" s="14">
        <f t="shared" si="113"/>
        <v>42791.846122685187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09"/>
        <v>254</v>
      </c>
      <c r="P1212" s="14">
        <f t="shared" si="112"/>
        <v>42132.941805555558</v>
      </c>
      <c r="Q1212" s="14">
        <f t="shared" si="113"/>
        <v>42155.875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09"/>
        <v>101</v>
      </c>
      <c r="P1213" s="14">
        <f t="shared" si="112"/>
        <v>42515.866446759261</v>
      </c>
      <c r="Q1213" s="14">
        <f t="shared" si="113"/>
        <v>42530.866446759261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09"/>
        <v>129</v>
      </c>
      <c r="P1214" s="14">
        <f t="shared" si="112"/>
        <v>42318.950173611112</v>
      </c>
      <c r="Q1214" s="14">
        <f t="shared" si="113"/>
        <v>42335.041666666672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09"/>
        <v>102</v>
      </c>
      <c r="P1215" s="14">
        <f t="shared" si="112"/>
        <v>42731.755787037036</v>
      </c>
      <c r="Q1215" s="14">
        <f t="shared" si="113"/>
        <v>42766.755787037036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09"/>
        <v>132</v>
      </c>
      <c r="P1216" s="14">
        <f t="shared" si="112"/>
        <v>42104.840335648143</v>
      </c>
      <c r="Q1216" s="14">
        <f t="shared" si="113"/>
        <v>42164.840335648143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09"/>
        <v>786</v>
      </c>
      <c r="P1217" s="14">
        <f t="shared" si="112"/>
        <v>41759.923101851848</v>
      </c>
      <c r="Q1217" s="14">
        <f t="shared" si="113"/>
        <v>41789.923101851848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IFERROR(ROUND(E1218/L1218, 2), 0)</f>
        <v>91.88</v>
      </c>
      <c r="N1218" t="b">
        <v>1</v>
      </c>
      <c r="O1218" s="6">
        <f t="shared" ref="O1218:O1281" si="115">ROUND(E1218/D1218 * 100, 0)</f>
        <v>146</v>
      </c>
      <c r="P1218" s="14">
        <f t="shared" si="112"/>
        <v>42247.616400462968</v>
      </c>
      <c r="Q1218" s="14">
        <f t="shared" si="113"/>
        <v>42279.960416666669</v>
      </c>
      <c r="R1218" t="s">
        <v>8285</v>
      </c>
      <c r="S1218" t="str">
        <f t="shared" ref="S1218:S1281" si="116">LEFT(R1218,SEARCH("/",R1218)-1)</f>
        <v>photography</v>
      </c>
      <c r="T1218" t="str">
        <f t="shared" ref="T1218:T1281" si="117">RIGHT(R1218,LEN(R1218)-SEARCH("/",R1218))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si="115"/>
        <v>103</v>
      </c>
      <c r="P1219" s="14">
        <f t="shared" ref="P1219:P1282" si="118">(((J1219/60)/60)/24)+DATE(1970,1,1)</f>
        <v>42535.809490740736</v>
      </c>
      <c r="Q1219" s="14">
        <f t="shared" ref="Q1219:Q1282" si="119">(((I1219/60)/60)/24)+DATE(1970,1,1)</f>
        <v>42565.809490740736</v>
      </c>
      <c r="R1219" t="s">
        <v>8285</v>
      </c>
      <c r="S1219" t="str">
        <f t="shared" si="116"/>
        <v>photography</v>
      </c>
      <c r="T1219" t="str">
        <f t="shared" si="117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5"/>
        <v>172</v>
      </c>
      <c r="P1220" s="14">
        <f t="shared" si="118"/>
        <v>42278.662037037036</v>
      </c>
      <c r="Q1220" s="14">
        <f t="shared" si="119"/>
        <v>42309.125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5"/>
        <v>159</v>
      </c>
      <c r="P1221" s="14">
        <f t="shared" si="118"/>
        <v>42633.461956018517</v>
      </c>
      <c r="Q1221" s="14">
        <f t="shared" si="119"/>
        <v>42663.461956018517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5"/>
        <v>104</v>
      </c>
      <c r="P1222" s="14">
        <f t="shared" si="118"/>
        <v>42211.628611111111</v>
      </c>
      <c r="Q1222" s="14">
        <f t="shared" si="119"/>
        <v>42241.628611111111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5"/>
        <v>111</v>
      </c>
      <c r="P1223" s="14">
        <f t="shared" si="118"/>
        <v>42680.47555555556</v>
      </c>
      <c r="Q1223" s="14">
        <f t="shared" si="119"/>
        <v>42708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5"/>
        <v>280</v>
      </c>
      <c r="P1224" s="14">
        <f t="shared" si="118"/>
        <v>42430.720451388886</v>
      </c>
      <c r="Q1224" s="14">
        <f t="shared" si="119"/>
        <v>42461.166666666672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5"/>
        <v>112</v>
      </c>
      <c r="P1225" s="14">
        <f t="shared" si="118"/>
        <v>42654.177187499998</v>
      </c>
      <c r="Q1225" s="14">
        <f t="shared" si="119"/>
        <v>42684.218854166669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5"/>
        <v>7</v>
      </c>
      <c r="P1226" s="14">
        <f t="shared" si="118"/>
        <v>41736.549791666665</v>
      </c>
      <c r="Q1226" s="14">
        <f t="shared" si="119"/>
        <v>41796.549791666665</v>
      </c>
      <c r="R1226" t="s">
        <v>8286</v>
      </c>
      <c r="S1226" t="str">
        <f t="shared" si="116"/>
        <v>music</v>
      </c>
      <c r="T1226" t="str">
        <f t="shared" si="117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5"/>
        <v>4</v>
      </c>
      <c r="P1227" s="14">
        <f t="shared" si="118"/>
        <v>41509.905995370369</v>
      </c>
      <c r="Q1227" s="14">
        <f t="shared" si="119"/>
        <v>41569.905995370369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5"/>
        <v>4</v>
      </c>
      <c r="P1228" s="14">
        <f t="shared" si="118"/>
        <v>41715.874780092592</v>
      </c>
      <c r="Q1228" s="14">
        <f t="shared" si="119"/>
        <v>41750.041666666664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>
        <f t="shared" si="114"/>
        <v>0</v>
      </c>
      <c r="N1229" t="b">
        <v>0</v>
      </c>
      <c r="O1229" s="6">
        <f t="shared" si="115"/>
        <v>0</v>
      </c>
      <c r="P1229" s="14">
        <f t="shared" si="118"/>
        <v>41827.919166666667</v>
      </c>
      <c r="Q1229" s="14">
        <f t="shared" si="119"/>
        <v>41858.291666666664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5"/>
        <v>29</v>
      </c>
      <c r="P1230" s="14">
        <f t="shared" si="118"/>
        <v>40754.729259259257</v>
      </c>
      <c r="Q1230" s="14">
        <f t="shared" si="119"/>
        <v>40814.729259259257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5"/>
        <v>1</v>
      </c>
      <c r="P1231" s="14">
        <f t="shared" si="118"/>
        <v>40985.459803240738</v>
      </c>
      <c r="Q1231" s="14">
        <f t="shared" si="119"/>
        <v>41015.666666666664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>
        <f t="shared" si="114"/>
        <v>0</v>
      </c>
      <c r="N1232" t="b">
        <v>0</v>
      </c>
      <c r="O1232" s="6">
        <f t="shared" si="115"/>
        <v>0</v>
      </c>
      <c r="P1232" s="14">
        <f t="shared" si="118"/>
        <v>40568.972569444442</v>
      </c>
      <c r="Q1232" s="14">
        <f t="shared" si="119"/>
        <v>40598.972569444442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>
        <f t="shared" si="114"/>
        <v>0</v>
      </c>
      <c r="N1233" t="b">
        <v>0</v>
      </c>
      <c r="O1233" s="6">
        <f t="shared" si="115"/>
        <v>0</v>
      </c>
      <c r="P1233" s="14">
        <f t="shared" si="118"/>
        <v>42193.941759259258</v>
      </c>
      <c r="Q1233" s="14">
        <f t="shared" si="119"/>
        <v>42244.041666666672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5"/>
        <v>1</v>
      </c>
      <c r="P1234" s="14">
        <f t="shared" si="118"/>
        <v>41506.848032407412</v>
      </c>
      <c r="Q1234" s="14">
        <f t="shared" si="119"/>
        <v>41553.848032407412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5"/>
        <v>12</v>
      </c>
      <c r="P1235" s="14">
        <f t="shared" si="118"/>
        <v>40939.948773148149</v>
      </c>
      <c r="Q1235" s="14">
        <f t="shared" si="119"/>
        <v>40960.948773148149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>
        <f t="shared" si="114"/>
        <v>0</v>
      </c>
      <c r="N1236" t="b">
        <v>0</v>
      </c>
      <c r="O1236" s="6">
        <f t="shared" si="115"/>
        <v>0</v>
      </c>
      <c r="P1236" s="14">
        <f t="shared" si="118"/>
        <v>42007.788680555561</v>
      </c>
      <c r="Q1236" s="14">
        <f t="shared" si="119"/>
        <v>42037.788680555561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5"/>
        <v>3</v>
      </c>
      <c r="P1237" s="14">
        <f t="shared" si="118"/>
        <v>41583.135405092595</v>
      </c>
      <c r="Q1237" s="14">
        <f t="shared" si="119"/>
        <v>41623.135405092595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>
        <f t="shared" si="114"/>
        <v>0</v>
      </c>
      <c r="N1238" t="b">
        <v>0</v>
      </c>
      <c r="O1238" s="6">
        <f t="shared" si="115"/>
        <v>0</v>
      </c>
      <c r="P1238" s="14">
        <f t="shared" si="118"/>
        <v>41110.680138888885</v>
      </c>
      <c r="Q1238" s="14">
        <f t="shared" si="119"/>
        <v>41118.666666666664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>
        <f t="shared" si="114"/>
        <v>0</v>
      </c>
      <c r="N1239" t="b">
        <v>0</v>
      </c>
      <c r="O1239" s="6">
        <f t="shared" si="115"/>
        <v>0</v>
      </c>
      <c r="P1239" s="14">
        <f t="shared" si="118"/>
        <v>41125.283159722225</v>
      </c>
      <c r="Q1239" s="14">
        <f t="shared" si="119"/>
        <v>41145.283159722225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5"/>
        <v>18</v>
      </c>
      <c r="P1240" s="14">
        <f t="shared" si="118"/>
        <v>40731.61037037037</v>
      </c>
      <c r="Q1240" s="14">
        <f t="shared" si="119"/>
        <v>40761.61037037037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>
        <f t="shared" si="114"/>
        <v>0</v>
      </c>
      <c r="N1241" t="b">
        <v>0</v>
      </c>
      <c r="O1241" s="6">
        <f t="shared" si="115"/>
        <v>0</v>
      </c>
      <c r="P1241" s="14">
        <f t="shared" si="118"/>
        <v>40883.962581018517</v>
      </c>
      <c r="Q1241" s="14">
        <f t="shared" si="119"/>
        <v>40913.962581018517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5"/>
        <v>3</v>
      </c>
      <c r="P1242" s="14">
        <f t="shared" si="118"/>
        <v>41409.040011574078</v>
      </c>
      <c r="Q1242" s="14">
        <f t="shared" si="119"/>
        <v>41467.910416666666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5"/>
        <v>51</v>
      </c>
      <c r="P1243" s="14">
        <f t="shared" si="118"/>
        <v>41923.837731481479</v>
      </c>
      <c r="Q1243" s="14">
        <f t="shared" si="119"/>
        <v>41946.249305555553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5"/>
        <v>1</v>
      </c>
      <c r="P1244" s="14">
        <f t="shared" si="118"/>
        <v>40782.165532407409</v>
      </c>
      <c r="Q1244" s="14">
        <f t="shared" si="119"/>
        <v>40797.554166666669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5"/>
        <v>14</v>
      </c>
      <c r="P1245" s="14">
        <f t="shared" si="118"/>
        <v>40671.879293981481</v>
      </c>
      <c r="Q1245" s="14">
        <f t="shared" si="119"/>
        <v>40732.875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5"/>
        <v>104</v>
      </c>
      <c r="P1246" s="14">
        <f t="shared" si="118"/>
        <v>41355.825497685182</v>
      </c>
      <c r="Q1246" s="14">
        <f t="shared" si="119"/>
        <v>41386.875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5"/>
        <v>120</v>
      </c>
      <c r="P1247" s="14">
        <f t="shared" si="118"/>
        <v>41774.599930555552</v>
      </c>
      <c r="Q1247" s="14">
        <f t="shared" si="119"/>
        <v>41804.599930555552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5"/>
        <v>117</v>
      </c>
      <c r="P1248" s="14">
        <f t="shared" si="118"/>
        <v>40838.043391203704</v>
      </c>
      <c r="Q1248" s="14">
        <f t="shared" si="119"/>
        <v>40883.085057870368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5"/>
        <v>122</v>
      </c>
      <c r="P1249" s="14">
        <f t="shared" si="118"/>
        <v>41370.292303240742</v>
      </c>
      <c r="Q1249" s="14">
        <f t="shared" si="119"/>
        <v>41400.292303240742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5"/>
        <v>152</v>
      </c>
      <c r="P1250" s="14">
        <f t="shared" si="118"/>
        <v>41767.656863425924</v>
      </c>
      <c r="Q1250" s="14">
        <f t="shared" si="119"/>
        <v>41803.290972222225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5"/>
        <v>104</v>
      </c>
      <c r="P1251" s="14">
        <f t="shared" si="118"/>
        <v>41067.74086805556</v>
      </c>
      <c r="Q1251" s="14">
        <f t="shared" si="119"/>
        <v>41097.74086805556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5"/>
        <v>200</v>
      </c>
      <c r="P1252" s="14">
        <f t="shared" si="118"/>
        <v>41843.64271990741</v>
      </c>
      <c r="Q1252" s="14">
        <f t="shared" si="119"/>
        <v>41888.64271990741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5"/>
        <v>102</v>
      </c>
      <c r="P1253" s="14">
        <f t="shared" si="118"/>
        <v>40751.814432870371</v>
      </c>
      <c r="Q1253" s="14">
        <f t="shared" si="119"/>
        <v>40811.814432870371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5"/>
        <v>138</v>
      </c>
      <c r="P1254" s="14">
        <f t="shared" si="118"/>
        <v>41543.988067129627</v>
      </c>
      <c r="Q1254" s="14">
        <f t="shared" si="119"/>
        <v>41571.988067129627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5"/>
        <v>303833</v>
      </c>
      <c r="P1255" s="14">
        <f t="shared" si="118"/>
        <v>41855.783645833333</v>
      </c>
      <c r="Q1255" s="14">
        <f t="shared" si="119"/>
        <v>41885.783645833333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5"/>
        <v>199</v>
      </c>
      <c r="P1256" s="14">
        <f t="shared" si="118"/>
        <v>40487.621365740742</v>
      </c>
      <c r="Q1256" s="14">
        <f t="shared" si="119"/>
        <v>40544.207638888889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5"/>
        <v>202</v>
      </c>
      <c r="P1257" s="14">
        <f t="shared" si="118"/>
        <v>41579.845509259263</v>
      </c>
      <c r="Q1257" s="14">
        <f t="shared" si="119"/>
        <v>41609.887175925927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5"/>
        <v>118</v>
      </c>
      <c r="P1258" s="14">
        <f t="shared" si="118"/>
        <v>40921.919340277782</v>
      </c>
      <c r="Q1258" s="14">
        <f t="shared" si="119"/>
        <v>40951.919340277782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5"/>
        <v>295</v>
      </c>
      <c r="P1259" s="14">
        <f t="shared" si="118"/>
        <v>40587.085532407407</v>
      </c>
      <c r="Q1259" s="14">
        <f t="shared" si="119"/>
        <v>40636.043865740743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5"/>
        <v>213</v>
      </c>
      <c r="P1260" s="14">
        <f t="shared" si="118"/>
        <v>41487.611250000002</v>
      </c>
      <c r="Q1260" s="14">
        <f t="shared" si="119"/>
        <v>41517.611250000002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5"/>
        <v>104</v>
      </c>
      <c r="P1261" s="14">
        <f t="shared" si="118"/>
        <v>41766.970648148148</v>
      </c>
      <c r="Q1261" s="14">
        <f t="shared" si="119"/>
        <v>41799.165972222225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5"/>
        <v>114</v>
      </c>
      <c r="P1262" s="14">
        <f t="shared" si="118"/>
        <v>41666.842824074076</v>
      </c>
      <c r="Q1262" s="14">
        <f t="shared" si="119"/>
        <v>41696.842824074076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5"/>
        <v>101</v>
      </c>
      <c r="P1263" s="14">
        <f t="shared" si="118"/>
        <v>41638.342905092592</v>
      </c>
      <c r="Q1263" s="14">
        <f t="shared" si="119"/>
        <v>41668.342905092592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5"/>
        <v>125</v>
      </c>
      <c r="P1264" s="14">
        <f t="shared" si="118"/>
        <v>41656.762638888889</v>
      </c>
      <c r="Q1264" s="14">
        <f t="shared" si="119"/>
        <v>41686.762638888889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5"/>
        <v>119</v>
      </c>
      <c r="P1265" s="14">
        <f t="shared" si="118"/>
        <v>41692.084143518521</v>
      </c>
      <c r="Q1265" s="14">
        <f t="shared" si="119"/>
        <v>41727.041666666664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5"/>
        <v>166</v>
      </c>
      <c r="P1266" s="14">
        <f t="shared" si="118"/>
        <v>41547.662997685184</v>
      </c>
      <c r="Q1266" s="14">
        <f t="shared" si="119"/>
        <v>41576.662997685184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5"/>
        <v>119</v>
      </c>
      <c r="P1267" s="14">
        <f t="shared" si="118"/>
        <v>40465.655266203699</v>
      </c>
      <c r="Q1267" s="14">
        <f t="shared" si="119"/>
        <v>40512.655266203699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5"/>
        <v>100</v>
      </c>
      <c r="P1268" s="14">
        <f t="shared" si="118"/>
        <v>41620.87667824074</v>
      </c>
      <c r="Q1268" s="14">
        <f t="shared" si="119"/>
        <v>41650.87667824074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5"/>
        <v>102</v>
      </c>
      <c r="P1269" s="14">
        <f t="shared" si="118"/>
        <v>41449.585162037038</v>
      </c>
      <c r="Q1269" s="14">
        <f t="shared" si="119"/>
        <v>41479.585162037038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5"/>
        <v>117</v>
      </c>
      <c r="P1270" s="14">
        <f t="shared" si="118"/>
        <v>41507.845451388886</v>
      </c>
      <c r="Q1270" s="14">
        <f t="shared" si="119"/>
        <v>41537.845451388886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5"/>
        <v>109</v>
      </c>
      <c r="P1271" s="14">
        <f t="shared" si="118"/>
        <v>42445.823055555549</v>
      </c>
      <c r="Q1271" s="14">
        <f t="shared" si="119"/>
        <v>42476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5"/>
        <v>115</v>
      </c>
      <c r="P1272" s="14">
        <f t="shared" si="118"/>
        <v>40933.856967592597</v>
      </c>
      <c r="Q1272" s="14">
        <f t="shared" si="119"/>
        <v>40993.815300925926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5"/>
        <v>102</v>
      </c>
      <c r="P1273" s="14">
        <f t="shared" si="118"/>
        <v>41561.683553240742</v>
      </c>
      <c r="Q1273" s="14">
        <f t="shared" si="119"/>
        <v>41591.725219907406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5"/>
        <v>106</v>
      </c>
      <c r="P1274" s="14">
        <f t="shared" si="118"/>
        <v>40274.745127314818</v>
      </c>
      <c r="Q1274" s="14">
        <f t="shared" si="119"/>
        <v>40344.166666666664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5"/>
        <v>104</v>
      </c>
      <c r="P1275" s="14">
        <f t="shared" si="118"/>
        <v>41852.730219907404</v>
      </c>
      <c r="Q1275" s="14">
        <f t="shared" si="119"/>
        <v>41882.730219907404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5"/>
        <v>155</v>
      </c>
      <c r="P1276" s="14">
        <f t="shared" si="118"/>
        <v>41116.690104166664</v>
      </c>
      <c r="Q1276" s="14">
        <f t="shared" si="119"/>
        <v>41151.690104166664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5"/>
        <v>162</v>
      </c>
      <c r="P1277" s="14">
        <f t="shared" si="118"/>
        <v>41458.867905092593</v>
      </c>
      <c r="Q1277" s="14">
        <f t="shared" si="119"/>
        <v>41493.867905092593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5"/>
        <v>104</v>
      </c>
      <c r="P1278" s="14">
        <f t="shared" si="118"/>
        <v>40007.704247685186</v>
      </c>
      <c r="Q1278" s="14">
        <f t="shared" si="119"/>
        <v>40057.166666666664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5"/>
        <v>106</v>
      </c>
      <c r="P1279" s="14">
        <f t="shared" si="118"/>
        <v>41121.561886574076</v>
      </c>
      <c r="Q1279" s="14">
        <f t="shared" si="119"/>
        <v>41156.561886574076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5"/>
        <v>155</v>
      </c>
      <c r="P1280" s="14">
        <f t="shared" si="118"/>
        <v>41786.555162037039</v>
      </c>
      <c r="Q1280" s="14">
        <f t="shared" si="119"/>
        <v>41815.083333333336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5"/>
        <v>111</v>
      </c>
      <c r="P1281" s="14">
        <f t="shared" si="118"/>
        <v>41682.099189814813</v>
      </c>
      <c r="Q1281" s="14">
        <f t="shared" si="119"/>
        <v>41722.057523148149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IFERROR(ROUND(E1282/L1282, 2), 0)</f>
        <v>127.98</v>
      </c>
      <c r="N1282" t="b">
        <v>1</v>
      </c>
      <c r="O1282" s="6">
        <f t="shared" ref="O1282:O1345" si="121">ROUND(E1282/D1282 * 100, 0)</f>
        <v>111</v>
      </c>
      <c r="P1282" s="14">
        <f t="shared" si="118"/>
        <v>40513.757569444446</v>
      </c>
      <c r="Q1282" s="14">
        <f t="shared" si="119"/>
        <v>40603.757569444446</v>
      </c>
      <c r="R1282" t="s">
        <v>8276</v>
      </c>
      <c r="S1282" t="str">
        <f t="shared" ref="S1282:S1345" si="122">LEFT(R1282,SEARCH("/",R1282)-1)</f>
        <v>music</v>
      </c>
      <c r="T1282" t="str">
        <f t="shared" ref="T1282:T1345" si="123">RIGHT(R1282,LEN(R1282)-SEARCH("/",R1282))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si="121"/>
        <v>111</v>
      </c>
      <c r="P1283" s="14">
        <f t="shared" ref="P1283:P1346" si="124">(((J1283/60)/60)/24)+DATE(1970,1,1)</f>
        <v>41463.743472222224</v>
      </c>
      <c r="Q1283" s="14">
        <f t="shared" ref="Q1283:Q1346" si="125">(((I1283/60)/60)/24)+DATE(1970,1,1)</f>
        <v>41483.743472222224</v>
      </c>
      <c r="R1283" t="s">
        <v>8276</v>
      </c>
      <c r="S1283" t="str">
        <f t="shared" si="122"/>
        <v>music</v>
      </c>
      <c r="T1283" t="str">
        <f t="shared" si="123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1"/>
        <v>124</v>
      </c>
      <c r="P1284" s="14">
        <f t="shared" si="124"/>
        <v>41586.475173611114</v>
      </c>
      <c r="Q1284" s="14">
        <f t="shared" si="125"/>
        <v>41617.207638888889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1"/>
        <v>211</v>
      </c>
      <c r="P1285" s="14">
        <f t="shared" si="124"/>
        <v>41320.717465277776</v>
      </c>
      <c r="Q1285" s="14">
        <f t="shared" si="125"/>
        <v>41344.166666666664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1"/>
        <v>101</v>
      </c>
      <c r="P1286" s="14">
        <f t="shared" si="124"/>
        <v>42712.23474537037</v>
      </c>
      <c r="Q1286" s="14">
        <f t="shared" si="125"/>
        <v>42735.707638888889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1"/>
        <v>102</v>
      </c>
      <c r="P1287" s="14">
        <f t="shared" si="124"/>
        <v>42160.583043981482</v>
      </c>
      <c r="Q1287" s="14">
        <f t="shared" si="125"/>
        <v>42175.583043981482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1"/>
        <v>108</v>
      </c>
      <c r="P1288" s="14">
        <f t="shared" si="124"/>
        <v>42039.384571759263</v>
      </c>
      <c r="Q1288" s="14">
        <f t="shared" si="125"/>
        <v>42052.583333333328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1"/>
        <v>242</v>
      </c>
      <c r="P1289" s="14">
        <f t="shared" si="124"/>
        <v>42107.621018518519</v>
      </c>
      <c r="Q1289" s="14">
        <f t="shared" si="125"/>
        <v>42167.621018518519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1"/>
        <v>100</v>
      </c>
      <c r="P1290" s="14">
        <f t="shared" si="124"/>
        <v>42561.154664351852</v>
      </c>
      <c r="Q1290" s="14">
        <f t="shared" si="125"/>
        <v>42592.166666666672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1"/>
        <v>125</v>
      </c>
      <c r="P1291" s="14">
        <f t="shared" si="124"/>
        <v>42709.134780092587</v>
      </c>
      <c r="Q1291" s="14">
        <f t="shared" si="125"/>
        <v>42739.134780092587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1"/>
        <v>109</v>
      </c>
      <c r="P1292" s="14">
        <f t="shared" si="124"/>
        <v>42086.614942129629</v>
      </c>
      <c r="Q1292" s="14">
        <f t="shared" si="125"/>
        <v>42117.290972222225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1"/>
        <v>146</v>
      </c>
      <c r="P1293" s="14">
        <f t="shared" si="124"/>
        <v>42064.652673611112</v>
      </c>
      <c r="Q1293" s="14">
        <f t="shared" si="125"/>
        <v>42101.291666666672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1"/>
        <v>110</v>
      </c>
      <c r="P1294" s="14">
        <f t="shared" si="124"/>
        <v>42256.764212962968</v>
      </c>
      <c r="Q1294" s="14">
        <f t="shared" si="125"/>
        <v>42283.957638888889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1"/>
        <v>102</v>
      </c>
      <c r="P1295" s="14">
        <f t="shared" si="124"/>
        <v>42292.701053240744</v>
      </c>
      <c r="Q1295" s="14">
        <f t="shared" si="125"/>
        <v>42322.742719907401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1"/>
        <v>122</v>
      </c>
      <c r="P1296" s="14">
        <f t="shared" si="124"/>
        <v>42278.453668981485</v>
      </c>
      <c r="Q1296" s="14">
        <f t="shared" si="125"/>
        <v>42296.458333333328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1"/>
        <v>102</v>
      </c>
      <c r="P1297" s="14">
        <f t="shared" si="124"/>
        <v>42184.572881944448</v>
      </c>
      <c r="Q1297" s="14">
        <f t="shared" si="125"/>
        <v>42214.708333333328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1"/>
        <v>141</v>
      </c>
      <c r="P1298" s="14">
        <f t="shared" si="124"/>
        <v>42423.050613425927</v>
      </c>
      <c r="Q1298" s="14">
        <f t="shared" si="125"/>
        <v>42443.008946759262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1"/>
        <v>110</v>
      </c>
      <c r="P1299" s="14">
        <f t="shared" si="124"/>
        <v>42461.747199074074</v>
      </c>
      <c r="Q1299" s="14">
        <f t="shared" si="125"/>
        <v>42491.747199074074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1"/>
        <v>105</v>
      </c>
      <c r="P1300" s="14">
        <f t="shared" si="124"/>
        <v>42458.680925925932</v>
      </c>
      <c r="Q1300" s="14">
        <f t="shared" si="125"/>
        <v>42488.680925925932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1"/>
        <v>124</v>
      </c>
      <c r="P1301" s="14">
        <f t="shared" si="124"/>
        <v>42169.814340277779</v>
      </c>
      <c r="Q1301" s="14">
        <f t="shared" si="125"/>
        <v>42199.814340277779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1"/>
        <v>135</v>
      </c>
      <c r="P1302" s="14">
        <f t="shared" si="124"/>
        <v>42483.675208333334</v>
      </c>
      <c r="Q1302" s="14">
        <f t="shared" si="125"/>
        <v>42522.789583333331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1"/>
        <v>103</v>
      </c>
      <c r="P1303" s="14">
        <f t="shared" si="124"/>
        <v>42195.749745370369</v>
      </c>
      <c r="Q1303" s="14">
        <f t="shared" si="125"/>
        <v>42206.125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1"/>
        <v>100</v>
      </c>
      <c r="P1304" s="14">
        <f t="shared" si="124"/>
        <v>42675.057997685188</v>
      </c>
      <c r="Q1304" s="14">
        <f t="shared" si="125"/>
        <v>42705.099664351852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1"/>
        <v>130</v>
      </c>
      <c r="P1305" s="14">
        <f t="shared" si="124"/>
        <v>42566.441203703704</v>
      </c>
      <c r="Q1305" s="14">
        <f t="shared" si="125"/>
        <v>42582.458333333328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1"/>
        <v>40</v>
      </c>
      <c r="P1306" s="14">
        <f t="shared" si="124"/>
        <v>42747.194502314815</v>
      </c>
      <c r="Q1306" s="14">
        <f t="shared" si="125"/>
        <v>42807.152835648143</v>
      </c>
      <c r="R1306" t="s">
        <v>8273</v>
      </c>
      <c r="S1306" t="str">
        <f t="shared" si="122"/>
        <v>technology</v>
      </c>
      <c r="T1306" t="str">
        <f t="shared" si="12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1"/>
        <v>26</v>
      </c>
      <c r="P1307" s="14">
        <f t="shared" si="124"/>
        <v>42543.665601851855</v>
      </c>
      <c r="Q1307" s="14">
        <f t="shared" si="125"/>
        <v>42572.729166666672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1"/>
        <v>65</v>
      </c>
      <c r="P1308" s="14">
        <f t="shared" si="124"/>
        <v>41947.457569444443</v>
      </c>
      <c r="Q1308" s="14">
        <f t="shared" si="125"/>
        <v>41977.457569444443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1"/>
        <v>12</v>
      </c>
      <c r="P1309" s="14">
        <f t="shared" si="124"/>
        <v>42387.503229166665</v>
      </c>
      <c r="Q1309" s="14">
        <f t="shared" si="125"/>
        <v>42417.503229166665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1"/>
        <v>11</v>
      </c>
      <c r="P1310" s="14">
        <f t="shared" si="124"/>
        <v>42611.613564814819</v>
      </c>
      <c r="Q1310" s="14">
        <f t="shared" si="125"/>
        <v>42651.613564814819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1"/>
        <v>112</v>
      </c>
      <c r="P1311" s="14">
        <f t="shared" si="124"/>
        <v>42257.882731481484</v>
      </c>
      <c r="Q1311" s="14">
        <f t="shared" si="125"/>
        <v>42292.882731481484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1"/>
        <v>16</v>
      </c>
      <c r="P1312" s="14">
        <f t="shared" si="124"/>
        <v>42556.667245370365</v>
      </c>
      <c r="Q1312" s="14">
        <f t="shared" si="125"/>
        <v>42601.667245370365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1"/>
        <v>32</v>
      </c>
      <c r="P1313" s="14">
        <f t="shared" si="124"/>
        <v>42669.802303240736</v>
      </c>
      <c r="Q1313" s="14">
        <f t="shared" si="125"/>
        <v>42704.843969907408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1"/>
        <v>1</v>
      </c>
      <c r="P1314" s="14">
        <f t="shared" si="124"/>
        <v>42082.702800925923</v>
      </c>
      <c r="Q1314" s="14">
        <f t="shared" si="125"/>
        <v>42112.702800925923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1"/>
        <v>31</v>
      </c>
      <c r="P1315" s="14">
        <f t="shared" si="124"/>
        <v>42402.709652777776</v>
      </c>
      <c r="Q1315" s="14">
        <f t="shared" si="125"/>
        <v>42432.709652777776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1"/>
        <v>1</v>
      </c>
      <c r="P1316" s="14">
        <f t="shared" si="124"/>
        <v>42604.669675925921</v>
      </c>
      <c r="Q1316" s="14">
        <f t="shared" si="125"/>
        <v>42664.669675925921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1"/>
        <v>40</v>
      </c>
      <c r="P1317" s="14">
        <f t="shared" si="124"/>
        <v>42278.498240740737</v>
      </c>
      <c r="Q1317" s="14">
        <f t="shared" si="125"/>
        <v>42314.041666666672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1"/>
        <v>0</v>
      </c>
      <c r="P1318" s="14">
        <f t="shared" si="124"/>
        <v>42393.961909722217</v>
      </c>
      <c r="Q1318" s="14">
        <f t="shared" si="125"/>
        <v>42428.961909722217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1"/>
        <v>6</v>
      </c>
      <c r="P1319" s="14">
        <f t="shared" si="124"/>
        <v>42520.235486111109</v>
      </c>
      <c r="Q1319" s="14">
        <f t="shared" si="125"/>
        <v>42572.583333333328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1"/>
        <v>15</v>
      </c>
      <c r="P1320" s="14">
        <f t="shared" si="124"/>
        <v>41985.043657407412</v>
      </c>
      <c r="Q1320" s="14">
        <f t="shared" si="125"/>
        <v>42015.043657407412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1"/>
        <v>15</v>
      </c>
      <c r="P1321" s="14">
        <f t="shared" si="124"/>
        <v>41816.812094907407</v>
      </c>
      <c r="Q1321" s="14">
        <f t="shared" si="125"/>
        <v>41831.666666666664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1"/>
        <v>1</v>
      </c>
      <c r="P1322" s="14">
        <f t="shared" si="124"/>
        <v>42705.690347222218</v>
      </c>
      <c r="Q1322" s="14">
        <f t="shared" si="125"/>
        <v>42734.958333333328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1"/>
        <v>1</v>
      </c>
      <c r="P1323" s="14">
        <f t="shared" si="124"/>
        <v>42697.74927083333</v>
      </c>
      <c r="Q1323" s="14">
        <f t="shared" si="125"/>
        <v>42727.74927083333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1"/>
        <v>0</v>
      </c>
      <c r="P1324" s="14">
        <f t="shared" si="124"/>
        <v>42115.656539351854</v>
      </c>
      <c r="Q1324" s="14">
        <f t="shared" si="125"/>
        <v>42145.656539351854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1"/>
        <v>9</v>
      </c>
      <c r="P1325" s="14">
        <f t="shared" si="124"/>
        <v>42451.698449074072</v>
      </c>
      <c r="Q1325" s="14">
        <f t="shared" si="125"/>
        <v>42486.288194444445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1"/>
        <v>10</v>
      </c>
      <c r="P1326" s="14">
        <f t="shared" si="124"/>
        <v>42626.633703703701</v>
      </c>
      <c r="Q1326" s="14">
        <f t="shared" si="125"/>
        <v>42656.633703703701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1"/>
        <v>2</v>
      </c>
      <c r="P1327" s="14">
        <f t="shared" si="124"/>
        <v>42704.086053240739</v>
      </c>
      <c r="Q1327" s="14">
        <f t="shared" si="125"/>
        <v>42734.086053240739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1"/>
        <v>1</v>
      </c>
      <c r="P1328" s="14">
        <f t="shared" si="124"/>
        <v>41974.791990740734</v>
      </c>
      <c r="Q1328" s="14">
        <f t="shared" si="125"/>
        <v>42019.791990740734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1"/>
        <v>4</v>
      </c>
      <c r="P1329" s="14">
        <f t="shared" si="124"/>
        <v>42123.678645833337</v>
      </c>
      <c r="Q1329" s="14">
        <f t="shared" si="125"/>
        <v>42153.678645833337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1"/>
        <v>2</v>
      </c>
      <c r="P1330" s="14">
        <f t="shared" si="124"/>
        <v>42612.642754629633</v>
      </c>
      <c r="Q1330" s="14">
        <f t="shared" si="125"/>
        <v>42657.642754629633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1"/>
        <v>1</v>
      </c>
      <c r="P1331" s="14">
        <f t="shared" si="124"/>
        <v>41935.221585648149</v>
      </c>
      <c r="Q1331" s="14">
        <f t="shared" si="125"/>
        <v>41975.263252314813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1"/>
        <v>22</v>
      </c>
      <c r="P1332" s="14">
        <f t="shared" si="124"/>
        <v>42522.276724537034</v>
      </c>
      <c r="Q1332" s="14">
        <f t="shared" si="125"/>
        <v>42553.166666666672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1"/>
        <v>1</v>
      </c>
      <c r="P1333" s="14">
        <f t="shared" si="124"/>
        <v>42569.50409722222</v>
      </c>
      <c r="Q1333" s="14">
        <f t="shared" si="125"/>
        <v>42599.50409722222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>
        <f t="shared" si="120"/>
        <v>0</v>
      </c>
      <c r="N1334" t="b">
        <v>0</v>
      </c>
      <c r="O1334" s="6">
        <f t="shared" si="121"/>
        <v>0</v>
      </c>
      <c r="P1334" s="14">
        <f t="shared" si="124"/>
        <v>42732.060277777782</v>
      </c>
      <c r="Q1334" s="14">
        <f t="shared" si="125"/>
        <v>42762.060277777782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>
        <f t="shared" si="120"/>
        <v>0</v>
      </c>
      <c r="N1335" t="b">
        <v>0</v>
      </c>
      <c r="O1335" s="6">
        <f t="shared" si="121"/>
        <v>0</v>
      </c>
      <c r="P1335" s="14">
        <f t="shared" si="124"/>
        <v>41806.106770833336</v>
      </c>
      <c r="Q1335" s="14">
        <f t="shared" si="125"/>
        <v>41836.106770833336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1"/>
        <v>11</v>
      </c>
      <c r="P1336" s="14">
        <f t="shared" si="124"/>
        <v>42410.774155092593</v>
      </c>
      <c r="Q1336" s="14">
        <f t="shared" si="125"/>
        <v>42440.774155092593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1"/>
        <v>20</v>
      </c>
      <c r="P1337" s="14">
        <f t="shared" si="124"/>
        <v>42313.936365740738</v>
      </c>
      <c r="Q1337" s="14">
        <f t="shared" si="125"/>
        <v>42343.936365740738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1"/>
        <v>85</v>
      </c>
      <c r="P1338" s="14">
        <f t="shared" si="124"/>
        <v>41955.863750000004</v>
      </c>
      <c r="Q1338" s="14">
        <f t="shared" si="125"/>
        <v>41990.863750000004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1"/>
        <v>49</v>
      </c>
      <c r="P1339" s="14">
        <f t="shared" si="124"/>
        <v>42767.577303240745</v>
      </c>
      <c r="Q1339" s="14">
        <f t="shared" si="125"/>
        <v>42797.577303240745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1"/>
        <v>3</v>
      </c>
      <c r="P1340" s="14">
        <f t="shared" si="124"/>
        <v>42188.803622685184</v>
      </c>
      <c r="Q1340" s="14">
        <f t="shared" si="125"/>
        <v>42218.803622685184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1"/>
        <v>7</v>
      </c>
      <c r="P1341" s="14">
        <f t="shared" si="124"/>
        <v>41936.647164351853</v>
      </c>
      <c r="Q1341" s="14">
        <f t="shared" si="125"/>
        <v>41981.688831018517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>
        <f t="shared" si="120"/>
        <v>0</v>
      </c>
      <c r="N1342" t="b">
        <v>0</v>
      </c>
      <c r="O1342" s="6">
        <f t="shared" si="121"/>
        <v>0</v>
      </c>
      <c r="P1342" s="14">
        <f t="shared" si="124"/>
        <v>41836.595520833333</v>
      </c>
      <c r="Q1342" s="14">
        <f t="shared" si="125"/>
        <v>41866.595520833333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1"/>
        <v>70</v>
      </c>
      <c r="P1343" s="14">
        <f t="shared" si="124"/>
        <v>42612.624039351853</v>
      </c>
      <c r="Q1343" s="14">
        <f t="shared" si="125"/>
        <v>42644.624039351853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1"/>
        <v>0</v>
      </c>
      <c r="P1344" s="14">
        <f t="shared" si="124"/>
        <v>42172.816423611104</v>
      </c>
      <c r="Q1344" s="14">
        <f t="shared" si="125"/>
        <v>42202.816423611104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1"/>
        <v>102</v>
      </c>
      <c r="P1345" s="14">
        <f t="shared" si="124"/>
        <v>42542.526423611111</v>
      </c>
      <c r="Q1345" s="14">
        <f t="shared" si="125"/>
        <v>42601.165972222225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IFERROR(ROUND(E1346/L1346, 2), 0)</f>
        <v>40.76</v>
      </c>
      <c r="N1346" t="b">
        <v>1</v>
      </c>
      <c r="O1346" s="6">
        <f t="shared" ref="O1346:O1409" si="127">ROUND(E1346/D1346 * 100, 0)</f>
        <v>378</v>
      </c>
      <c r="P1346" s="14">
        <f t="shared" si="124"/>
        <v>42522.789803240739</v>
      </c>
      <c r="Q1346" s="14">
        <f t="shared" si="125"/>
        <v>42551.789803240739</v>
      </c>
      <c r="R1346" t="s">
        <v>8274</v>
      </c>
      <c r="S1346" t="str">
        <f t="shared" ref="S1346:S1409" si="128">LEFT(R1346,SEARCH("/",R1346)-1)</f>
        <v>publishing</v>
      </c>
      <c r="T1346" t="str">
        <f t="shared" ref="T1346:T1409" si="129">RIGHT(R1346,LEN(R1346)-SEARCH("/",R1346))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si="127"/>
        <v>125</v>
      </c>
      <c r="P1347" s="14">
        <f t="shared" ref="P1347:P1410" si="130">(((J1347/60)/60)/24)+DATE(1970,1,1)</f>
        <v>41799.814340277779</v>
      </c>
      <c r="Q1347" s="14">
        <f t="shared" ref="Q1347:Q1410" si="131">(((I1347/60)/60)/24)+DATE(1970,1,1)</f>
        <v>41834.814340277779</v>
      </c>
      <c r="R1347" t="s">
        <v>8274</v>
      </c>
      <c r="S1347" t="str">
        <f t="shared" si="128"/>
        <v>publishing</v>
      </c>
      <c r="T1347" t="str">
        <f t="shared" si="129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27"/>
        <v>147</v>
      </c>
      <c r="P1348" s="14">
        <f t="shared" si="130"/>
        <v>41422.075821759259</v>
      </c>
      <c r="Q1348" s="14">
        <f t="shared" si="131"/>
        <v>41452.075821759259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27"/>
        <v>102</v>
      </c>
      <c r="P1349" s="14">
        <f t="shared" si="130"/>
        <v>42040.638020833328</v>
      </c>
      <c r="Q1349" s="14">
        <f t="shared" si="131"/>
        <v>42070.638020833328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27"/>
        <v>102</v>
      </c>
      <c r="P1350" s="14">
        <f t="shared" si="130"/>
        <v>41963.506168981476</v>
      </c>
      <c r="Q1350" s="14">
        <f t="shared" si="131"/>
        <v>41991.506168981476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27"/>
        <v>204</v>
      </c>
      <c r="P1351" s="14">
        <f t="shared" si="130"/>
        <v>42317.33258101852</v>
      </c>
      <c r="Q1351" s="14">
        <f t="shared" si="131"/>
        <v>42354.290972222225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27"/>
        <v>104</v>
      </c>
      <c r="P1352" s="14">
        <f t="shared" si="130"/>
        <v>42334.013124999998</v>
      </c>
      <c r="Q1352" s="14">
        <f t="shared" si="131"/>
        <v>42364.013124999998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27"/>
        <v>101</v>
      </c>
      <c r="P1353" s="14">
        <f t="shared" si="130"/>
        <v>42382.74009259259</v>
      </c>
      <c r="Q1353" s="14">
        <f t="shared" si="131"/>
        <v>42412.74009259259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27"/>
        <v>136</v>
      </c>
      <c r="P1354" s="14">
        <f t="shared" si="130"/>
        <v>42200.578310185185</v>
      </c>
      <c r="Q1354" s="14">
        <f t="shared" si="131"/>
        <v>42252.165972222225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27"/>
        <v>134</v>
      </c>
      <c r="P1355" s="14">
        <f t="shared" si="130"/>
        <v>41309.11791666667</v>
      </c>
      <c r="Q1355" s="14">
        <f t="shared" si="131"/>
        <v>41344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27"/>
        <v>130</v>
      </c>
      <c r="P1356" s="14">
        <f t="shared" si="130"/>
        <v>42502.807627314818</v>
      </c>
      <c r="Q1356" s="14">
        <f t="shared" si="131"/>
        <v>42532.807627314818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27"/>
        <v>123</v>
      </c>
      <c r="P1357" s="14">
        <f t="shared" si="130"/>
        <v>41213.254687499997</v>
      </c>
      <c r="Q1357" s="14">
        <f t="shared" si="131"/>
        <v>41243.416666666664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27"/>
        <v>183</v>
      </c>
      <c r="P1358" s="14">
        <f t="shared" si="130"/>
        <v>41430.038888888892</v>
      </c>
      <c r="Q1358" s="14">
        <f t="shared" si="131"/>
        <v>41460.038888888892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27"/>
        <v>125</v>
      </c>
      <c r="P1359" s="14">
        <f t="shared" si="130"/>
        <v>41304.962233796294</v>
      </c>
      <c r="Q1359" s="14">
        <f t="shared" si="131"/>
        <v>41334.249305555553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27"/>
        <v>112</v>
      </c>
      <c r="P1360" s="14">
        <f t="shared" si="130"/>
        <v>40689.570868055554</v>
      </c>
      <c r="Q1360" s="14">
        <f t="shared" si="131"/>
        <v>40719.570868055554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27"/>
        <v>116</v>
      </c>
      <c r="P1361" s="14">
        <f t="shared" si="130"/>
        <v>40668.814699074072</v>
      </c>
      <c r="Q1361" s="14">
        <f t="shared" si="131"/>
        <v>40730.814699074072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27"/>
        <v>173</v>
      </c>
      <c r="P1362" s="14">
        <f t="shared" si="130"/>
        <v>41095.900694444441</v>
      </c>
      <c r="Q1362" s="14">
        <f t="shared" si="131"/>
        <v>41123.900694444441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27"/>
        <v>126</v>
      </c>
      <c r="P1363" s="14">
        <f t="shared" si="130"/>
        <v>41781.717268518521</v>
      </c>
      <c r="Q1363" s="14">
        <f t="shared" si="131"/>
        <v>41811.717268518521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27"/>
        <v>109</v>
      </c>
      <c r="P1364" s="14">
        <f t="shared" si="130"/>
        <v>41464.934386574074</v>
      </c>
      <c r="Q1364" s="14">
        <f t="shared" si="131"/>
        <v>41524.934386574074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27"/>
        <v>100</v>
      </c>
      <c r="P1365" s="14">
        <f t="shared" si="130"/>
        <v>42396.8440625</v>
      </c>
      <c r="Q1365" s="14">
        <f t="shared" si="131"/>
        <v>42415.332638888889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27"/>
        <v>119</v>
      </c>
      <c r="P1366" s="14">
        <f t="shared" si="130"/>
        <v>41951.695671296293</v>
      </c>
      <c r="Q1366" s="14">
        <f t="shared" si="131"/>
        <v>42011.6956712963</v>
      </c>
      <c r="R1366" t="s">
        <v>8276</v>
      </c>
      <c r="S1366" t="str">
        <f t="shared" si="128"/>
        <v>music</v>
      </c>
      <c r="T1366" t="str">
        <f t="shared" si="12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27"/>
        <v>100</v>
      </c>
      <c r="P1367" s="14">
        <f t="shared" si="130"/>
        <v>42049.733240740738</v>
      </c>
      <c r="Q1367" s="14">
        <f t="shared" si="131"/>
        <v>42079.691574074073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27"/>
        <v>126</v>
      </c>
      <c r="P1368" s="14">
        <f t="shared" si="130"/>
        <v>41924.996099537035</v>
      </c>
      <c r="Q1368" s="14">
        <f t="shared" si="131"/>
        <v>41970.037766203706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27"/>
        <v>114</v>
      </c>
      <c r="P1369" s="14">
        <f t="shared" si="130"/>
        <v>42292.002893518518</v>
      </c>
      <c r="Q1369" s="14">
        <f t="shared" si="131"/>
        <v>42322.044560185182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27"/>
        <v>111</v>
      </c>
      <c r="P1370" s="14">
        <f t="shared" si="130"/>
        <v>42146.190902777773</v>
      </c>
      <c r="Q1370" s="14">
        <f t="shared" si="131"/>
        <v>42170.190902777773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27"/>
        <v>105</v>
      </c>
      <c r="P1371" s="14">
        <f t="shared" si="130"/>
        <v>41710.594282407408</v>
      </c>
      <c r="Q1371" s="14">
        <f t="shared" si="131"/>
        <v>41740.594282407408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27"/>
        <v>104</v>
      </c>
      <c r="P1372" s="14">
        <f t="shared" si="130"/>
        <v>41548.00335648148</v>
      </c>
      <c r="Q1372" s="14">
        <f t="shared" si="131"/>
        <v>41563.00335648148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27"/>
        <v>107</v>
      </c>
      <c r="P1373" s="14">
        <f t="shared" si="130"/>
        <v>42101.758587962962</v>
      </c>
      <c r="Q1373" s="14">
        <f t="shared" si="131"/>
        <v>42131.758587962962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27"/>
        <v>124</v>
      </c>
      <c r="P1374" s="14">
        <f t="shared" si="130"/>
        <v>41072.739953703705</v>
      </c>
      <c r="Q1374" s="14">
        <f t="shared" si="131"/>
        <v>41102.739953703705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27"/>
        <v>105</v>
      </c>
      <c r="P1375" s="14">
        <f t="shared" si="130"/>
        <v>42704.95177083333</v>
      </c>
      <c r="Q1375" s="14">
        <f t="shared" si="131"/>
        <v>42734.95177083333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27"/>
        <v>189</v>
      </c>
      <c r="P1376" s="14">
        <f t="shared" si="130"/>
        <v>42424.161898148144</v>
      </c>
      <c r="Q1376" s="14">
        <f t="shared" si="131"/>
        <v>42454.12023148148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27"/>
        <v>171</v>
      </c>
      <c r="P1377" s="14">
        <f t="shared" si="130"/>
        <v>42720.066192129627</v>
      </c>
      <c r="Q1377" s="14">
        <f t="shared" si="131"/>
        <v>42750.066192129627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27"/>
        <v>252</v>
      </c>
      <c r="P1378" s="14">
        <f t="shared" si="130"/>
        <v>42677.669050925921</v>
      </c>
      <c r="Q1378" s="14">
        <f t="shared" si="131"/>
        <v>42707.710717592592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27"/>
        <v>116</v>
      </c>
      <c r="P1379" s="14">
        <f t="shared" si="130"/>
        <v>42747.219560185185</v>
      </c>
      <c r="Q1379" s="14">
        <f t="shared" si="131"/>
        <v>42769.174305555556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27"/>
        <v>203</v>
      </c>
      <c r="P1380" s="14">
        <f t="shared" si="130"/>
        <v>42568.759374999994</v>
      </c>
      <c r="Q1380" s="14">
        <f t="shared" si="131"/>
        <v>42583.759374999994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27"/>
        <v>112</v>
      </c>
      <c r="P1381" s="14">
        <f t="shared" si="130"/>
        <v>42130.491620370376</v>
      </c>
      <c r="Q1381" s="14">
        <f t="shared" si="131"/>
        <v>42160.491620370376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27"/>
        <v>424</v>
      </c>
      <c r="P1382" s="14">
        <f t="shared" si="130"/>
        <v>42141.762800925921</v>
      </c>
      <c r="Q1382" s="14">
        <f t="shared" si="131"/>
        <v>42164.083333333328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27"/>
        <v>107</v>
      </c>
      <c r="P1383" s="14">
        <f t="shared" si="130"/>
        <v>42703.214409722219</v>
      </c>
      <c r="Q1383" s="14">
        <f t="shared" si="131"/>
        <v>42733.214409722219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27"/>
        <v>104</v>
      </c>
      <c r="P1384" s="14">
        <f t="shared" si="130"/>
        <v>41370.800185185188</v>
      </c>
      <c r="Q1384" s="14">
        <f t="shared" si="131"/>
        <v>41400.800185185188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27"/>
        <v>212</v>
      </c>
      <c r="P1385" s="14">
        <f t="shared" si="130"/>
        <v>42707.074976851851</v>
      </c>
      <c r="Q1385" s="14">
        <f t="shared" si="131"/>
        <v>42727.074976851851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27"/>
        <v>124</v>
      </c>
      <c r="P1386" s="14">
        <f t="shared" si="130"/>
        <v>42160.735208333332</v>
      </c>
      <c r="Q1386" s="14">
        <f t="shared" si="131"/>
        <v>42190.735208333332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27"/>
        <v>110</v>
      </c>
      <c r="P1387" s="14">
        <f t="shared" si="130"/>
        <v>42433.688900462963</v>
      </c>
      <c r="Q1387" s="14">
        <f t="shared" si="131"/>
        <v>42489.507638888885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27"/>
        <v>219</v>
      </c>
      <c r="P1388" s="14">
        <f t="shared" si="130"/>
        <v>42184.646863425922</v>
      </c>
      <c r="Q1388" s="14">
        <f t="shared" si="131"/>
        <v>42214.646863425922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27"/>
        <v>137</v>
      </c>
      <c r="P1389" s="14">
        <f t="shared" si="130"/>
        <v>42126.92123842593</v>
      </c>
      <c r="Q1389" s="14">
        <f t="shared" si="131"/>
        <v>42158.1875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27"/>
        <v>135</v>
      </c>
      <c r="P1390" s="14">
        <f t="shared" si="130"/>
        <v>42634.614780092597</v>
      </c>
      <c r="Q1390" s="14">
        <f t="shared" si="131"/>
        <v>42660.676388888889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27"/>
        <v>145</v>
      </c>
      <c r="P1391" s="14">
        <f t="shared" si="130"/>
        <v>42565.480983796297</v>
      </c>
      <c r="Q1391" s="14">
        <f t="shared" si="131"/>
        <v>42595.480983796297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27"/>
        <v>109</v>
      </c>
      <c r="P1392" s="14">
        <f t="shared" si="130"/>
        <v>42087.803310185183</v>
      </c>
      <c r="Q1392" s="14">
        <f t="shared" si="131"/>
        <v>42121.716666666667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27"/>
        <v>110</v>
      </c>
      <c r="P1393" s="14">
        <f t="shared" si="130"/>
        <v>42193.650671296295</v>
      </c>
      <c r="Q1393" s="14">
        <f t="shared" si="131"/>
        <v>42238.207638888889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27"/>
        <v>114</v>
      </c>
      <c r="P1394" s="14">
        <f t="shared" si="130"/>
        <v>42401.154930555553</v>
      </c>
      <c r="Q1394" s="14">
        <f t="shared" si="131"/>
        <v>42432.154930555553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27"/>
        <v>102</v>
      </c>
      <c r="P1395" s="14">
        <f t="shared" si="130"/>
        <v>42553.681979166664</v>
      </c>
      <c r="Q1395" s="14">
        <f t="shared" si="131"/>
        <v>42583.681979166664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27"/>
        <v>122</v>
      </c>
      <c r="P1396" s="14">
        <f t="shared" si="130"/>
        <v>42752.144976851851</v>
      </c>
      <c r="Q1396" s="14">
        <f t="shared" si="131"/>
        <v>42795.125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27"/>
        <v>112</v>
      </c>
      <c r="P1397" s="14">
        <f t="shared" si="130"/>
        <v>42719.90834490741</v>
      </c>
      <c r="Q1397" s="14">
        <f t="shared" si="131"/>
        <v>42749.90834490741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27"/>
        <v>107</v>
      </c>
      <c r="P1398" s="14">
        <f t="shared" si="130"/>
        <v>42018.99863425926</v>
      </c>
      <c r="Q1398" s="14">
        <f t="shared" si="131"/>
        <v>42048.99863425926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27"/>
        <v>114</v>
      </c>
      <c r="P1399" s="14">
        <f t="shared" si="130"/>
        <v>42640.917939814812</v>
      </c>
      <c r="Q1399" s="14">
        <f t="shared" si="131"/>
        <v>42670.888194444444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27"/>
        <v>110</v>
      </c>
      <c r="P1400" s="14">
        <f t="shared" si="130"/>
        <v>42526.874236111107</v>
      </c>
      <c r="Q1400" s="14">
        <f t="shared" si="131"/>
        <v>42556.874236111107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27"/>
        <v>126</v>
      </c>
      <c r="P1401" s="14">
        <f t="shared" si="130"/>
        <v>41889.004317129627</v>
      </c>
      <c r="Q1401" s="14">
        <f t="shared" si="131"/>
        <v>41919.004317129627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27"/>
        <v>167</v>
      </c>
      <c r="P1402" s="14">
        <f t="shared" si="130"/>
        <v>42498.341122685189</v>
      </c>
      <c r="Q1402" s="14">
        <f t="shared" si="131"/>
        <v>42533.229166666672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27"/>
        <v>497</v>
      </c>
      <c r="P1403" s="14">
        <f t="shared" si="130"/>
        <v>41399.99622685185</v>
      </c>
      <c r="Q1403" s="14">
        <f t="shared" si="131"/>
        <v>41420.99622685185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27"/>
        <v>109</v>
      </c>
      <c r="P1404" s="14">
        <f t="shared" si="130"/>
        <v>42065.053368055553</v>
      </c>
      <c r="Q1404" s="14">
        <f t="shared" si="131"/>
        <v>42125.011701388896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27"/>
        <v>103</v>
      </c>
      <c r="P1405" s="14">
        <f t="shared" si="130"/>
        <v>41451.062905092593</v>
      </c>
      <c r="Q1405" s="14">
        <f t="shared" si="131"/>
        <v>41481.062905092593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27"/>
        <v>2</v>
      </c>
      <c r="P1406" s="14">
        <f t="shared" si="130"/>
        <v>42032.510243055556</v>
      </c>
      <c r="Q1406" s="14">
        <f t="shared" si="131"/>
        <v>42057.510243055556</v>
      </c>
      <c r="R1406" t="s">
        <v>8287</v>
      </c>
      <c r="S1406" t="str">
        <f t="shared" si="128"/>
        <v>publishing</v>
      </c>
      <c r="T1406" t="str">
        <f t="shared" si="12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27"/>
        <v>0</v>
      </c>
      <c r="P1407" s="14">
        <f t="shared" si="130"/>
        <v>41941.680567129632</v>
      </c>
      <c r="Q1407" s="14">
        <f t="shared" si="131"/>
        <v>41971.722233796296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27"/>
        <v>0</v>
      </c>
      <c r="P1408" s="14">
        <f t="shared" si="130"/>
        <v>42297.432951388888</v>
      </c>
      <c r="Q1408" s="14">
        <f t="shared" si="131"/>
        <v>42350.416666666672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27"/>
        <v>1</v>
      </c>
      <c r="P1409" s="14">
        <f t="shared" si="130"/>
        <v>41838.536782407406</v>
      </c>
      <c r="Q1409" s="14">
        <f t="shared" si="131"/>
        <v>41863.536782407406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IFERROR(ROUND(E1410/L1410, 2), 0)</f>
        <v>12</v>
      </c>
      <c r="N1410" t="b">
        <v>0</v>
      </c>
      <c r="O1410" s="6">
        <f t="shared" ref="O1410:O1473" si="133">ROUND(E1410/D1410 * 100, 0)</f>
        <v>7</v>
      </c>
      <c r="P1410" s="14">
        <f t="shared" si="130"/>
        <v>42291.872175925921</v>
      </c>
      <c r="Q1410" s="14">
        <f t="shared" si="131"/>
        <v>42321.913842592592</v>
      </c>
      <c r="R1410" t="s">
        <v>8287</v>
      </c>
      <c r="S1410" t="str">
        <f t="shared" ref="S1410:S1473" si="134">LEFT(R1410,SEARCH("/",R1410)-1)</f>
        <v>publishing</v>
      </c>
      <c r="T1410" t="str">
        <f t="shared" ref="T1410:T1473" si="135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>
        <f t="shared" si="132"/>
        <v>0</v>
      </c>
      <c r="N1411" t="b">
        <v>0</v>
      </c>
      <c r="O1411" s="6">
        <f t="shared" si="133"/>
        <v>0</v>
      </c>
      <c r="P1411" s="14">
        <f t="shared" ref="P1411:P1474" si="136">(((J1411/60)/60)/24)+DATE(1970,1,1)</f>
        <v>41945.133506944447</v>
      </c>
      <c r="Q1411" s="14">
        <f t="shared" ref="Q1411:Q1474" si="137">(((I1411/60)/60)/24)+DATE(1970,1,1)</f>
        <v>42005.175173611111</v>
      </c>
      <c r="R1411" t="s">
        <v>8287</v>
      </c>
      <c r="S1411" t="str">
        <f t="shared" si="134"/>
        <v>publishing</v>
      </c>
      <c r="T1411" t="str">
        <f t="shared" si="135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3"/>
        <v>0</v>
      </c>
      <c r="P1412" s="14">
        <f t="shared" si="136"/>
        <v>42479.318518518514</v>
      </c>
      <c r="Q1412" s="14">
        <f t="shared" si="137"/>
        <v>42524.318518518514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3"/>
        <v>0</v>
      </c>
      <c r="P1413" s="14">
        <f t="shared" si="136"/>
        <v>42013.059027777781</v>
      </c>
      <c r="Q1413" s="14">
        <f t="shared" si="137"/>
        <v>42041.059027777781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3"/>
        <v>5</v>
      </c>
      <c r="P1414" s="14">
        <f t="shared" si="136"/>
        <v>41947.063645833332</v>
      </c>
      <c r="Q1414" s="14">
        <f t="shared" si="137"/>
        <v>41977.063645833332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3"/>
        <v>5</v>
      </c>
      <c r="P1415" s="14">
        <f t="shared" si="136"/>
        <v>42360.437152777777</v>
      </c>
      <c r="Q1415" s="14">
        <f t="shared" si="137"/>
        <v>42420.437152777777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3"/>
        <v>0</v>
      </c>
      <c r="P1416" s="14">
        <f t="shared" si="136"/>
        <v>42708.25309027778</v>
      </c>
      <c r="Q1416" s="14">
        <f t="shared" si="137"/>
        <v>42738.25309027778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3"/>
        <v>18</v>
      </c>
      <c r="P1417" s="14">
        <f t="shared" si="136"/>
        <v>42192.675821759258</v>
      </c>
      <c r="Q1417" s="14">
        <f t="shared" si="137"/>
        <v>42232.675821759258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>
        <f t="shared" si="132"/>
        <v>0</v>
      </c>
      <c r="N1418" t="b">
        <v>0</v>
      </c>
      <c r="O1418" s="6">
        <f t="shared" si="133"/>
        <v>0</v>
      </c>
      <c r="P1418" s="14">
        <f t="shared" si="136"/>
        <v>42299.926145833335</v>
      </c>
      <c r="Q1418" s="14">
        <f t="shared" si="137"/>
        <v>42329.967812499999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3"/>
        <v>1</v>
      </c>
      <c r="P1419" s="14">
        <f t="shared" si="136"/>
        <v>42232.15016203704</v>
      </c>
      <c r="Q1419" s="14">
        <f t="shared" si="137"/>
        <v>42262.465972222228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3"/>
        <v>0</v>
      </c>
      <c r="P1420" s="14">
        <f t="shared" si="136"/>
        <v>42395.456412037034</v>
      </c>
      <c r="Q1420" s="14">
        <f t="shared" si="137"/>
        <v>42425.456412037034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3"/>
        <v>7</v>
      </c>
      <c r="P1421" s="14">
        <f t="shared" si="136"/>
        <v>42622.456238425926</v>
      </c>
      <c r="Q1421" s="14">
        <f t="shared" si="137"/>
        <v>42652.456238425926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3"/>
        <v>3</v>
      </c>
      <c r="P1422" s="14">
        <f t="shared" si="136"/>
        <v>42524.667662037042</v>
      </c>
      <c r="Q1422" s="14">
        <f t="shared" si="137"/>
        <v>42549.667662037042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3"/>
        <v>0</v>
      </c>
      <c r="P1423" s="14">
        <f t="shared" si="136"/>
        <v>42013.915613425925</v>
      </c>
      <c r="Q1423" s="14">
        <f t="shared" si="137"/>
        <v>42043.915613425925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3"/>
        <v>0</v>
      </c>
      <c r="P1424" s="14">
        <f t="shared" si="136"/>
        <v>42604.239629629628</v>
      </c>
      <c r="Q1424" s="14">
        <f t="shared" si="137"/>
        <v>42634.239629629628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3"/>
        <v>0</v>
      </c>
      <c r="P1425" s="14">
        <f t="shared" si="136"/>
        <v>42340.360312500001</v>
      </c>
      <c r="Q1425" s="14">
        <f t="shared" si="137"/>
        <v>42370.360312500001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3"/>
        <v>20</v>
      </c>
      <c r="P1426" s="14">
        <f t="shared" si="136"/>
        <v>42676.717615740738</v>
      </c>
      <c r="Q1426" s="14">
        <f t="shared" si="137"/>
        <v>42689.759282407409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>
        <f t="shared" si="132"/>
        <v>0</v>
      </c>
      <c r="N1427" t="b">
        <v>0</v>
      </c>
      <c r="O1427" s="6">
        <f t="shared" si="133"/>
        <v>0</v>
      </c>
      <c r="P1427" s="14">
        <f t="shared" si="136"/>
        <v>42093.131469907406</v>
      </c>
      <c r="Q1427" s="14">
        <f t="shared" si="137"/>
        <v>42123.131469907406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>
        <f t="shared" si="132"/>
        <v>0</v>
      </c>
      <c r="N1428" t="b">
        <v>0</v>
      </c>
      <c r="O1428" s="6">
        <f t="shared" si="133"/>
        <v>0</v>
      </c>
      <c r="P1428" s="14">
        <f t="shared" si="136"/>
        <v>42180.390277777777</v>
      </c>
      <c r="Q1428" s="14">
        <f t="shared" si="137"/>
        <v>42240.390277777777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3"/>
        <v>8</v>
      </c>
      <c r="P1429" s="14">
        <f t="shared" si="136"/>
        <v>42601.851678240739</v>
      </c>
      <c r="Q1429" s="14">
        <f t="shared" si="137"/>
        <v>42631.851678240739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3"/>
        <v>5</v>
      </c>
      <c r="P1430" s="14">
        <f t="shared" si="136"/>
        <v>42432.379826388889</v>
      </c>
      <c r="Q1430" s="14">
        <f t="shared" si="137"/>
        <v>42462.338159722218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>
        <f t="shared" si="132"/>
        <v>0</v>
      </c>
      <c r="N1431" t="b">
        <v>0</v>
      </c>
      <c r="O1431" s="6">
        <f t="shared" si="133"/>
        <v>0</v>
      </c>
      <c r="P1431" s="14">
        <f t="shared" si="136"/>
        <v>42074.060671296291</v>
      </c>
      <c r="Q1431" s="14">
        <f t="shared" si="137"/>
        <v>42104.060671296291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3"/>
        <v>8</v>
      </c>
      <c r="P1432" s="14">
        <f t="shared" si="136"/>
        <v>41961.813518518517</v>
      </c>
      <c r="Q1432" s="14">
        <f t="shared" si="137"/>
        <v>41992.813518518517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3"/>
        <v>32</v>
      </c>
      <c r="P1433" s="14">
        <f t="shared" si="136"/>
        <v>42304.210833333331</v>
      </c>
      <c r="Q1433" s="14">
        <f t="shared" si="137"/>
        <v>42334.252500000002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>
        <f t="shared" si="132"/>
        <v>0</v>
      </c>
      <c r="N1434" t="b">
        <v>0</v>
      </c>
      <c r="O1434" s="6">
        <f t="shared" si="133"/>
        <v>0</v>
      </c>
      <c r="P1434" s="14">
        <f t="shared" si="136"/>
        <v>42175.780416666668</v>
      </c>
      <c r="Q1434" s="14">
        <f t="shared" si="137"/>
        <v>42205.780416666668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3"/>
        <v>7</v>
      </c>
      <c r="P1435" s="14">
        <f t="shared" si="136"/>
        <v>42673.625868055555</v>
      </c>
      <c r="Q1435" s="14">
        <f t="shared" si="137"/>
        <v>42714.458333333328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3"/>
        <v>10</v>
      </c>
      <c r="P1436" s="14">
        <f t="shared" si="136"/>
        <v>42142.767106481479</v>
      </c>
      <c r="Q1436" s="14">
        <f t="shared" si="137"/>
        <v>42163.625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3"/>
        <v>0</v>
      </c>
      <c r="P1437" s="14">
        <f t="shared" si="136"/>
        <v>42258.780324074076</v>
      </c>
      <c r="Q1437" s="14">
        <f t="shared" si="137"/>
        <v>42288.780324074076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3"/>
        <v>1</v>
      </c>
      <c r="P1438" s="14">
        <f t="shared" si="136"/>
        <v>42391.35019675926</v>
      </c>
      <c r="Q1438" s="14">
        <f t="shared" si="137"/>
        <v>42421.35019675926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3"/>
        <v>27</v>
      </c>
      <c r="P1439" s="14">
        <f t="shared" si="136"/>
        <v>41796.531701388885</v>
      </c>
      <c r="Q1439" s="14">
        <f t="shared" si="137"/>
        <v>41833.207638888889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3"/>
        <v>3</v>
      </c>
      <c r="P1440" s="14">
        <f t="shared" si="136"/>
        <v>42457.871516203704</v>
      </c>
      <c r="Q1440" s="14">
        <f t="shared" si="137"/>
        <v>42487.579861111109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3"/>
        <v>7</v>
      </c>
      <c r="P1441" s="14">
        <f t="shared" si="136"/>
        <v>42040.829872685179</v>
      </c>
      <c r="Q1441" s="14">
        <f t="shared" si="137"/>
        <v>42070.829872685179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3"/>
        <v>0</v>
      </c>
      <c r="P1442" s="14">
        <f t="shared" si="136"/>
        <v>42486.748414351852</v>
      </c>
      <c r="Q1442" s="14">
        <f t="shared" si="137"/>
        <v>42516.748414351852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3"/>
        <v>1</v>
      </c>
      <c r="P1443" s="14">
        <f t="shared" si="136"/>
        <v>42198.765844907408</v>
      </c>
      <c r="Q1443" s="14">
        <f t="shared" si="137"/>
        <v>42258.765844907408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>
        <f t="shared" si="132"/>
        <v>0</v>
      </c>
      <c r="N1444" t="b">
        <v>0</v>
      </c>
      <c r="O1444" s="6">
        <f t="shared" si="133"/>
        <v>0</v>
      </c>
      <c r="P1444" s="14">
        <f t="shared" si="136"/>
        <v>42485.64534722222</v>
      </c>
      <c r="Q1444" s="14">
        <f t="shared" si="137"/>
        <v>42515.64534722222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>
        <f t="shared" si="132"/>
        <v>0</v>
      </c>
      <c r="N1445" t="b">
        <v>0</v>
      </c>
      <c r="O1445" s="6">
        <f t="shared" si="133"/>
        <v>0</v>
      </c>
      <c r="P1445" s="14">
        <f t="shared" si="136"/>
        <v>42707.926030092596</v>
      </c>
      <c r="Q1445" s="14">
        <f t="shared" si="137"/>
        <v>42737.926030092596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>
        <f t="shared" si="132"/>
        <v>0</v>
      </c>
      <c r="N1446" t="b">
        <v>0</v>
      </c>
      <c r="O1446" s="6">
        <f t="shared" si="133"/>
        <v>0</v>
      </c>
      <c r="P1446" s="14">
        <f t="shared" si="136"/>
        <v>42199.873402777783</v>
      </c>
      <c r="Q1446" s="14">
        <f t="shared" si="137"/>
        <v>42259.873402777783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>
        <f t="shared" si="132"/>
        <v>0</v>
      </c>
      <c r="N1447" t="b">
        <v>0</v>
      </c>
      <c r="O1447" s="6">
        <f t="shared" si="133"/>
        <v>0</v>
      </c>
      <c r="P1447" s="14">
        <f t="shared" si="136"/>
        <v>42139.542303240742</v>
      </c>
      <c r="Q1447" s="14">
        <f t="shared" si="137"/>
        <v>42169.542303240742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>
        <f t="shared" si="132"/>
        <v>0</v>
      </c>
      <c r="N1448" t="b">
        <v>0</v>
      </c>
      <c r="O1448" s="6">
        <f t="shared" si="133"/>
        <v>0</v>
      </c>
      <c r="P1448" s="14">
        <f t="shared" si="136"/>
        <v>42461.447662037041</v>
      </c>
      <c r="Q1448" s="14">
        <f t="shared" si="137"/>
        <v>42481.447662037041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3"/>
        <v>0</v>
      </c>
      <c r="P1449" s="14">
        <f t="shared" si="136"/>
        <v>42529.730717592596</v>
      </c>
      <c r="Q1449" s="14">
        <f t="shared" si="137"/>
        <v>42559.730717592596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>
        <f t="shared" si="132"/>
        <v>0</v>
      </c>
      <c r="N1450" t="b">
        <v>0</v>
      </c>
      <c r="O1450" s="6">
        <f t="shared" si="133"/>
        <v>0</v>
      </c>
      <c r="P1450" s="14">
        <f t="shared" si="136"/>
        <v>42115.936550925922</v>
      </c>
      <c r="Q1450" s="14">
        <f t="shared" si="137"/>
        <v>42146.225694444445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>
        <f t="shared" si="132"/>
        <v>0</v>
      </c>
      <c r="N1451" t="b">
        <v>0</v>
      </c>
      <c r="O1451" s="6">
        <f t="shared" si="133"/>
        <v>0</v>
      </c>
      <c r="P1451" s="14">
        <f t="shared" si="136"/>
        <v>42086.811400462961</v>
      </c>
      <c r="Q1451" s="14">
        <f t="shared" si="137"/>
        <v>42134.811400462961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3"/>
        <v>0</v>
      </c>
      <c r="P1452" s="14">
        <f t="shared" si="136"/>
        <v>42390.171261574069</v>
      </c>
      <c r="Q1452" s="14">
        <f t="shared" si="137"/>
        <v>42420.171261574069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3"/>
        <v>0</v>
      </c>
      <c r="P1453" s="14">
        <f t="shared" si="136"/>
        <v>41931.959016203706</v>
      </c>
      <c r="Q1453" s="14">
        <f t="shared" si="137"/>
        <v>41962.00068287037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>
        <f t="shared" si="132"/>
        <v>0</v>
      </c>
      <c r="N1454" t="b">
        <v>0</v>
      </c>
      <c r="O1454" s="6">
        <f t="shared" si="133"/>
        <v>0</v>
      </c>
      <c r="P1454" s="14">
        <f t="shared" si="136"/>
        <v>41818.703275462962</v>
      </c>
      <c r="Q1454" s="14">
        <f t="shared" si="137"/>
        <v>41848.703275462962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>
        <f t="shared" si="132"/>
        <v>0</v>
      </c>
      <c r="N1455" t="b">
        <v>0</v>
      </c>
      <c r="O1455" s="6">
        <f t="shared" si="133"/>
        <v>0</v>
      </c>
      <c r="P1455" s="14">
        <f t="shared" si="136"/>
        <v>42795.696145833332</v>
      </c>
      <c r="Q1455" s="14">
        <f t="shared" si="137"/>
        <v>42840.654479166667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3"/>
        <v>1</v>
      </c>
      <c r="P1456" s="14">
        <f t="shared" si="136"/>
        <v>42463.866666666669</v>
      </c>
      <c r="Q1456" s="14">
        <f t="shared" si="137"/>
        <v>42484.915972222225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3"/>
        <v>11</v>
      </c>
      <c r="P1457" s="14">
        <f t="shared" si="136"/>
        <v>41832.672685185185</v>
      </c>
      <c r="Q1457" s="14">
        <f t="shared" si="137"/>
        <v>41887.568749999999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3"/>
        <v>3</v>
      </c>
      <c r="P1458" s="14">
        <f t="shared" si="136"/>
        <v>42708.668576388889</v>
      </c>
      <c r="Q1458" s="14">
        <f t="shared" si="137"/>
        <v>42738.668576388889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>
        <f t="shared" si="132"/>
        <v>0</v>
      </c>
      <c r="N1459" t="b">
        <v>0</v>
      </c>
      <c r="O1459" s="6">
        <f t="shared" si="133"/>
        <v>0</v>
      </c>
      <c r="P1459" s="14">
        <f t="shared" si="136"/>
        <v>42289.89634259259</v>
      </c>
      <c r="Q1459" s="14">
        <f t="shared" si="137"/>
        <v>42319.938009259262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>
        <f t="shared" si="132"/>
        <v>0</v>
      </c>
      <c r="N1460" t="b">
        <v>0</v>
      </c>
      <c r="O1460" s="6">
        <f t="shared" si="133"/>
        <v>0</v>
      </c>
      <c r="P1460" s="14">
        <f t="shared" si="136"/>
        <v>41831.705555555556</v>
      </c>
      <c r="Q1460" s="14">
        <f t="shared" si="137"/>
        <v>41862.166666666664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>
        <f t="shared" si="132"/>
        <v>0</v>
      </c>
      <c r="N1461" t="b">
        <v>0</v>
      </c>
      <c r="O1461" s="6">
        <f t="shared" si="133"/>
        <v>0</v>
      </c>
      <c r="P1461" s="14">
        <f t="shared" si="136"/>
        <v>42312.204814814817</v>
      </c>
      <c r="Q1461" s="14">
        <f t="shared" si="137"/>
        <v>42340.725694444445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>
        <f t="shared" si="132"/>
        <v>0</v>
      </c>
      <c r="N1462" t="b">
        <v>0</v>
      </c>
      <c r="O1462" s="6">
        <f t="shared" si="133"/>
        <v>0</v>
      </c>
      <c r="P1462" s="14">
        <f t="shared" si="136"/>
        <v>41915.896967592591</v>
      </c>
      <c r="Q1462" s="14">
        <f t="shared" si="137"/>
        <v>41973.989583333328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3"/>
        <v>101</v>
      </c>
      <c r="P1463" s="14">
        <f t="shared" si="136"/>
        <v>41899.645300925928</v>
      </c>
      <c r="Q1463" s="14">
        <f t="shared" si="137"/>
        <v>41933</v>
      </c>
      <c r="R1463" t="s">
        <v>8288</v>
      </c>
      <c r="S1463" t="str">
        <f t="shared" si="134"/>
        <v>publishing</v>
      </c>
      <c r="T1463" t="str">
        <f t="shared" si="135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3"/>
        <v>109</v>
      </c>
      <c r="P1464" s="14">
        <f t="shared" si="136"/>
        <v>41344.662858796299</v>
      </c>
      <c r="Q1464" s="14">
        <f t="shared" si="137"/>
        <v>41374.662858796299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3"/>
        <v>148</v>
      </c>
      <c r="P1465" s="14">
        <f t="shared" si="136"/>
        <v>41326.911319444444</v>
      </c>
      <c r="Q1465" s="14">
        <f t="shared" si="137"/>
        <v>41371.869652777779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3"/>
        <v>163</v>
      </c>
      <c r="P1466" s="14">
        <f t="shared" si="136"/>
        <v>41291.661550925928</v>
      </c>
      <c r="Q1466" s="14">
        <f t="shared" si="137"/>
        <v>41321.661550925928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3"/>
        <v>456</v>
      </c>
      <c r="P1467" s="14">
        <f t="shared" si="136"/>
        <v>40959.734398148146</v>
      </c>
      <c r="Q1467" s="14">
        <f t="shared" si="137"/>
        <v>40990.125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3"/>
        <v>108</v>
      </c>
      <c r="P1468" s="14">
        <f t="shared" si="136"/>
        <v>42340.172060185185</v>
      </c>
      <c r="Q1468" s="14">
        <f t="shared" si="137"/>
        <v>42381.208333333328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3"/>
        <v>115</v>
      </c>
      <c r="P1469" s="14">
        <f t="shared" si="136"/>
        <v>40933.80190972222</v>
      </c>
      <c r="Q1469" s="14">
        <f t="shared" si="137"/>
        <v>40993.760243055556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3"/>
        <v>102</v>
      </c>
      <c r="P1470" s="14">
        <f t="shared" si="136"/>
        <v>40646.014456018522</v>
      </c>
      <c r="Q1470" s="14">
        <f t="shared" si="137"/>
        <v>40706.014456018522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3"/>
        <v>108</v>
      </c>
      <c r="P1471" s="14">
        <f t="shared" si="136"/>
        <v>41290.598483796297</v>
      </c>
      <c r="Q1471" s="14">
        <f t="shared" si="137"/>
        <v>41320.598483796297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3"/>
        <v>125</v>
      </c>
      <c r="P1472" s="14">
        <f t="shared" si="136"/>
        <v>41250.827118055553</v>
      </c>
      <c r="Q1472" s="14">
        <f t="shared" si="137"/>
        <v>41271.827118055553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3"/>
        <v>104</v>
      </c>
      <c r="P1473" s="14">
        <f t="shared" si="136"/>
        <v>42073.957569444443</v>
      </c>
      <c r="Q1473" s="14">
        <f t="shared" si="137"/>
        <v>42103.957569444443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IFERROR(ROUND(E1474/L1474, 2), 0)</f>
        <v>103.2</v>
      </c>
      <c r="N1474" t="b">
        <v>1</v>
      </c>
      <c r="O1474" s="6">
        <f t="shared" ref="O1474:O1537" si="139">ROUND(E1474/D1474 * 100, 0)</f>
        <v>139</v>
      </c>
      <c r="P1474" s="14">
        <f t="shared" si="136"/>
        <v>41533.542858796296</v>
      </c>
      <c r="Q1474" s="14">
        <f t="shared" si="137"/>
        <v>41563.542858796296</v>
      </c>
      <c r="R1474" t="s">
        <v>8288</v>
      </c>
      <c r="S1474" t="str">
        <f t="shared" ref="S1474:S1537" si="140">LEFT(R1474,SEARCH("/",R1474)-1)</f>
        <v>publishing</v>
      </c>
      <c r="T1474" t="str">
        <f t="shared" ref="T1474:T1537" si="141">RIGHT(R1474,LEN(R1474)-SEARCH("/",R1474))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si="139"/>
        <v>121</v>
      </c>
      <c r="P1475" s="14">
        <f t="shared" ref="P1475:P1538" si="142">(((J1475/60)/60)/24)+DATE(1970,1,1)</f>
        <v>40939.979618055557</v>
      </c>
      <c r="Q1475" s="14">
        <f t="shared" ref="Q1475:Q1538" si="143">(((I1475/60)/60)/24)+DATE(1970,1,1)</f>
        <v>40969.979618055557</v>
      </c>
      <c r="R1475" t="s">
        <v>8288</v>
      </c>
      <c r="S1475" t="str">
        <f t="shared" si="140"/>
        <v>publishing</v>
      </c>
      <c r="T1475" t="str">
        <f t="shared" si="141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39"/>
        <v>112</v>
      </c>
      <c r="P1476" s="14">
        <f t="shared" si="142"/>
        <v>41500.727916666663</v>
      </c>
      <c r="Q1476" s="14">
        <f t="shared" si="143"/>
        <v>41530.727916666663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39"/>
        <v>189</v>
      </c>
      <c r="P1477" s="14">
        <f t="shared" si="142"/>
        <v>41960.722951388889</v>
      </c>
      <c r="Q1477" s="14">
        <f t="shared" si="143"/>
        <v>41993.207638888889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39"/>
        <v>662</v>
      </c>
      <c r="P1478" s="14">
        <f t="shared" si="142"/>
        <v>40766.041921296295</v>
      </c>
      <c r="Q1478" s="14">
        <f t="shared" si="143"/>
        <v>40796.041921296295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39"/>
        <v>111</v>
      </c>
      <c r="P1479" s="14">
        <f t="shared" si="142"/>
        <v>40840.615787037037</v>
      </c>
      <c r="Q1479" s="14">
        <f t="shared" si="143"/>
        <v>40900.125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39"/>
        <v>1182</v>
      </c>
      <c r="P1480" s="14">
        <f t="shared" si="142"/>
        <v>41394.871678240743</v>
      </c>
      <c r="Q1480" s="14">
        <f t="shared" si="143"/>
        <v>41408.871678240743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39"/>
        <v>137</v>
      </c>
      <c r="P1481" s="14">
        <f t="shared" si="142"/>
        <v>41754.745243055557</v>
      </c>
      <c r="Q1481" s="14">
        <f t="shared" si="143"/>
        <v>41769.165972222225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39"/>
        <v>117</v>
      </c>
      <c r="P1482" s="14">
        <f t="shared" si="142"/>
        <v>41464.934016203704</v>
      </c>
      <c r="Q1482" s="14">
        <f t="shared" si="143"/>
        <v>41481.708333333336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39"/>
        <v>2</v>
      </c>
      <c r="P1483" s="14">
        <f t="shared" si="142"/>
        <v>41550.922974537039</v>
      </c>
      <c r="Q1483" s="14">
        <f t="shared" si="143"/>
        <v>41580.922974537039</v>
      </c>
      <c r="R1483" t="s">
        <v>8275</v>
      </c>
      <c r="S1483" t="str">
        <f t="shared" si="140"/>
        <v>publishing</v>
      </c>
      <c r="T1483" t="str">
        <f t="shared" si="141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39"/>
        <v>0</v>
      </c>
      <c r="P1484" s="14">
        <f t="shared" si="142"/>
        <v>41136.85805555556</v>
      </c>
      <c r="Q1484" s="14">
        <f t="shared" si="143"/>
        <v>41159.32708333333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39"/>
        <v>1</v>
      </c>
      <c r="P1485" s="14">
        <f t="shared" si="142"/>
        <v>42548.192997685182</v>
      </c>
      <c r="Q1485" s="14">
        <f t="shared" si="143"/>
        <v>42573.192997685182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>
        <f t="shared" si="138"/>
        <v>0</v>
      </c>
      <c r="N1486" t="b">
        <v>0</v>
      </c>
      <c r="O1486" s="6">
        <f t="shared" si="139"/>
        <v>0</v>
      </c>
      <c r="P1486" s="14">
        <f t="shared" si="142"/>
        <v>41053.200960648144</v>
      </c>
      <c r="Q1486" s="14">
        <f t="shared" si="143"/>
        <v>41111.618750000001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39"/>
        <v>2</v>
      </c>
      <c r="P1487" s="14">
        <f t="shared" si="142"/>
        <v>42130.795983796299</v>
      </c>
      <c r="Q1487" s="14">
        <f t="shared" si="143"/>
        <v>42175.795983796299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39"/>
        <v>0</v>
      </c>
      <c r="P1488" s="14">
        <f t="shared" si="142"/>
        <v>42032.168530092589</v>
      </c>
      <c r="Q1488" s="14">
        <f t="shared" si="143"/>
        <v>42062.168530092589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>
        <f t="shared" si="138"/>
        <v>0</v>
      </c>
      <c r="N1489" t="b">
        <v>0</v>
      </c>
      <c r="O1489" s="6">
        <f t="shared" si="139"/>
        <v>0</v>
      </c>
      <c r="P1489" s="14">
        <f t="shared" si="142"/>
        <v>42554.917488425926</v>
      </c>
      <c r="Q1489" s="14">
        <f t="shared" si="143"/>
        <v>42584.917488425926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39"/>
        <v>2</v>
      </c>
      <c r="P1490" s="14">
        <f t="shared" si="142"/>
        <v>41614.563194444447</v>
      </c>
      <c r="Q1490" s="14">
        <f t="shared" si="143"/>
        <v>41644.563194444447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>
        <f t="shared" si="138"/>
        <v>0</v>
      </c>
      <c r="N1491" t="b">
        <v>0</v>
      </c>
      <c r="O1491" s="6">
        <f t="shared" si="139"/>
        <v>0</v>
      </c>
      <c r="P1491" s="14">
        <f t="shared" si="142"/>
        <v>41198.611712962964</v>
      </c>
      <c r="Q1491" s="14">
        <f t="shared" si="143"/>
        <v>41228.653379629628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39"/>
        <v>31</v>
      </c>
      <c r="P1492" s="14">
        <f t="shared" si="142"/>
        <v>41520.561041666668</v>
      </c>
      <c r="Q1492" s="14">
        <f t="shared" si="143"/>
        <v>41549.561041666668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39"/>
        <v>8</v>
      </c>
      <c r="P1493" s="14">
        <f t="shared" si="142"/>
        <v>41991.713460648149</v>
      </c>
      <c r="Q1493" s="14">
        <f t="shared" si="143"/>
        <v>42050.651388888888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39"/>
        <v>1</v>
      </c>
      <c r="P1494" s="14">
        <f t="shared" si="142"/>
        <v>40682.884791666671</v>
      </c>
      <c r="Q1494" s="14">
        <f t="shared" si="143"/>
        <v>40712.884791666671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>
        <f t="shared" si="138"/>
        <v>0</v>
      </c>
      <c r="N1495" t="b">
        <v>0</v>
      </c>
      <c r="O1495" s="6">
        <f t="shared" si="139"/>
        <v>0</v>
      </c>
      <c r="P1495" s="14">
        <f t="shared" si="142"/>
        <v>41411.866608796299</v>
      </c>
      <c r="Q1495" s="14">
        <f t="shared" si="143"/>
        <v>41441.866608796299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39"/>
        <v>9</v>
      </c>
      <c r="P1496" s="14">
        <f t="shared" si="142"/>
        <v>42067.722372685181</v>
      </c>
      <c r="Q1496" s="14">
        <f t="shared" si="143"/>
        <v>42097.651388888888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>
        <f t="shared" si="138"/>
        <v>0</v>
      </c>
      <c r="N1497" t="b">
        <v>0</v>
      </c>
      <c r="O1497" s="6">
        <f t="shared" si="139"/>
        <v>0</v>
      </c>
      <c r="P1497" s="14">
        <f t="shared" si="142"/>
        <v>40752.789710648147</v>
      </c>
      <c r="Q1497" s="14">
        <f t="shared" si="143"/>
        <v>40782.789710648147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>
        <f t="shared" si="138"/>
        <v>0</v>
      </c>
      <c r="N1498" t="b">
        <v>0</v>
      </c>
      <c r="O1498" s="6">
        <f t="shared" si="139"/>
        <v>0</v>
      </c>
      <c r="P1498" s="14">
        <f t="shared" si="142"/>
        <v>41838.475219907406</v>
      </c>
      <c r="Q1498" s="14">
        <f t="shared" si="143"/>
        <v>41898.475219907406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39"/>
        <v>0</v>
      </c>
      <c r="P1499" s="14">
        <f t="shared" si="142"/>
        <v>41444.64261574074</v>
      </c>
      <c r="Q1499" s="14">
        <f t="shared" si="143"/>
        <v>41486.821527777778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39"/>
        <v>2</v>
      </c>
      <c r="P1500" s="14">
        <f t="shared" si="142"/>
        <v>41840.983541666668</v>
      </c>
      <c r="Q1500" s="14">
        <f t="shared" si="143"/>
        <v>41885.983541666668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39"/>
        <v>0</v>
      </c>
      <c r="P1501" s="14">
        <f t="shared" si="142"/>
        <v>42527.007326388892</v>
      </c>
      <c r="Q1501" s="14">
        <f t="shared" si="143"/>
        <v>42587.007326388892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39"/>
        <v>25</v>
      </c>
      <c r="P1502" s="14">
        <f t="shared" si="142"/>
        <v>41365.904594907406</v>
      </c>
      <c r="Q1502" s="14">
        <f t="shared" si="143"/>
        <v>41395.904594907406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39"/>
        <v>166</v>
      </c>
      <c r="P1503" s="14">
        <f t="shared" si="142"/>
        <v>42163.583599537036</v>
      </c>
      <c r="Q1503" s="14">
        <f t="shared" si="143"/>
        <v>42193.583599537036</v>
      </c>
      <c r="R1503" t="s">
        <v>8285</v>
      </c>
      <c r="S1503" t="str">
        <f t="shared" si="140"/>
        <v>photography</v>
      </c>
      <c r="T1503" t="str">
        <f t="shared" si="141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39"/>
        <v>101</v>
      </c>
      <c r="P1504" s="14">
        <f t="shared" si="142"/>
        <v>42426.542592592596</v>
      </c>
      <c r="Q1504" s="14">
        <f t="shared" si="143"/>
        <v>42454.916666666672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39"/>
        <v>108</v>
      </c>
      <c r="P1505" s="14">
        <f t="shared" si="142"/>
        <v>42606.347233796296</v>
      </c>
      <c r="Q1505" s="14">
        <f t="shared" si="143"/>
        <v>42666.347233796296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39"/>
        <v>278</v>
      </c>
      <c r="P1506" s="14">
        <f t="shared" si="142"/>
        <v>41772.657685185186</v>
      </c>
      <c r="Q1506" s="14">
        <f t="shared" si="143"/>
        <v>41800.356249999997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39"/>
        <v>104</v>
      </c>
      <c r="P1507" s="14">
        <f t="shared" si="142"/>
        <v>42414.44332175926</v>
      </c>
      <c r="Q1507" s="14">
        <f t="shared" si="143"/>
        <v>42451.834027777775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39"/>
        <v>111</v>
      </c>
      <c r="P1508" s="14">
        <f t="shared" si="142"/>
        <v>41814.785925925928</v>
      </c>
      <c r="Q1508" s="14">
        <f t="shared" si="143"/>
        <v>41844.785925925928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39"/>
        <v>215</v>
      </c>
      <c r="P1509" s="14">
        <f t="shared" si="142"/>
        <v>40254.450335648151</v>
      </c>
      <c r="Q1509" s="14">
        <f t="shared" si="143"/>
        <v>40313.340277777781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39"/>
        <v>111</v>
      </c>
      <c r="P1510" s="14">
        <f t="shared" si="142"/>
        <v>41786.614363425928</v>
      </c>
      <c r="Q1510" s="14">
        <f t="shared" si="143"/>
        <v>41817.614363425928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39"/>
        <v>124</v>
      </c>
      <c r="P1511" s="14">
        <f t="shared" si="142"/>
        <v>42751.533391203702</v>
      </c>
      <c r="Q1511" s="14">
        <f t="shared" si="143"/>
        <v>42780.957638888889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39"/>
        <v>101</v>
      </c>
      <c r="P1512" s="14">
        <f t="shared" si="142"/>
        <v>41809.385162037033</v>
      </c>
      <c r="Q1512" s="14">
        <f t="shared" si="143"/>
        <v>41839.385162037033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39"/>
        <v>112</v>
      </c>
      <c r="P1513" s="14">
        <f t="shared" si="142"/>
        <v>42296.583379629628</v>
      </c>
      <c r="Q1513" s="14">
        <f t="shared" si="143"/>
        <v>42326.625046296293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39"/>
        <v>559</v>
      </c>
      <c r="P1514" s="14">
        <f t="shared" si="142"/>
        <v>42741.684479166666</v>
      </c>
      <c r="Q1514" s="14">
        <f t="shared" si="143"/>
        <v>42771.684479166666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39"/>
        <v>150</v>
      </c>
      <c r="P1515" s="14">
        <f t="shared" si="142"/>
        <v>41806.637337962966</v>
      </c>
      <c r="Q1515" s="14">
        <f t="shared" si="143"/>
        <v>41836.637337962966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39"/>
        <v>106</v>
      </c>
      <c r="P1516" s="14">
        <f t="shared" si="142"/>
        <v>42234.597685185188</v>
      </c>
      <c r="Q1516" s="14">
        <f t="shared" si="143"/>
        <v>42274.597685185188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39"/>
        <v>157</v>
      </c>
      <c r="P1517" s="14">
        <f t="shared" si="142"/>
        <v>42415.253437499996</v>
      </c>
      <c r="Q1517" s="14">
        <f t="shared" si="143"/>
        <v>42445.211770833332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39"/>
        <v>109</v>
      </c>
      <c r="P1518" s="14">
        <f t="shared" si="142"/>
        <v>42619.466342592597</v>
      </c>
      <c r="Q1518" s="14">
        <f t="shared" si="143"/>
        <v>42649.583333333328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39"/>
        <v>162</v>
      </c>
      <c r="P1519" s="14">
        <f t="shared" si="142"/>
        <v>41948.56658564815</v>
      </c>
      <c r="Q1519" s="14">
        <f t="shared" si="143"/>
        <v>41979.25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39"/>
        <v>205</v>
      </c>
      <c r="P1520" s="14">
        <f t="shared" si="142"/>
        <v>41760.8200462963</v>
      </c>
      <c r="Q1520" s="14">
        <f t="shared" si="143"/>
        <v>41790.8200462963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39"/>
        <v>103</v>
      </c>
      <c r="P1521" s="14">
        <f t="shared" si="142"/>
        <v>41782.741701388892</v>
      </c>
      <c r="Q1521" s="14">
        <f t="shared" si="143"/>
        <v>41810.915972222225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39"/>
        <v>103</v>
      </c>
      <c r="P1522" s="14">
        <f t="shared" si="142"/>
        <v>41955.857789351852</v>
      </c>
      <c r="Q1522" s="14">
        <f t="shared" si="143"/>
        <v>41992.166666666672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39"/>
        <v>107</v>
      </c>
      <c r="P1523" s="14">
        <f t="shared" si="142"/>
        <v>42493.167719907404</v>
      </c>
      <c r="Q1523" s="14">
        <f t="shared" si="143"/>
        <v>42528.167719907404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39"/>
        <v>139</v>
      </c>
      <c r="P1524" s="14">
        <f t="shared" si="142"/>
        <v>41899.830312500002</v>
      </c>
      <c r="Q1524" s="14">
        <f t="shared" si="143"/>
        <v>41929.830312500002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39"/>
        <v>125</v>
      </c>
      <c r="P1525" s="14">
        <f t="shared" si="142"/>
        <v>41964.751342592594</v>
      </c>
      <c r="Q1525" s="14">
        <f t="shared" si="143"/>
        <v>41996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39"/>
        <v>207</v>
      </c>
      <c r="P1526" s="14">
        <f t="shared" si="142"/>
        <v>42756.501041666663</v>
      </c>
      <c r="Q1526" s="14">
        <f t="shared" si="143"/>
        <v>42786.501041666663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39"/>
        <v>174</v>
      </c>
      <c r="P1527" s="14">
        <f t="shared" si="142"/>
        <v>42570.702986111108</v>
      </c>
      <c r="Q1527" s="14">
        <f t="shared" si="143"/>
        <v>42600.702986111108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39"/>
        <v>120</v>
      </c>
      <c r="P1528" s="14">
        <f t="shared" si="142"/>
        <v>42339.276006944448</v>
      </c>
      <c r="Q1528" s="14">
        <f t="shared" si="143"/>
        <v>42388.276006944448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39"/>
        <v>110</v>
      </c>
      <c r="P1529" s="14">
        <f t="shared" si="142"/>
        <v>42780.600532407407</v>
      </c>
      <c r="Q1529" s="14">
        <f t="shared" si="143"/>
        <v>42808.558865740735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39"/>
        <v>282</v>
      </c>
      <c r="P1530" s="14">
        <f t="shared" si="142"/>
        <v>42736.732893518521</v>
      </c>
      <c r="Q1530" s="14">
        <f t="shared" si="143"/>
        <v>42767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39"/>
        <v>101</v>
      </c>
      <c r="P1531" s="14">
        <f t="shared" si="142"/>
        <v>42052.628703703704</v>
      </c>
      <c r="Q1531" s="14">
        <f t="shared" si="143"/>
        <v>42082.587037037039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39"/>
        <v>135</v>
      </c>
      <c r="P1532" s="14">
        <f t="shared" si="142"/>
        <v>42275.767303240747</v>
      </c>
      <c r="Q1532" s="14">
        <f t="shared" si="143"/>
        <v>42300.767303240747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39"/>
        <v>176</v>
      </c>
      <c r="P1533" s="14">
        <f t="shared" si="142"/>
        <v>41941.802384259259</v>
      </c>
      <c r="Q1533" s="14">
        <f t="shared" si="143"/>
        <v>41974.125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39"/>
        <v>484</v>
      </c>
      <c r="P1534" s="14">
        <f t="shared" si="142"/>
        <v>42391.475289351853</v>
      </c>
      <c r="Q1534" s="14">
        <f t="shared" si="143"/>
        <v>42415.625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39"/>
        <v>145</v>
      </c>
      <c r="P1535" s="14">
        <f t="shared" si="142"/>
        <v>42443.00204861111</v>
      </c>
      <c r="Q1535" s="14">
        <f t="shared" si="143"/>
        <v>42492.165972222225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39"/>
        <v>418</v>
      </c>
      <c r="P1536" s="14">
        <f t="shared" si="142"/>
        <v>42221.67432870371</v>
      </c>
      <c r="Q1536" s="14">
        <f t="shared" si="143"/>
        <v>42251.67432870371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39"/>
        <v>132</v>
      </c>
      <c r="P1537" s="14">
        <f t="shared" si="142"/>
        <v>42484.829062500001</v>
      </c>
      <c r="Q1537" s="14">
        <f t="shared" si="143"/>
        <v>42513.916666666672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IFERROR(ROUND(E1538/L1538, 2), 0)</f>
        <v>66.02</v>
      </c>
      <c r="N1538" t="b">
        <v>1</v>
      </c>
      <c r="O1538" s="6">
        <f t="shared" ref="O1538:O1601" si="145">ROUND(E1538/D1538 * 100, 0)</f>
        <v>250</v>
      </c>
      <c r="P1538" s="14">
        <f t="shared" si="142"/>
        <v>42213.802199074074</v>
      </c>
      <c r="Q1538" s="14">
        <f t="shared" si="143"/>
        <v>42243.802199074074</v>
      </c>
      <c r="R1538" t="s">
        <v>8285</v>
      </c>
      <c r="S1538" t="str">
        <f t="shared" ref="S1538:S1601" si="146">LEFT(R1538,SEARCH("/",R1538)-1)</f>
        <v>photography</v>
      </c>
      <c r="T1538" t="str">
        <f t="shared" ref="T1538:T1601" si="147">RIGHT(R1538,LEN(R1538)-SEARCH("/",R1538))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si="145"/>
        <v>180</v>
      </c>
      <c r="P1539" s="14">
        <f t="shared" ref="P1539:P1602" si="148">(((J1539/60)/60)/24)+DATE(1970,1,1)</f>
        <v>42552.315127314811</v>
      </c>
      <c r="Q1539" s="14">
        <f t="shared" ref="Q1539:Q1602" si="149">(((I1539/60)/60)/24)+DATE(1970,1,1)</f>
        <v>42588.75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5"/>
        <v>103</v>
      </c>
      <c r="P1540" s="14">
        <f t="shared" si="148"/>
        <v>41981.782060185185</v>
      </c>
      <c r="Q1540" s="14">
        <f t="shared" si="149"/>
        <v>42026.782060185185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5"/>
        <v>136</v>
      </c>
      <c r="P1541" s="14">
        <f t="shared" si="148"/>
        <v>42705.919201388882</v>
      </c>
      <c r="Q1541" s="14">
        <f t="shared" si="149"/>
        <v>42738.919201388882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5"/>
        <v>118</v>
      </c>
      <c r="P1542" s="14">
        <f t="shared" si="148"/>
        <v>41939.00712962963</v>
      </c>
      <c r="Q1542" s="14">
        <f t="shared" si="149"/>
        <v>41969.052083333328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5"/>
        <v>0</v>
      </c>
      <c r="P1543" s="14">
        <f t="shared" si="148"/>
        <v>41974.712245370371</v>
      </c>
      <c r="Q1543" s="14">
        <f t="shared" si="149"/>
        <v>42004.712245370371</v>
      </c>
      <c r="R1543" t="s">
        <v>8289</v>
      </c>
      <c r="S1543" t="str">
        <f t="shared" si="146"/>
        <v>photography</v>
      </c>
      <c r="T1543" t="str">
        <f t="shared" si="147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5"/>
        <v>4</v>
      </c>
      <c r="P1544" s="14">
        <f t="shared" si="148"/>
        <v>42170.996527777781</v>
      </c>
      <c r="Q1544" s="14">
        <f t="shared" si="149"/>
        <v>42185.996527777781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5"/>
        <v>0</v>
      </c>
      <c r="P1545" s="14">
        <f t="shared" si="148"/>
        <v>41935.509652777779</v>
      </c>
      <c r="Q1545" s="14">
        <f t="shared" si="149"/>
        <v>41965.551319444443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>
        <f t="shared" si="144"/>
        <v>0</v>
      </c>
      <c r="N1546" t="b">
        <v>0</v>
      </c>
      <c r="O1546" s="6">
        <f t="shared" si="145"/>
        <v>0</v>
      </c>
      <c r="P1546" s="14">
        <f t="shared" si="148"/>
        <v>42053.051203703704</v>
      </c>
      <c r="Q1546" s="14">
        <f t="shared" si="149"/>
        <v>42095.012499999997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5"/>
        <v>0</v>
      </c>
      <c r="P1547" s="14">
        <f t="shared" si="148"/>
        <v>42031.884652777779</v>
      </c>
      <c r="Q1547" s="14">
        <f t="shared" si="149"/>
        <v>42065.886111111111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5"/>
        <v>29</v>
      </c>
      <c r="P1548" s="14">
        <f t="shared" si="148"/>
        <v>41839.212951388887</v>
      </c>
      <c r="Q1548" s="14">
        <f t="shared" si="149"/>
        <v>41899.212951388887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>
        <f t="shared" si="144"/>
        <v>0</v>
      </c>
      <c r="N1549" t="b">
        <v>0</v>
      </c>
      <c r="O1549" s="6">
        <f t="shared" si="145"/>
        <v>0</v>
      </c>
      <c r="P1549" s="14">
        <f t="shared" si="148"/>
        <v>42782.426875000005</v>
      </c>
      <c r="Q1549" s="14">
        <f t="shared" si="149"/>
        <v>42789.426875000005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5"/>
        <v>9</v>
      </c>
      <c r="P1550" s="14">
        <f t="shared" si="148"/>
        <v>42286.88217592593</v>
      </c>
      <c r="Q1550" s="14">
        <f t="shared" si="149"/>
        <v>42316.923842592587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5"/>
        <v>34</v>
      </c>
      <c r="P1551" s="14">
        <f t="shared" si="148"/>
        <v>42281.136099537034</v>
      </c>
      <c r="Q1551" s="14">
        <f t="shared" si="149"/>
        <v>42311.177766203706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5"/>
        <v>13</v>
      </c>
      <c r="P1552" s="14">
        <f t="shared" si="148"/>
        <v>42472.449467592596</v>
      </c>
      <c r="Q1552" s="14">
        <f t="shared" si="149"/>
        <v>42502.449467592596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>
        <f t="shared" si="144"/>
        <v>0</v>
      </c>
      <c r="N1553" t="b">
        <v>0</v>
      </c>
      <c r="O1553" s="6">
        <f t="shared" si="145"/>
        <v>0</v>
      </c>
      <c r="P1553" s="14">
        <f t="shared" si="148"/>
        <v>42121.824525462958</v>
      </c>
      <c r="Q1553" s="14">
        <f t="shared" si="149"/>
        <v>42151.824525462958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5"/>
        <v>49</v>
      </c>
      <c r="P1554" s="14">
        <f t="shared" si="148"/>
        <v>41892.688750000001</v>
      </c>
      <c r="Q1554" s="14">
        <f t="shared" si="149"/>
        <v>41913.165972222225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>
        <f t="shared" si="144"/>
        <v>0</v>
      </c>
      <c r="N1555" t="b">
        <v>0</v>
      </c>
      <c r="O1555" s="6">
        <f t="shared" si="145"/>
        <v>0</v>
      </c>
      <c r="P1555" s="14">
        <f t="shared" si="148"/>
        <v>42219.282951388886</v>
      </c>
      <c r="Q1555" s="14">
        <f t="shared" si="149"/>
        <v>42249.282951388886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>
        <f t="shared" si="144"/>
        <v>0</v>
      </c>
      <c r="N1556" t="b">
        <v>0</v>
      </c>
      <c r="O1556" s="6">
        <f t="shared" si="145"/>
        <v>0</v>
      </c>
      <c r="P1556" s="14">
        <f t="shared" si="148"/>
        <v>42188.252199074079</v>
      </c>
      <c r="Q1556" s="14">
        <f t="shared" si="149"/>
        <v>42218.252199074079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>
        <f t="shared" si="144"/>
        <v>0</v>
      </c>
      <c r="N1557" t="b">
        <v>0</v>
      </c>
      <c r="O1557" s="6">
        <f t="shared" si="145"/>
        <v>0</v>
      </c>
      <c r="P1557" s="14">
        <f t="shared" si="148"/>
        <v>42241.613796296297</v>
      </c>
      <c r="Q1557" s="14">
        <f t="shared" si="149"/>
        <v>42264.708333333328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5"/>
        <v>45</v>
      </c>
      <c r="P1558" s="14">
        <f t="shared" si="148"/>
        <v>42525.153055555551</v>
      </c>
      <c r="Q1558" s="14">
        <f t="shared" si="149"/>
        <v>42555.153055555551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5"/>
        <v>4</v>
      </c>
      <c r="P1559" s="14">
        <f t="shared" si="148"/>
        <v>41871.65315972222</v>
      </c>
      <c r="Q1559" s="14">
        <f t="shared" si="149"/>
        <v>41902.65315972222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5"/>
        <v>5</v>
      </c>
      <c r="P1560" s="14">
        <f t="shared" si="148"/>
        <v>42185.397673611107</v>
      </c>
      <c r="Q1560" s="14">
        <f t="shared" si="149"/>
        <v>42244.508333333331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5"/>
        <v>0</v>
      </c>
      <c r="P1561" s="14">
        <f t="shared" si="148"/>
        <v>42108.05322916666</v>
      </c>
      <c r="Q1561" s="14">
        <f t="shared" si="149"/>
        <v>42123.05322916666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5"/>
        <v>4</v>
      </c>
      <c r="P1562" s="14">
        <f t="shared" si="148"/>
        <v>41936.020752314813</v>
      </c>
      <c r="Q1562" s="14">
        <f t="shared" si="149"/>
        <v>41956.062418981484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5"/>
        <v>1</v>
      </c>
      <c r="P1563" s="14">
        <f t="shared" si="148"/>
        <v>41555.041701388887</v>
      </c>
      <c r="Q1563" s="14">
        <f t="shared" si="149"/>
        <v>41585.083368055559</v>
      </c>
      <c r="R1563" t="s">
        <v>8290</v>
      </c>
      <c r="S1563" t="str">
        <f t="shared" si="146"/>
        <v>publishing</v>
      </c>
      <c r="T1563" t="str">
        <f t="shared" si="147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>
        <f t="shared" si="144"/>
        <v>0</v>
      </c>
      <c r="N1564" t="b">
        <v>0</v>
      </c>
      <c r="O1564" s="6">
        <f t="shared" si="145"/>
        <v>0</v>
      </c>
      <c r="P1564" s="14">
        <f t="shared" si="148"/>
        <v>40079.566157407404</v>
      </c>
      <c r="Q1564" s="14">
        <f t="shared" si="149"/>
        <v>40149.034722222219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5"/>
        <v>1</v>
      </c>
      <c r="P1565" s="14">
        <f t="shared" si="148"/>
        <v>41652.742488425924</v>
      </c>
      <c r="Q1565" s="14">
        <f t="shared" si="149"/>
        <v>41712.700821759259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5"/>
        <v>0</v>
      </c>
      <c r="P1566" s="14">
        <f t="shared" si="148"/>
        <v>42121.367002314815</v>
      </c>
      <c r="Q1566" s="14">
        <f t="shared" si="149"/>
        <v>42152.836805555555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5"/>
        <v>3</v>
      </c>
      <c r="P1567" s="14">
        <f t="shared" si="148"/>
        <v>40672.729872685188</v>
      </c>
      <c r="Q1567" s="14">
        <f t="shared" si="149"/>
        <v>40702.729872685188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5"/>
        <v>21</v>
      </c>
      <c r="P1568" s="14">
        <f t="shared" si="148"/>
        <v>42549.916712962964</v>
      </c>
      <c r="Q1568" s="14">
        <f t="shared" si="149"/>
        <v>42578.916666666672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5"/>
        <v>4</v>
      </c>
      <c r="P1569" s="14">
        <f t="shared" si="148"/>
        <v>41671.936863425923</v>
      </c>
      <c r="Q1569" s="14">
        <f t="shared" si="149"/>
        <v>41687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5"/>
        <v>14</v>
      </c>
      <c r="P1570" s="14">
        <f t="shared" si="148"/>
        <v>41962.062326388885</v>
      </c>
      <c r="Q1570" s="14">
        <f t="shared" si="149"/>
        <v>41997.062326388885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>
        <f t="shared" si="144"/>
        <v>0</v>
      </c>
      <c r="N1571" t="b">
        <v>0</v>
      </c>
      <c r="O1571" s="6">
        <f t="shared" si="145"/>
        <v>0</v>
      </c>
      <c r="P1571" s="14">
        <f t="shared" si="148"/>
        <v>41389.679560185185</v>
      </c>
      <c r="Q1571" s="14">
        <f t="shared" si="149"/>
        <v>41419.679560185185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5"/>
        <v>41</v>
      </c>
      <c r="P1572" s="14">
        <f t="shared" si="148"/>
        <v>42438.813449074078</v>
      </c>
      <c r="Q1572" s="14">
        <f t="shared" si="149"/>
        <v>42468.771782407406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5"/>
        <v>1</v>
      </c>
      <c r="P1573" s="14">
        <f t="shared" si="148"/>
        <v>42144.769479166673</v>
      </c>
      <c r="Q1573" s="14">
        <f t="shared" si="149"/>
        <v>42174.769479166673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5"/>
        <v>5</v>
      </c>
      <c r="P1574" s="14">
        <f t="shared" si="148"/>
        <v>42404.033090277779</v>
      </c>
      <c r="Q1574" s="14">
        <f t="shared" si="149"/>
        <v>42428.999305555553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5"/>
        <v>2</v>
      </c>
      <c r="P1575" s="14">
        <f t="shared" si="148"/>
        <v>42786.000023148154</v>
      </c>
      <c r="Q1575" s="14">
        <f t="shared" si="149"/>
        <v>42826.165972222225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5"/>
        <v>5</v>
      </c>
      <c r="P1576" s="14">
        <f t="shared" si="148"/>
        <v>42017.927418981482</v>
      </c>
      <c r="Q1576" s="14">
        <f t="shared" si="149"/>
        <v>42052.927418981482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5"/>
        <v>23</v>
      </c>
      <c r="P1577" s="14">
        <f t="shared" si="148"/>
        <v>41799.524259259262</v>
      </c>
      <c r="Q1577" s="14">
        <f t="shared" si="149"/>
        <v>41829.524259259262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5"/>
        <v>13</v>
      </c>
      <c r="P1578" s="14">
        <f t="shared" si="148"/>
        <v>42140.879259259258</v>
      </c>
      <c r="Q1578" s="14">
        <f t="shared" si="149"/>
        <v>42185.879259259258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5"/>
        <v>1</v>
      </c>
      <c r="P1579" s="14">
        <f t="shared" si="148"/>
        <v>41054.847777777781</v>
      </c>
      <c r="Q1579" s="14">
        <f t="shared" si="149"/>
        <v>41114.847777777781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5"/>
        <v>11</v>
      </c>
      <c r="P1580" s="14">
        <f t="shared" si="148"/>
        <v>40399.065868055557</v>
      </c>
      <c r="Q1580" s="14">
        <f t="shared" si="149"/>
        <v>40423.083333333336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5"/>
        <v>1</v>
      </c>
      <c r="P1581" s="14">
        <f t="shared" si="148"/>
        <v>41481.996423611112</v>
      </c>
      <c r="Q1581" s="14">
        <f t="shared" si="149"/>
        <v>41514.996423611112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>
        <f t="shared" si="144"/>
        <v>0</v>
      </c>
      <c r="N1582" t="b">
        <v>0</v>
      </c>
      <c r="O1582" s="6">
        <f t="shared" si="145"/>
        <v>0</v>
      </c>
      <c r="P1582" s="14">
        <f t="shared" si="148"/>
        <v>40990.050069444449</v>
      </c>
      <c r="Q1582" s="14">
        <f t="shared" si="149"/>
        <v>41050.050069444449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5"/>
        <v>1</v>
      </c>
      <c r="P1583" s="14">
        <f t="shared" si="148"/>
        <v>42325.448958333334</v>
      </c>
      <c r="Q1583" s="14">
        <f t="shared" si="149"/>
        <v>42357.448958333334</v>
      </c>
      <c r="R1583" t="s">
        <v>8291</v>
      </c>
      <c r="S1583" t="str">
        <f t="shared" si="146"/>
        <v>photography</v>
      </c>
      <c r="T1583" t="str">
        <f t="shared" si="147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5"/>
        <v>9</v>
      </c>
      <c r="P1584" s="14">
        <f t="shared" si="148"/>
        <v>42246.789965277778</v>
      </c>
      <c r="Q1584" s="14">
        <f t="shared" si="149"/>
        <v>42303.888888888891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5"/>
        <v>0</v>
      </c>
      <c r="P1585" s="14">
        <f t="shared" si="148"/>
        <v>41877.904988425929</v>
      </c>
      <c r="Q1585" s="14">
        <f t="shared" si="149"/>
        <v>41907.904988425929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>
        <f t="shared" si="144"/>
        <v>0</v>
      </c>
      <c r="N1586" t="b">
        <v>0</v>
      </c>
      <c r="O1586" s="6">
        <f t="shared" si="145"/>
        <v>0</v>
      </c>
      <c r="P1586" s="14">
        <f t="shared" si="148"/>
        <v>41779.649317129632</v>
      </c>
      <c r="Q1586" s="14">
        <f t="shared" si="149"/>
        <v>41789.649317129632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5"/>
        <v>79</v>
      </c>
      <c r="P1587" s="14">
        <f t="shared" si="148"/>
        <v>42707.895462962959</v>
      </c>
      <c r="Q1587" s="14">
        <f t="shared" si="149"/>
        <v>42729.458333333328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>
        <f t="shared" si="144"/>
        <v>0</v>
      </c>
      <c r="N1588" t="b">
        <v>0</v>
      </c>
      <c r="O1588" s="6">
        <f t="shared" si="145"/>
        <v>0</v>
      </c>
      <c r="P1588" s="14">
        <f t="shared" si="148"/>
        <v>42069.104421296302</v>
      </c>
      <c r="Q1588" s="14">
        <f t="shared" si="149"/>
        <v>42099.062754629631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5"/>
        <v>0</v>
      </c>
      <c r="P1589" s="14">
        <f t="shared" si="148"/>
        <v>41956.950983796298</v>
      </c>
      <c r="Q1589" s="14">
        <f t="shared" si="149"/>
        <v>41986.950983796298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>
        <f t="shared" si="144"/>
        <v>0</v>
      </c>
      <c r="N1590" t="b">
        <v>0</v>
      </c>
      <c r="O1590" s="6">
        <f t="shared" si="145"/>
        <v>0</v>
      </c>
      <c r="P1590" s="14">
        <f t="shared" si="148"/>
        <v>42005.24998842593</v>
      </c>
      <c r="Q1590" s="14">
        <f t="shared" si="149"/>
        <v>42035.841666666667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>
        <f t="shared" si="144"/>
        <v>0</v>
      </c>
      <c r="N1591" t="b">
        <v>0</v>
      </c>
      <c r="O1591" s="6">
        <f t="shared" si="145"/>
        <v>0</v>
      </c>
      <c r="P1591" s="14">
        <f t="shared" si="148"/>
        <v>42256.984791666662</v>
      </c>
      <c r="Q1591" s="14">
        <f t="shared" si="149"/>
        <v>42286.984791666662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5"/>
        <v>2</v>
      </c>
      <c r="P1592" s="14">
        <f t="shared" si="148"/>
        <v>42240.857222222221</v>
      </c>
      <c r="Q1592" s="14">
        <f t="shared" si="149"/>
        <v>42270.857222222221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5"/>
        <v>29</v>
      </c>
      <c r="P1593" s="14">
        <f t="shared" si="148"/>
        <v>42433.726168981477</v>
      </c>
      <c r="Q1593" s="14">
        <f t="shared" si="149"/>
        <v>42463.68450231482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>
        <f t="shared" si="144"/>
        <v>0</v>
      </c>
      <c r="N1594" t="b">
        <v>0</v>
      </c>
      <c r="O1594" s="6">
        <f t="shared" si="145"/>
        <v>0</v>
      </c>
      <c r="P1594" s="14">
        <f t="shared" si="148"/>
        <v>42046.072743055556</v>
      </c>
      <c r="Q1594" s="14">
        <f t="shared" si="149"/>
        <v>42091.031076388885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5"/>
        <v>0</v>
      </c>
      <c r="P1595" s="14">
        <f t="shared" si="148"/>
        <v>42033.845543981486</v>
      </c>
      <c r="Q1595" s="14">
        <f t="shared" si="149"/>
        <v>42063.845543981486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5"/>
        <v>21</v>
      </c>
      <c r="P1596" s="14">
        <f t="shared" si="148"/>
        <v>42445.712754629625</v>
      </c>
      <c r="Q1596" s="14">
        <f t="shared" si="149"/>
        <v>42505.681249999994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5"/>
        <v>0</v>
      </c>
      <c r="P1597" s="14">
        <f t="shared" si="148"/>
        <v>41780.050092592595</v>
      </c>
      <c r="Q1597" s="14">
        <f t="shared" si="149"/>
        <v>41808.842361111114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5"/>
        <v>2</v>
      </c>
      <c r="P1598" s="14">
        <f t="shared" si="148"/>
        <v>41941.430196759262</v>
      </c>
      <c r="Q1598" s="14">
        <f t="shared" si="149"/>
        <v>41986.471863425926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>
        <f t="shared" si="144"/>
        <v>0</v>
      </c>
      <c r="N1599" t="b">
        <v>0</v>
      </c>
      <c r="O1599" s="6">
        <f t="shared" si="145"/>
        <v>0</v>
      </c>
      <c r="P1599" s="14">
        <f t="shared" si="148"/>
        <v>42603.354131944448</v>
      </c>
      <c r="Q1599" s="14">
        <f t="shared" si="149"/>
        <v>42633.354131944448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5"/>
        <v>0</v>
      </c>
      <c r="P1600" s="14">
        <f t="shared" si="148"/>
        <v>42151.667337962965</v>
      </c>
      <c r="Q1600" s="14">
        <f t="shared" si="149"/>
        <v>42211.667337962965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>
        <f t="shared" si="144"/>
        <v>0</v>
      </c>
      <c r="N1601" t="b">
        <v>0</v>
      </c>
      <c r="O1601" s="6">
        <f t="shared" si="145"/>
        <v>0</v>
      </c>
      <c r="P1601" s="14">
        <f t="shared" si="148"/>
        <v>42438.53907407407</v>
      </c>
      <c r="Q1601" s="14">
        <f t="shared" si="149"/>
        <v>42468.497407407413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IFERROR(ROUND(E1602/L1602, 2), 0)</f>
        <v>40.78</v>
      </c>
      <c r="N1602" t="b">
        <v>0</v>
      </c>
      <c r="O1602" s="6">
        <f t="shared" ref="O1602:O1665" si="151">ROUND(E1602/D1602 * 100, 0)</f>
        <v>7</v>
      </c>
      <c r="P1602" s="14">
        <f t="shared" si="148"/>
        <v>41791.057314814818</v>
      </c>
      <c r="Q1602" s="14">
        <f t="shared" si="149"/>
        <v>41835.21597222222</v>
      </c>
      <c r="R1602" t="s">
        <v>8291</v>
      </c>
      <c r="S1602" t="str">
        <f t="shared" ref="S1602:S1665" si="152">LEFT(R1602,SEARCH("/",R1602)-1)</f>
        <v>photography</v>
      </c>
      <c r="T1602" t="str">
        <f t="shared" ref="T1602:T1665" si="153">RIGHT(R1602,LEN(R1602)-SEARCH("/",R1602))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si="151"/>
        <v>108</v>
      </c>
      <c r="P1603" s="14">
        <f t="shared" ref="P1603:P1666" si="154">(((J1603/60)/60)/24)+DATE(1970,1,1)</f>
        <v>40638.092974537038</v>
      </c>
      <c r="Q1603" s="14">
        <f t="shared" ref="Q1603:Q1666" si="155">(((I1603/60)/60)/24)+DATE(1970,1,1)</f>
        <v>40668.092974537038</v>
      </c>
      <c r="R1603" t="s">
        <v>8276</v>
      </c>
      <c r="S1603" t="str">
        <f t="shared" si="152"/>
        <v>music</v>
      </c>
      <c r="T1603" t="str">
        <f t="shared" si="153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1"/>
        <v>100</v>
      </c>
      <c r="P1604" s="14">
        <f t="shared" si="154"/>
        <v>40788.297650462962</v>
      </c>
      <c r="Q1604" s="14">
        <f t="shared" si="155"/>
        <v>40830.958333333336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1"/>
        <v>100</v>
      </c>
      <c r="P1605" s="14">
        <f t="shared" si="154"/>
        <v>40876.169664351852</v>
      </c>
      <c r="Q1605" s="14">
        <f t="shared" si="155"/>
        <v>40936.169664351852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1"/>
        <v>122</v>
      </c>
      <c r="P1606" s="14">
        <f t="shared" si="154"/>
        <v>40945.845312500001</v>
      </c>
      <c r="Q1606" s="14">
        <f t="shared" si="155"/>
        <v>40985.80364583333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1"/>
        <v>101</v>
      </c>
      <c r="P1607" s="14">
        <f t="shared" si="154"/>
        <v>40747.012881944444</v>
      </c>
      <c r="Q1607" s="14">
        <f t="shared" si="155"/>
        <v>40756.291666666664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1"/>
        <v>101</v>
      </c>
      <c r="P1608" s="14">
        <f t="shared" si="154"/>
        <v>40536.111550925925</v>
      </c>
      <c r="Q1608" s="14">
        <f t="shared" si="155"/>
        <v>40626.069884259261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1"/>
        <v>145</v>
      </c>
      <c r="P1609" s="14">
        <f t="shared" si="154"/>
        <v>41053.80846064815</v>
      </c>
      <c r="Q1609" s="14">
        <f t="shared" si="155"/>
        <v>41074.80846064815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1"/>
        <v>101</v>
      </c>
      <c r="P1610" s="14">
        <f t="shared" si="154"/>
        <v>41607.83085648148</v>
      </c>
      <c r="Q1610" s="14">
        <f t="shared" si="155"/>
        <v>41640.226388888892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1"/>
        <v>118</v>
      </c>
      <c r="P1611" s="14">
        <f t="shared" si="154"/>
        <v>40796.001261574071</v>
      </c>
      <c r="Q1611" s="14">
        <f t="shared" si="155"/>
        <v>40849.333333333336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1"/>
        <v>272</v>
      </c>
      <c r="P1612" s="14">
        <f t="shared" si="154"/>
        <v>41228.924884259257</v>
      </c>
      <c r="Q1612" s="14">
        <f t="shared" si="155"/>
        <v>41258.924884259257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1"/>
        <v>125</v>
      </c>
      <c r="P1613" s="14">
        <f t="shared" si="154"/>
        <v>41409.00037037037</v>
      </c>
      <c r="Q1613" s="14">
        <f t="shared" si="155"/>
        <v>41430.00037037037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1"/>
        <v>110</v>
      </c>
      <c r="P1614" s="14">
        <f t="shared" si="154"/>
        <v>41246.874814814815</v>
      </c>
      <c r="Q1614" s="14">
        <f t="shared" si="155"/>
        <v>41276.874814814815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1"/>
        <v>102</v>
      </c>
      <c r="P1615" s="14">
        <f t="shared" si="154"/>
        <v>41082.069467592592</v>
      </c>
      <c r="Q1615" s="14">
        <f t="shared" si="155"/>
        <v>41112.069467592592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1"/>
        <v>103</v>
      </c>
      <c r="P1616" s="14">
        <f t="shared" si="154"/>
        <v>41794.981122685182</v>
      </c>
      <c r="Q1616" s="14">
        <f t="shared" si="155"/>
        <v>41854.708333333336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1"/>
        <v>114</v>
      </c>
      <c r="P1617" s="14">
        <f t="shared" si="154"/>
        <v>40845.050879629627</v>
      </c>
      <c r="Q1617" s="14">
        <f t="shared" si="155"/>
        <v>40890.092546296299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1"/>
        <v>104</v>
      </c>
      <c r="P1618" s="14">
        <f t="shared" si="154"/>
        <v>41194.715520833335</v>
      </c>
      <c r="Q1618" s="14">
        <f t="shared" si="155"/>
        <v>41235.916666666664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1"/>
        <v>146</v>
      </c>
      <c r="P1619" s="14">
        <f t="shared" si="154"/>
        <v>41546.664212962962</v>
      </c>
      <c r="Q1619" s="14">
        <f t="shared" si="155"/>
        <v>41579.791666666664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1"/>
        <v>105</v>
      </c>
      <c r="P1620" s="14">
        <f t="shared" si="154"/>
        <v>41301.654340277775</v>
      </c>
      <c r="Q1620" s="14">
        <f t="shared" si="155"/>
        <v>41341.654340277775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1"/>
        <v>133</v>
      </c>
      <c r="P1621" s="14">
        <f t="shared" si="154"/>
        <v>41876.18618055556</v>
      </c>
      <c r="Q1621" s="14">
        <f t="shared" si="155"/>
        <v>41897.18618055556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1"/>
        <v>113</v>
      </c>
      <c r="P1622" s="14">
        <f t="shared" si="154"/>
        <v>41321.339583333334</v>
      </c>
      <c r="Q1622" s="14">
        <f t="shared" si="155"/>
        <v>41328.339583333334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1"/>
        <v>121</v>
      </c>
      <c r="P1623" s="14">
        <f t="shared" si="154"/>
        <v>41003.60665509259</v>
      </c>
      <c r="Q1623" s="14">
        <f t="shared" si="155"/>
        <v>41057.165972222225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1"/>
        <v>102</v>
      </c>
      <c r="P1624" s="14">
        <f t="shared" si="154"/>
        <v>41950.29483796296</v>
      </c>
      <c r="Q1624" s="14">
        <f t="shared" si="155"/>
        <v>41990.332638888889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1"/>
        <v>101</v>
      </c>
      <c r="P1625" s="14">
        <f t="shared" si="154"/>
        <v>41453.688530092593</v>
      </c>
      <c r="Q1625" s="14">
        <f t="shared" si="155"/>
        <v>41513.688530092593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1"/>
        <v>118</v>
      </c>
      <c r="P1626" s="14">
        <f t="shared" si="154"/>
        <v>41243.367303240739</v>
      </c>
      <c r="Q1626" s="14">
        <f t="shared" si="155"/>
        <v>41283.367303240739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1"/>
        <v>155</v>
      </c>
      <c r="P1627" s="14">
        <f t="shared" si="154"/>
        <v>41135.699687500004</v>
      </c>
      <c r="Q1627" s="14">
        <f t="shared" si="155"/>
        <v>41163.699687500004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1"/>
        <v>101</v>
      </c>
      <c r="P1628" s="14">
        <f t="shared" si="154"/>
        <v>41579.847997685189</v>
      </c>
      <c r="Q1628" s="14">
        <f t="shared" si="155"/>
        <v>41609.889664351853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1"/>
        <v>117</v>
      </c>
      <c r="P1629" s="14">
        <f t="shared" si="154"/>
        <v>41205.707048611112</v>
      </c>
      <c r="Q1629" s="14">
        <f t="shared" si="155"/>
        <v>41239.207638888889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1"/>
        <v>101</v>
      </c>
      <c r="P1630" s="14">
        <f t="shared" si="154"/>
        <v>41774.737060185187</v>
      </c>
      <c r="Q1630" s="14">
        <f t="shared" si="155"/>
        <v>41807.737060185187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1"/>
        <v>104</v>
      </c>
      <c r="P1631" s="14">
        <f t="shared" si="154"/>
        <v>41645.867280092592</v>
      </c>
      <c r="Q1631" s="14">
        <f t="shared" si="155"/>
        <v>41690.867280092592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1"/>
        <v>265</v>
      </c>
      <c r="P1632" s="14">
        <f t="shared" si="154"/>
        <v>40939.837673611109</v>
      </c>
      <c r="Q1632" s="14">
        <f t="shared" si="155"/>
        <v>40970.290972222225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1"/>
        <v>156</v>
      </c>
      <c r="P1633" s="14">
        <f t="shared" si="154"/>
        <v>41164.859502314815</v>
      </c>
      <c r="Q1633" s="14">
        <f t="shared" si="155"/>
        <v>41194.859502314815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1"/>
        <v>102</v>
      </c>
      <c r="P1634" s="14">
        <f t="shared" si="154"/>
        <v>40750.340902777774</v>
      </c>
      <c r="Q1634" s="14">
        <f t="shared" si="155"/>
        <v>40810.340902777774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1"/>
        <v>100</v>
      </c>
      <c r="P1635" s="14">
        <f t="shared" si="154"/>
        <v>40896.883750000001</v>
      </c>
      <c r="Q1635" s="14">
        <f t="shared" si="155"/>
        <v>40924.208333333336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1"/>
        <v>101</v>
      </c>
      <c r="P1636" s="14">
        <f t="shared" si="154"/>
        <v>40658.189826388887</v>
      </c>
      <c r="Q1636" s="14">
        <f t="shared" si="155"/>
        <v>40696.249305555553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1"/>
        <v>125</v>
      </c>
      <c r="P1637" s="14">
        <f t="shared" si="154"/>
        <v>42502.868761574078</v>
      </c>
      <c r="Q1637" s="14">
        <f t="shared" si="155"/>
        <v>42562.868761574078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1"/>
        <v>104</v>
      </c>
      <c r="P1638" s="14">
        <f t="shared" si="154"/>
        <v>40663.08666666667</v>
      </c>
      <c r="Q1638" s="14">
        <f t="shared" si="155"/>
        <v>40706.166666666664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1"/>
        <v>104</v>
      </c>
      <c r="P1639" s="14">
        <f t="shared" si="154"/>
        <v>40122.751620370371</v>
      </c>
      <c r="Q1639" s="14">
        <f t="shared" si="155"/>
        <v>40178.98541666667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1"/>
        <v>105</v>
      </c>
      <c r="P1640" s="14">
        <f t="shared" si="154"/>
        <v>41288.68712962963</v>
      </c>
      <c r="Q1640" s="14">
        <f t="shared" si="155"/>
        <v>41333.892361111109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1"/>
        <v>100</v>
      </c>
      <c r="P1641" s="14">
        <f t="shared" si="154"/>
        <v>40941.652372685188</v>
      </c>
      <c r="Q1641" s="14">
        <f t="shared" si="155"/>
        <v>40971.652372685188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1"/>
        <v>170</v>
      </c>
      <c r="P1642" s="14">
        <f t="shared" si="154"/>
        <v>40379.23096064815</v>
      </c>
      <c r="Q1642" s="14">
        <f t="shared" si="155"/>
        <v>40393.082638888889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1"/>
        <v>101</v>
      </c>
      <c r="P1643" s="14">
        <f t="shared" si="154"/>
        <v>41962.596574074079</v>
      </c>
      <c r="Q1643" s="14">
        <f t="shared" si="155"/>
        <v>41992.596574074079</v>
      </c>
      <c r="R1643" t="s">
        <v>8292</v>
      </c>
      <c r="S1643" t="str">
        <f t="shared" si="152"/>
        <v>music</v>
      </c>
      <c r="T1643" t="str">
        <f t="shared" si="15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1"/>
        <v>100</v>
      </c>
      <c r="P1644" s="14">
        <f t="shared" si="154"/>
        <v>40688.024618055555</v>
      </c>
      <c r="Q1644" s="14">
        <f t="shared" si="155"/>
        <v>40708.024618055555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1"/>
        <v>125</v>
      </c>
      <c r="P1645" s="14">
        <f t="shared" si="154"/>
        <v>41146.824212962965</v>
      </c>
      <c r="Q1645" s="14">
        <f t="shared" si="155"/>
        <v>41176.824212962965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1"/>
        <v>110</v>
      </c>
      <c r="P1646" s="14">
        <f t="shared" si="154"/>
        <v>41175.05972222222</v>
      </c>
      <c r="Q1646" s="14">
        <f t="shared" si="155"/>
        <v>41235.101388888892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1"/>
        <v>111</v>
      </c>
      <c r="P1647" s="14">
        <f t="shared" si="154"/>
        <v>41521.617361111108</v>
      </c>
      <c r="Q1647" s="14">
        <f t="shared" si="155"/>
        <v>41535.617361111108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1"/>
        <v>110</v>
      </c>
      <c r="P1648" s="14">
        <f t="shared" si="154"/>
        <v>41833.450266203705</v>
      </c>
      <c r="Q1648" s="14">
        <f t="shared" si="155"/>
        <v>41865.757638888892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1"/>
        <v>105</v>
      </c>
      <c r="P1649" s="14">
        <f t="shared" si="154"/>
        <v>41039.409456018519</v>
      </c>
      <c r="Q1649" s="14">
        <f t="shared" si="155"/>
        <v>41069.409456018519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1"/>
        <v>125</v>
      </c>
      <c r="P1650" s="14">
        <f t="shared" si="154"/>
        <v>40592.704652777778</v>
      </c>
      <c r="Q1650" s="14">
        <f t="shared" si="155"/>
        <v>40622.662986111114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1"/>
        <v>101</v>
      </c>
      <c r="P1651" s="14">
        <f t="shared" si="154"/>
        <v>41737.684664351851</v>
      </c>
      <c r="Q1651" s="14">
        <f t="shared" si="155"/>
        <v>41782.684664351851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1"/>
        <v>142</v>
      </c>
      <c r="P1652" s="14">
        <f t="shared" si="154"/>
        <v>41526.435613425929</v>
      </c>
      <c r="Q1652" s="14">
        <f t="shared" si="155"/>
        <v>41556.435613425929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1"/>
        <v>101</v>
      </c>
      <c r="P1653" s="14">
        <f t="shared" si="154"/>
        <v>40625.900694444441</v>
      </c>
      <c r="Q1653" s="14">
        <f t="shared" si="155"/>
        <v>40659.290972222225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1"/>
        <v>101</v>
      </c>
      <c r="P1654" s="14">
        <f t="shared" si="154"/>
        <v>41572.492974537039</v>
      </c>
      <c r="Q1654" s="14">
        <f t="shared" si="155"/>
        <v>41602.534641203703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1"/>
        <v>174</v>
      </c>
      <c r="P1655" s="14">
        <f t="shared" si="154"/>
        <v>40626.834444444445</v>
      </c>
      <c r="Q1655" s="14">
        <f t="shared" si="155"/>
        <v>40657.834444444445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1"/>
        <v>120</v>
      </c>
      <c r="P1656" s="14">
        <f t="shared" si="154"/>
        <v>40987.890740740739</v>
      </c>
      <c r="Q1656" s="14">
        <f t="shared" si="155"/>
        <v>41017.890740740739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1"/>
        <v>143</v>
      </c>
      <c r="P1657" s="14">
        <f t="shared" si="154"/>
        <v>40974.791898148149</v>
      </c>
      <c r="Q1657" s="14">
        <f t="shared" si="155"/>
        <v>41004.750231481477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1"/>
        <v>100</v>
      </c>
      <c r="P1658" s="14">
        <f t="shared" si="154"/>
        <v>41226.928842592592</v>
      </c>
      <c r="Q1658" s="14">
        <f t="shared" si="155"/>
        <v>41256.928842592592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1"/>
        <v>105</v>
      </c>
      <c r="P1659" s="14">
        <f t="shared" si="154"/>
        <v>41023.782037037039</v>
      </c>
      <c r="Q1659" s="14">
        <f t="shared" si="155"/>
        <v>41053.782037037039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1"/>
        <v>132</v>
      </c>
      <c r="P1660" s="14">
        <f t="shared" si="154"/>
        <v>41223.22184027778</v>
      </c>
      <c r="Q1660" s="14">
        <f t="shared" si="155"/>
        <v>41261.597222222219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1"/>
        <v>113</v>
      </c>
      <c r="P1661" s="14">
        <f t="shared" si="154"/>
        <v>41596.913437499999</v>
      </c>
      <c r="Q1661" s="14">
        <f t="shared" si="155"/>
        <v>41625.5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1"/>
        <v>1254</v>
      </c>
      <c r="P1662" s="14">
        <f t="shared" si="154"/>
        <v>42459.693865740745</v>
      </c>
      <c r="Q1662" s="14">
        <f t="shared" si="155"/>
        <v>42490.915972222225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1"/>
        <v>103</v>
      </c>
      <c r="P1663" s="14">
        <f t="shared" si="154"/>
        <v>42343.998043981483</v>
      </c>
      <c r="Q1663" s="14">
        <f t="shared" si="155"/>
        <v>42386.875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1"/>
        <v>103</v>
      </c>
      <c r="P1664" s="14">
        <f t="shared" si="154"/>
        <v>40848.198333333334</v>
      </c>
      <c r="Q1664" s="14">
        <f t="shared" si="155"/>
        <v>40908.239999999998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1"/>
        <v>108</v>
      </c>
      <c r="P1665" s="14">
        <f t="shared" si="154"/>
        <v>42006.02207175926</v>
      </c>
      <c r="Q1665" s="14">
        <f t="shared" si="155"/>
        <v>42036.02207175926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IFERROR(ROUND(E1666/L1666, 2), 0)</f>
        <v>34.380000000000003</v>
      </c>
      <c r="N1666" t="b">
        <v>1</v>
      </c>
      <c r="O1666" s="6">
        <f t="shared" ref="O1666:O1729" si="157">ROUND(E1666/D1666 * 100, 0)</f>
        <v>122</v>
      </c>
      <c r="P1666" s="14">
        <f t="shared" si="154"/>
        <v>40939.761782407404</v>
      </c>
      <c r="Q1666" s="14">
        <f t="shared" si="155"/>
        <v>40984.165972222225</v>
      </c>
      <c r="R1666" t="s">
        <v>8292</v>
      </c>
      <c r="S1666" t="str">
        <f t="shared" ref="S1666:S1729" si="158">LEFT(R1666,SEARCH("/",R1666)-1)</f>
        <v>music</v>
      </c>
      <c r="T1666" t="str">
        <f t="shared" ref="T1666:T1729" si="159">RIGHT(R1666,LEN(R1666)-SEARCH("/",R1666))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si="157"/>
        <v>119</v>
      </c>
      <c r="P1667" s="14">
        <f t="shared" ref="P1667:P1730" si="160">(((J1667/60)/60)/24)+DATE(1970,1,1)</f>
        <v>40564.649456018517</v>
      </c>
      <c r="Q1667" s="14">
        <f t="shared" ref="Q1667:Q1730" si="161">(((I1667/60)/60)/24)+DATE(1970,1,1)</f>
        <v>40596.125</v>
      </c>
      <c r="R1667" t="s">
        <v>8292</v>
      </c>
      <c r="S1667" t="str">
        <f t="shared" si="158"/>
        <v>music</v>
      </c>
      <c r="T1667" t="str">
        <f t="shared" si="159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57"/>
        <v>161</v>
      </c>
      <c r="P1668" s="14">
        <f t="shared" si="160"/>
        <v>41331.253159722226</v>
      </c>
      <c r="Q1668" s="14">
        <f t="shared" si="161"/>
        <v>41361.211493055554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57"/>
        <v>127</v>
      </c>
      <c r="P1669" s="14">
        <f t="shared" si="160"/>
        <v>41682.0705787037</v>
      </c>
      <c r="Q1669" s="14">
        <f t="shared" si="161"/>
        <v>41709.290972222225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57"/>
        <v>103</v>
      </c>
      <c r="P1670" s="14">
        <f t="shared" si="160"/>
        <v>40845.14975694444</v>
      </c>
      <c r="Q1670" s="14">
        <f t="shared" si="161"/>
        <v>40875.191423611112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57"/>
        <v>140</v>
      </c>
      <c r="P1671" s="14">
        <f t="shared" si="160"/>
        <v>42461.885138888887</v>
      </c>
      <c r="Q1671" s="14">
        <f t="shared" si="161"/>
        <v>42521.885138888887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57"/>
        <v>103</v>
      </c>
      <c r="P1672" s="14">
        <f t="shared" si="160"/>
        <v>40313.930543981485</v>
      </c>
      <c r="Q1672" s="14">
        <f t="shared" si="161"/>
        <v>40364.166666666664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57"/>
        <v>101</v>
      </c>
      <c r="P1673" s="14">
        <f t="shared" si="160"/>
        <v>42553.54414351852</v>
      </c>
      <c r="Q1673" s="14">
        <f t="shared" si="161"/>
        <v>42583.54414351852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57"/>
        <v>113</v>
      </c>
      <c r="P1674" s="14">
        <f t="shared" si="160"/>
        <v>41034.656597222223</v>
      </c>
      <c r="Q1674" s="14">
        <f t="shared" si="161"/>
        <v>41064.656597222223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57"/>
        <v>128</v>
      </c>
      <c r="P1675" s="14">
        <f t="shared" si="160"/>
        <v>42039.878379629634</v>
      </c>
      <c r="Q1675" s="14">
        <f t="shared" si="161"/>
        <v>42069.878379629634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57"/>
        <v>202</v>
      </c>
      <c r="P1676" s="14">
        <f t="shared" si="160"/>
        <v>42569.605393518519</v>
      </c>
      <c r="Q1676" s="14">
        <f t="shared" si="161"/>
        <v>42600.290972222225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57"/>
        <v>137</v>
      </c>
      <c r="P1677" s="14">
        <f t="shared" si="160"/>
        <v>40802.733101851853</v>
      </c>
      <c r="Q1677" s="14">
        <f t="shared" si="161"/>
        <v>40832.918749999997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57"/>
        <v>115</v>
      </c>
      <c r="P1678" s="14">
        <f t="shared" si="160"/>
        <v>40973.72623842593</v>
      </c>
      <c r="Q1678" s="14">
        <f t="shared" si="161"/>
        <v>41020.165972222225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57"/>
        <v>112</v>
      </c>
      <c r="P1679" s="14">
        <f t="shared" si="160"/>
        <v>42416.407129629632</v>
      </c>
      <c r="Q1679" s="14">
        <f t="shared" si="161"/>
        <v>42476.249305555553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57"/>
        <v>118</v>
      </c>
      <c r="P1680" s="14">
        <f t="shared" si="160"/>
        <v>41662.854988425926</v>
      </c>
      <c r="Q1680" s="14">
        <f t="shared" si="161"/>
        <v>41676.854988425926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57"/>
        <v>175</v>
      </c>
      <c r="P1681" s="14">
        <f t="shared" si="160"/>
        <v>40723.068807870368</v>
      </c>
      <c r="Q1681" s="14">
        <f t="shared" si="161"/>
        <v>40746.068807870368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57"/>
        <v>118</v>
      </c>
      <c r="P1682" s="14">
        <f t="shared" si="160"/>
        <v>41802.757719907408</v>
      </c>
      <c r="Q1682" s="14">
        <f t="shared" si="161"/>
        <v>41832.757719907408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57"/>
        <v>101</v>
      </c>
      <c r="P1683" s="14">
        <f t="shared" si="160"/>
        <v>42774.121342592596</v>
      </c>
      <c r="Q1683" s="14">
        <f t="shared" si="161"/>
        <v>42823.083333333328</v>
      </c>
      <c r="R1683" t="s">
        <v>8293</v>
      </c>
      <c r="S1683" t="str">
        <f t="shared" si="158"/>
        <v>music</v>
      </c>
      <c r="T1683" t="str">
        <f t="shared" si="159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>
        <f t="shared" si="156"/>
        <v>0</v>
      </c>
      <c r="N1684" t="b">
        <v>0</v>
      </c>
      <c r="O1684" s="6">
        <f t="shared" si="157"/>
        <v>0</v>
      </c>
      <c r="P1684" s="14">
        <f t="shared" si="160"/>
        <v>42779.21365740741</v>
      </c>
      <c r="Q1684" s="14">
        <f t="shared" si="161"/>
        <v>42839.171990740739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57"/>
        <v>22</v>
      </c>
      <c r="P1685" s="14">
        <f t="shared" si="160"/>
        <v>42808.781689814816</v>
      </c>
      <c r="Q1685" s="14">
        <f t="shared" si="161"/>
        <v>42832.781689814816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57"/>
        <v>109</v>
      </c>
      <c r="P1686" s="14">
        <f t="shared" si="160"/>
        <v>42783.815289351856</v>
      </c>
      <c r="Q1686" s="14">
        <f t="shared" si="161"/>
        <v>42811.773622685185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57"/>
        <v>103</v>
      </c>
      <c r="P1687" s="14">
        <f t="shared" si="160"/>
        <v>42788.2502662037</v>
      </c>
      <c r="Q1687" s="14">
        <f t="shared" si="161"/>
        <v>42818.208599537036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57"/>
        <v>0</v>
      </c>
      <c r="P1688" s="14">
        <f t="shared" si="160"/>
        <v>42792.843969907408</v>
      </c>
      <c r="Q1688" s="14">
        <f t="shared" si="161"/>
        <v>42852.802303240736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57"/>
        <v>31</v>
      </c>
      <c r="P1689" s="14">
        <f t="shared" si="160"/>
        <v>42802.046817129631</v>
      </c>
      <c r="Q1689" s="14">
        <f t="shared" si="161"/>
        <v>42835.84375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57"/>
        <v>44</v>
      </c>
      <c r="P1690" s="14">
        <f t="shared" si="160"/>
        <v>42804.534652777773</v>
      </c>
      <c r="Q1690" s="14">
        <f t="shared" si="161"/>
        <v>42834.492986111116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57"/>
        <v>100</v>
      </c>
      <c r="P1691" s="14">
        <f t="shared" si="160"/>
        <v>42780.942476851851</v>
      </c>
      <c r="Q1691" s="14">
        <f t="shared" si="161"/>
        <v>42810.900810185187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57"/>
        <v>25</v>
      </c>
      <c r="P1692" s="14">
        <f t="shared" si="160"/>
        <v>42801.43104166667</v>
      </c>
      <c r="Q1692" s="14">
        <f t="shared" si="161"/>
        <v>42831.389374999999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57"/>
        <v>33</v>
      </c>
      <c r="P1693" s="14">
        <f t="shared" si="160"/>
        <v>42795.701481481476</v>
      </c>
      <c r="Q1693" s="14">
        <f t="shared" si="161"/>
        <v>42828.041666666672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57"/>
        <v>48</v>
      </c>
      <c r="P1694" s="14">
        <f t="shared" si="160"/>
        <v>42788.151238425926</v>
      </c>
      <c r="Q1694" s="14">
        <f t="shared" si="161"/>
        <v>42820.999305555553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57"/>
        <v>9</v>
      </c>
      <c r="P1695" s="14">
        <f t="shared" si="160"/>
        <v>42803.920277777783</v>
      </c>
      <c r="Q1695" s="14">
        <f t="shared" si="161"/>
        <v>42834.833333333328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57"/>
        <v>0</v>
      </c>
      <c r="P1696" s="14">
        <f t="shared" si="160"/>
        <v>42791.669837962967</v>
      </c>
      <c r="Q1696" s="14">
        <f t="shared" si="161"/>
        <v>42821.191666666666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57"/>
        <v>12</v>
      </c>
      <c r="P1697" s="14">
        <f t="shared" si="160"/>
        <v>42801.031412037039</v>
      </c>
      <c r="Q1697" s="14">
        <f t="shared" si="161"/>
        <v>42835.041666666672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>
        <f t="shared" si="156"/>
        <v>0</v>
      </c>
      <c r="N1698" t="b">
        <v>0</v>
      </c>
      <c r="O1698" s="6">
        <f t="shared" si="157"/>
        <v>0</v>
      </c>
      <c r="P1698" s="14">
        <f t="shared" si="160"/>
        <v>42796.069571759261</v>
      </c>
      <c r="Q1698" s="14">
        <f t="shared" si="161"/>
        <v>42826.027905092589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57"/>
        <v>20</v>
      </c>
      <c r="P1699" s="14">
        <f t="shared" si="160"/>
        <v>42805.032962962956</v>
      </c>
      <c r="Q1699" s="14">
        <f t="shared" si="161"/>
        <v>42834.991296296299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>
        <f t="shared" si="156"/>
        <v>0</v>
      </c>
      <c r="N1700" t="b">
        <v>0</v>
      </c>
      <c r="O1700" s="6">
        <f t="shared" si="157"/>
        <v>0</v>
      </c>
      <c r="P1700" s="14">
        <f t="shared" si="160"/>
        <v>42796.207870370374</v>
      </c>
      <c r="Q1700" s="14">
        <f t="shared" si="161"/>
        <v>42820.147916666669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57"/>
        <v>4</v>
      </c>
      <c r="P1701" s="14">
        <f t="shared" si="160"/>
        <v>42806.863946759258</v>
      </c>
      <c r="Q1701" s="14">
        <f t="shared" si="161"/>
        <v>42836.863946759258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57"/>
        <v>26</v>
      </c>
      <c r="P1702" s="14">
        <f t="shared" si="160"/>
        <v>42796.071643518517</v>
      </c>
      <c r="Q1702" s="14">
        <f t="shared" si="161"/>
        <v>42826.166666666672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57"/>
        <v>0</v>
      </c>
      <c r="P1703" s="14">
        <f t="shared" si="160"/>
        <v>41989.664409722223</v>
      </c>
      <c r="Q1703" s="14">
        <f t="shared" si="161"/>
        <v>42019.664409722223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57"/>
        <v>0</v>
      </c>
      <c r="P1704" s="14">
        <f t="shared" si="160"/>
        <v>42063.869791666672</v>
      </c>
      <c r="Q1704" s="14">
        <f t="shared" si="161"/>
        <v>42093.828125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57"/>
        <v>1</v>
      </c>
      <c r="P1705" s="14">
        <f t="shared" si="160"/>
        <v>42187.281678240746</v>
      </c>
      <c r="Q1705" s="14">
        <f t="shared" si="161"/>
        <v>42247.281678240746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57"/>
        <v>65</v>
      </c>
      <c r="P1706" s="14">
        <f t="shared" si="160"/>
        <v>42021.139733796299</v>
      </c>
      <c r="Q1706" s="14">
        <f t="shared" si="161"/>
        <v>42051.139733796299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>
        <f t="shared" si="156"/>
        <v>0</v>
      </c>
      <c r="N1707" t="b">
        <v>0</v>
      </c>
      <c r="O1707" s="6">
        <f t="shared" si="157"/>
        <v>0</v>
      </c>
      <c r="P1707" s="14">
        <f t="shared" si="160"/>
        <v>42245.016736111109</v>
      </c>
      <c r="Q1707" s="14">
        <f t="shared" si="161"/>
        <v>42256.666666666672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>
        <f t="shared" si="156"/>
        <v>0</v>
      </c>
      <c r="N1708" t="b">
        <v>0</v>
      </c>
      <c r="O1708" s="6">
        <f t="shared" si="157"/>
        <v>0</v>
      </c>
      <c r="P1708" s="14">
        <f t="shared" si="160"/>
        <v>42179.306388888886</v>
      </c>
      <c r="Q1708" s="14">
        <f t="shared" si="161"/>
        <v>42239.306388888886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57"/>
        <v>10</v>
      </c>
      <c r="P1709" s="14">
        <f t="shared" si="160"/>
        <v>42427.721006944441</v>
      </c>
      <c r="Q1709" s="14">
        <f t="shared" si="161"/>
        <v>42457.679340277777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>
        <f t="shared" si="156"/>
        <v>0</v>
      </c>
      <c r="N1710" t="b">
        <v>0</v>
      </c>
      <c r="O1710" s="6">
        <f t="shared" si="157"/>
        <v>0</v>
      </c>
      <c r="P1710" s="14">
        <f t="shared" si="160"/>
        <v>42451.866967592592</v>
      </c>
      <c r="Q1710" s="14">
        <f t="shared" si="161"/>
        <v>42491.866967592592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57"/>
        <v>5</v>
      </c>
      <c r="P1711" s="14">
        <f t="shared" si="160"/>
        <v>41841.56381944444</v>
      </c>
      <c r="Q1711" s="14">
        <f t="shared" si="161"/>
        <v>41882.818749999999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57"/>
        <v>1</v>
      </c>
      <c r="P1712" s="14">
        <f t="shared" si="160"/>
        <v>42341.59129629629</v>
      </c>
      <c r="Q1712" s="14">
        <f t="shared" si="161"/>
        <v>42387.541666666672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57"/>
        <v>11</v>
      </c>
      <c r="P1713" s="14">
        <f t="shared" si="160"/>
        <v>41852.646226851852</v>
      </c>
      <c r="Q1713" s="14">
        <f t="shared" si="161"/>
        <v>41883.646226851852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>
        <f t="shared" si="156"/>
        <v>0</v>
      </c>
      <c r="N1714" t="b">
        <v>0</v>
      </c>
      <c r="O1714" s="6">
        <f t="shared" si="157"/>
        <v>0</v>
      </c>
      <c r="P1714" s="14">
        <f t="shared" si="160"/>
        <v>42125.913807870369</v>
      </c>
      <c r="Q1714" s="14">
        <f t="shared" si="161"/>
        <v>42185.913807870369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57"/>
        <v>2</v>
      </c>
      <c r="P1715" s="14">
        <f t="shared" si="160"/>
        <v>41887.801064814819</v>
      </c>
      <c r="Q1715" s="14">
        <f t="shared" si="161"/>
        <v>41917.801064814819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57"/>
        <v>8</v>
      </c>
      <c r="P1716" s="14">
        <f t="shared" si="160"/>
        <v>42095.918530092589</v>
      </c>
      <c r="Q1716" s="14">
        <f t="shared" si="161"/>
        <v>42125.918530092589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57"/>
        <v>0</v>
      </c>
      <c r="P1717" s="14">
        <f t="shared" si="160"/>
        <v>42064.217418981483</v>
      </c>
      <c r="Q1717" s="14">
        <f t="shared" si="161"/>
        <v>42094.140277777777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57"/>
        <v>8</v>
      </c>
      <c r="P1718" s="14">
        <f t="shared" si="160"/>
        <v>42673.577534722222</v>
      </c>
      <c r="Q1718" s="14">
        <f t="shared" si="161"/>
        <v>42713.619201388887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57"/>
        <v>43</v>
      </c>
      <c r="P1719" s="14">
        <f t="shared" si="160"/>
        <v>42460.98192129629</v>
      </c>
      <c r="Q1719" s="14">
        <f t="shared" si="161"/>
        <v>42481.166666666672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57"/>
        <v>0</v>
      </c>
      <c r="P1720" s="14">
        <f t="shared" si="160"/>
        <v>42460.610520833332</v>
      </c>
      <c r="Q1720" s="14">
        <f t="shared" si="161"/>
        <v>42504.207638888889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57"/>
        <v>1</v>
      </c>
      <c r="P1721" s="14">
        <f t="shared" si="160"/>
        <v>41869.534618055557</v>
      </c>
      <c r="Q1721" s="14">
        <f t="shared" si="161"/>
        <v>41899.534618055557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57"/>
        <v>6</v>
      </c>
      <c r="P1722" s="14">
        <f t="shared" si="160"/>
        <v>41922.783229166671</v>
      </c>
      <c r="Q1722" s="14">
        <f t="shared" si="161"/>
        <v>41952.824895833335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>
        <f t="shared" si="156"/>
        <v>0</v>
      </c>
      <c r="N1723" t="b">
        <v>0</v>
      </c>
      <c r="O1723" s="6">
        <f t="shared" si="157"/>
        <v>0</v>
      </c>
      <c r="P1723" s="14">
        <f t="shared" si="160"/>
        <v>42319.461377314816</v>
      </c>
      <c r="Q1723" s="14">
        <f t="shared" si="161"/>
        <v>42349.461377314816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57"/>
        <v>0</v>
      </c>
      <c r="P1724" s="14">
        <f t="shared" si="160"/>
        <v>42425.960983796293</v>
      </c>
      <c r="Q1724" s="14">
        <f t="shared" si="161"/>
        <v>42463.006944444445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57"/>
        <v>7</v>
      </c>
      <c r="P1725" s="14">
        <f t="shared" si="160"/>
        <v>42129.82540509259</v>
      </c>
      <c r="Q1725" s="14">
        <f t="shared" si="161"/>
        <v>42186.25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57"/>
        <v>1</v>
      </c>
      <c r="P1726" s="14">
        <f t="shared" si="160"/>
        <v>41912.932430555556</v>
      </c>
      <c r="Q1726" s="14">
        <f t="shared" si="161"/>
        <v>41942.932430555556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57"/>
        <v>10</v>
      </c>
      <c r="P1727" s="14">
        <f t="shared" si="160"/>
        <v>41845.968159722222</v>
      </c>
      <c r="Q1727" s="14">
        <f t="shared" si="161"/>
        <v>41875.968159722222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57"/>
        <v>34</v>
      </c>
      <c r="P1728" s="14">
        <f t="shared" si="160"/>
        <v>41788.919722222221</v>
      </c>
      <c r="Q1728" s="14">
        <f t="shared" si="161"/>
        <v>41817.919722222221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57"/>
        <v>0</v>
      </c>
      <c r="P1729" s="14">
        <f t="shared" si="160"/>
        <v>42044.927974537044</v>
      </c>
      <c r="Q1729" s="14">
        <f t="shared" si="161"/>
        <v>42099.458333333328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IFERROR(ROUND(E1730/L1730, 2), 0)</f>
        <v>122.14</v>
      </c>
      <c r="N1730" t="b">
        <v>0</v>
      </c>
      <c r="O1730" s="6">
        <f t="shared" ref="O1730:O1793" si="163">ROUND(E1730/D1730 * 100, 0)</f>
        <v>68</v>
      </c>
      <c r="P1730" s="14">
        <f t="shared" si="160"/>
        <v>42268.625856481478</v>
      </c>
      <c r="Q1730" s="14">
        <f t="shared" si="161"/>
        <v>42298.625856481478</v>
      </c>
      <c r="R1730" t="s">
        <v>8293</v>
      </c>
      <c r="S1730" t="str">
        <f t="shared" ref="S1730:S1793" si="164">LEFT(R1730,SEARCH("/",R1730)-1)</f>
        <v>music</v>
      </c>
      <c r="T1730" t="str">
        <f t="shared" ref="T1730:T1793" si="165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>
        <f t="shared" si="162"/>
        <v>0</v>
      </c>
      <c r="N1731" t="b">
        <v>0</v>
      </c>
      <c r="O1731" s="6">
        <f t="shared" si="163"/>
        <v>0</v>
      </c>
      <c r="P1731" s="14">
        <f t="shared" ref="P1731:P1794" si="166">(((J1731/60)/60)/24)+DATE(1970,1,1)</f>
        <v>42471.052152777775</v>
      </c>
      <c r="Q1731" s="14">
        <f t="shared" ref="Q1731:Q1794" si="167">(((I1731/60)/60)/24)+DATE(1970,1,1)</f>
        <v>42531.052152777775</v>
      </c>
      <c r="R1731" t="s">
        <v>8293</v>
      </c>
      <c r="S1731" t="str">
        <f t="shared" si="164"/>
        <v>music</v>
      </c>
      <c r="T1731" t="str">
        <f t="shared" si="165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>
        <f t="shared" si="162"/>
        <v>0</v>
      </c>
      <c r="N1732" t="b">
        <v>0</v>
      </c>
      <c r="O1732" s="6">
        <f t="shared" si="163"/>
        <v>0</v>
      </c>
      <c r="P1732" s="14">
        <f t="shared" si="166"/>
        <v>42272.087766203709</v>
      </c>
      <c r="Q1732" s="14">
        <f t="shared" si="167"/>
        <v>42302.087766203709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>
        <f t="shared" si="162"/>
        <v>0</v>
      </c>
      <c r="N1733" t="b">
        <v>0</v>
      </c>
      <c r="O1733" s="6">
        <f t="shared" si="163"/>
        <v>0</v>
      </c>
      <c r="P1733" s="14">
        <f t="shared" si="166"/>
        <v>42152.906851851847</v>
      </c>
      <c r="Q1733" s="14">
        <f t="shared" si="167"/>
        <v>42166.625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>
        <f t="shared" si="162"/>
        <v>0</v>
      </c>
      <c r="N1734" t="b">
        <v>0</v>
      </c>
      <c r="O1734" s="6">
        <f t="shared" si="163"/>
        <v>0</v>
      </c>
      <c r="P1734" s="14">
        <f t="shared" si="166"/>
        <v>42325.683807870373</v>
      </c>
      <c r="Q1734" s="14">
        <f t="shared" si="167"/>
        <v>42385.208333333328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>
        <f t="shared" si="162"/>
        <v>0</v>
      </c>
      <c r="N1735" t="b">
        <v>0</v>
      </c>
      <c r="O1735" s="6">
        <f t="shared" si="163"/>
        <v>0</v>
      </c>
      <c r="P1735" s="14">
        <f t="shared" si="166"/>
        <v>42614.675625000003</v>
      </c>
      <c r="Q1735" s="14">
        <f t="shared" si="167"/>
        <v>42626.895833333328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3"/>
        <v>0</v>
      </c>
      <c r="P1736" s="14">
        <f t="shared" si="166"/>
        <v>42102.036527777775</v>
      </c>
      <c r="Q1736" s="14">
        <f t="shared" si="167"/>
        <v>42132.036527777775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3"/>
        <v>11</v>
      </c>
      <c r="P1737" s="14">
        <f t="shared" si="166"/>
        <v>42559.814178240747</v>
      </c>
      <c r="Q1737" s="14">
        <f t="shared" si="167"/>
        <v>42589.814178240747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3"/>
        <v>1</v>
      </c>
      <c r="P1738" s="14">
        <f t="shared" si="166"/>
        <v>42286.861493055556</v>
      </c>
      <c r="Q1738" s="14">
        <f t="shared" si="167"/>
        <v>42316.90315972222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3"/>
        <v>21</v>
      </c>
      <c r="P1739" s="14">
        <f t="shared" si="166"/>
        <v>42175.948981481488</v>
      </c>
      <c r="Q1739" s="14">
        <f t="shared" si="167"/>
        <v>42205.948981481488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3"/>
        <v>0</v>
      </c>
      <c r="P1740" s="14">
        <f t="shared" si="166"/>
        <v>41884.874328703707</v>
      </c>
      <c r="Q1740" s="14">
        <f t="shared" si="167"/>
        <v>41914.874328703707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3"/>
        <v>0</v>
      </c>
      <c r="P1741" s="14">
        <f t="shared" si="166"/>
        <v>42435.874212962968</v>
      </c>
      <c r="Q1741" s="14">
        <f t="shared" si="167"/>
        <v>42494.832546296297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>
        <f t="shared" si="162"/>
        <v>0</v>
      </c>
      <c r="N1742" t="b">
        <v>0</v>
      </c>
      <c r="O1742" s="6">
        <f t="shared" si="163"/>
        <v>0</v>
      </c>
      <c r="P1742" s="14">
        <f t="shared" si="166"/>
        <v>42171.817384259266</v>
      </c>
      <c r="Q1742" s="14">
        <f t="shared" si="167"/>
        <v>42201.817384259266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3"/>
        <v>111</v>
      </c>
      <c r="P1743" s="14">
        <f t="shared" si="166"/>
        <v>42120.628136574072</v>
      </c>
      <c r="Q1743" s="14">
        <f t="shared" si="167"/>
        <v>42165.628136574072</v>
      </c>
      <c r="R1743" t="s">
        <v>8285</v>
      </c>
      <c r="S1743" t="str">
        <f t="shared" si="164"/>
        <v>photography</v>
      </c>
      <c r="T1743" t="str">
        <f t="shared" si="165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3"/>
        <v>109</v>
      </c>
      <c r="P1744" s="14">
        <f t="shared" si="166"/>
        <v>42710.876967592587</v>
      </c>
      <c r="Q1744" s="14">
        <f t="shared" si="167"/>
        <v>42742.875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3"/>
        <v>100</v>
      </c>
      <c r="P1745" s="14">
        <f t="shared" si="166"/>
        <v>42586.925636574073</v>
      </c>
      <c r="Q1745" s="14">
        <f t="shared" si="167"/>
        <v>42609.165972222225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3"/>
        <v>118</v>
      </c>
      <c r="P1746" s="14">
        <f t="shared" si="166"/>
        <v>42026.605057870373</v>
      </c>
      <c r="Q1746" s="14">
        <f t="shared" si="167"/>
        <v>42071.563391203701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3"/>
        <v>114</v>
      </c>
      <c r="P1747" s="14">
        <f t="shared" si="166"/>
        <v>42690.259699074071</v>
      </c>
      <c r="Q1747" s="14">
        <f t="shared" si="167"/>
        <v>42726.083333333328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3"/>
        <v>148</v>
      </c>
      <c r="P1748" s="14">
        <f t="shared" si="166"/>
        <v>42668.176701388889</v>
      </c>
      <c r="Q1748" s="14">
        <f t="shared" si="167"/>
        <v>42698.083333333328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3"/>
        <v>105</v>
      </c>
      <c r="P1749" s="14">
        <f t="shared" si="166"/>
        <v>42292.435532407413</v>
      </c>
      <c r="Q1749" s="14">
        <f t="shared" si="167"/>
        <v>42321.625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3"/>
        <v>130</v>
      </c>
      <c r="P1750" s="14">
        <f t="shared" si="166"/>
        <v>42219.950729166667</v>
      </c>
      <c r="Q1750" s="14">
        <f t="shared" si="167"/>
        <v>42249.950729166667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3"/>
        <v>123</v>
      </c>
      <c r="P1751" s="14">
        <f t="shared" si="166"/>
        <v>42758.975937499999</v>
      </c>
      <c r="Q1751" s="14">
        <f t="shared" si="167"/>
        <v>42795.791666666672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3"/>
        <v>202</v>
      </c>
      <c r="P1752" s="14">
        <f t="shared" si="166"/>
        <v>42454.836851851855</v>
      </c>
      <c r="Q1752" s="14">
        <f t="shared" si="167"/>
        <v>42479.836851851855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3"/>
        <v>103</v>
      </c>
      <c r="P1753" s="14">
        <f t="shared" si="166"/>
        <v>42052.7815162037</v>
      </c>
      <c r="Q1753" s="14">
        <f t="shared" si="167"/>
        <v>42082.739849537036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3"/>
        <v>260</v>
      </c>
      <c r="P1754" s="14">
        <f t="shared" si="166"/>
        <v>42627.253263888888</v>
      </c>
      <c r="Q1754" s="14">
        <f t="shared" si="167"/>
        <v>42657.253263888888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3"/>
        <v>108</v>
      </c>
      <c r="P1755" s="14">
        <f t="shared" si="166"/>
        <v>42420.74962962963</v>
      </c>
      <c r="Q1755" s="14">
        <f t="shared" si="167"/>
        <v>42450.707962962959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3"/>
        <v>111</v>
      </c>
      <c r="P1756" s="14">
        <f t="shared" si="166"/>
        <v>42067.876770833333</v>
      </c>
      <c r="Q1756" s="14">
        <f t="shared" si="167"/>
        <v>42097.835104166668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3"/>
        <v>120</v>
      </c>
      <c r="P1757" s="14">
        <f t="shared" si="166"/>
        <v>42252.788900462961</v>
      </c>
      <c r="Q1757" s="14">
        <f t="shared" si="167"/>
        <v>42282.788900462961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3"/>
        <v>103</v>
      </c>
      <c r="P1758" s="14">
        <f t="shared" si="166"/>
        <v>42571.167465277773</v>
      </c>
      <c r="Q1758" s="14">
        <f t="shared" si="167"/>
        <v>42611.167465277773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3"/>
        <v>116</v>
      </c>
      <c r="P1759" s="14">
        <f t="shared" si="166"/>
        <v>42733.827349537038</v>
      </c>
      <c r="Q1759" s="14">
        <f t="shared" si="167"/>
        <v>42763.811805555553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3"/>
        <v>115</v>
      </c>
      <c r="P1760" s="14">
        <f t="shared" si="166"/>
        <v>42505.955925925926</v>
      </c>
      <c r="Q1760" s="14">
        <f t="shared" si="167"/>
        <v>42565.955925925926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3"/>
        <v>107</v>
      </c>
      <c r="P1761" s="14">
        <f t="shared" si="166"/>
        <v>42068.829039351855</v>
      </c>
      <c r="Q1761" s="14">
        <f t="shared" si="167"/>
        <v>42088.787372685183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3"/>
        <v>165</v>
      </c>
      <c r="P1762" s="14">
        <f t="shared" si="166"/>
        <v>42405.67260416667</v>
      </c>
      <c r="Q1762" s="14">
        <f t="shared" si="167"/>
        <v>42425.67260416667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3"/>
        <v>155</v>
      </c>
      <c r="P1763" s="14">
        <f t="shared" si="166"/>
        <v>42209.567824074074</v>
      </c>
      <c r="Q1763" s="14">
        <f t="shared" si="167"/>
        <v>42259.567824074074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3"/>
        <v>885</v>
      </c>
      <c r="P1764" s="14">
        <f t="shared" si="166"/>
        <v>42410.982002314813</v>
      </c>
      <c r="Q1764" s="14">
        <f t="shared" si="167"/>
        <v>42440.982002314813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3"/>
        <v>102</v>
      </c>
      <c r="P1765" s="14">
        <f t="shared" si="166"/>
        <v>42636.868518518517</v>
      </c>
      <c r="Q1765" s="14">
        <f t="shared" si="167"/>
        <v>42666.868518518517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3"/>
        <v>20</v>
      </c>
      <c r="P1766" s="14">
        <f t="shared" si="166"/>
        <v>41825.485868055555</v>
      </c>
      <c r="Q1766" s="14">
        <f t="shared" si="167"/>
        <v>41854.485868055555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3"/>
        <v>59</v>
      </c>
      <c r="P1767" s="14">
        <f t="shared" si="166"/>
        <v>41834.980462962965</v>
      </c>
      <c r="Q1767" s="14">
        <f t="shared" si="167"/>
        <v>41864.980462962965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>
        <f t="shared" si="162"/>
        <v>0</v>
      </c>
      <c r="N1768" t="b">
        <v>0</v>
      </c>
      <c r="O1768" s="6">
        <f t="shared" si="163"/>
        <v>0</v>
      </c>
      <c r="P1768" s="14">
        <f t="shared" si="166"/>
        <v>41855.859814814816</v>
      </c>
      <c r="Q1768" s="14">
        <f t="shared" si="167"/>
        <v>41876.859814814816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3"/>
        <v>46</v>
      </c>
      <c r="P1769" s="14">
        <f t="shared" si="166"/>
        <v>41824.658379629633</v>
      </c>
      <c r="Q1769" s="14">
        <f t="shared" si="167"/>
        <v>41854.658379629633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3"/>
        <v>4</v>
      </c>
      <c r="P1770" s="14">
        <f t="shared" si="166"/>
        <v>41849.560694444444</v>
      </c>
      <c r="Q1770" s="14">
        <f t="shared" si="167"/>
        <v>41909.560694444444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3"/>
        <v>3</v>
      </c>
      <c r="P1771" s="14">
        <f t="shared" si="166"/>
        <v>41987.818969907406</v>
      </c>
      <c r="Q1771" s="14">
        <f t="shared" si="167"/>
        <v>42017.818969907406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3"/>
        <v>57</v>
      </c>
      <c r="P1772" s="14">
        <f t="shared" si="166"/>
        <v>41891.780023148152</v>
      </c>
      <c r="Q1772" s="14">
        <f t="shared" si="167"/>
        <v>41926.780023148152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3"/>
        <v>21</v>
      </c>
      <c r="P1773" s="14">
        <f t="shared" si="166"/>
        <v>41905.979629629634</v>
      </c>
      <c r="Q1773" s="14">
        <f t="shared" si="167"/>
        <v>41935.979629629634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3"/>
        <v>16</v>
      </c>
      <c r="P1774" s="14">
        <f t="shared" si="166"/>
        <v>41766.718009259261</v>
      </c>
      <c r="Q1774" s="14">
        <f t="shared" si="167"/>
        <v>41826.718009259261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3"/>
        <v>6</v>
      </c>
      <c r="P1775" s="14">
        <f t="shared" si="166"/>
        <v>41978.760393518518</v>
      </c>
      <c r="Q1775" s="14">
        <f t="shared" si="167"/>
        <v>42023.760393518518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3"/>
        <v>46</v>
      </c>
      <c r="P1776" s="14">
        <f t="shared" si="166"/>
        <v>41930.218657407408</v>
      </c>
      <c r="Q1776" s="14">
        <f t="shared" si="167"/>
        <v>41972.624305555553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3"/>
        <v>65</v>
      </c>
      <c r="P1777" s="14">
        <f t="shared" si="166"/>
        <v>41891.976388888892</v>
      </c>
      <c r="Q1777" s="14">
        <f t="shared" si="167"/>
        <v>41936.976388888892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3"/>
        <v>7</v>
      </c>
      <c r="P1778" s="14">
        <f t="shared" si="166"/>
        <v>41905.95684027778</v>
      </c>
      <c r="Q1778" s="14">
        <f t="shared" si="167"/>
        <v>41941.95684027778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3"/>
        <v>14</v>
      </c>
      <c r="P1779" s="14">
        <f t="shared" si="166"/>
        <v>42025.357094907406</v>
      </c>
      <c r="Q1779" s="14">
        <f t="shared" si="167"/>
        <v>42055.357094907406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3"/>
        <v>2</v>
      </c>
      <c r="P1780" s="14">
        <f t="shared" si="166"/>
        <v>42045.86336805555</v>
      </c>
      <c r="Q1780" s="14">
        <f t="shared" si="167"/>
        <v>42090.821701388893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3"/>
        <v>36</v>
      </c>
      <c r="P1781" s="14">
        <f t="shared" si="166"/>
        <v>42585.691898148143</v>
      </c>
      <c r="Q1781" s="14">
        <f t="shared" si="167"/>
        <v>42615.691898148143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3"/>
        <v>40</v>
      </c>
      <c r="P1782" s="14">
        <f t="shared" si="166"/>
        <v>42493.600810185191</v>
      </c>
      <c r="Q1782" s="14">
        <f t="shared" si="167"/>
        <v>42553.600810185191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3"/>
        <v>26</v>
      </c>
      <c r="P1783" s="14">
        <f t="shared" si="166"/>
        <v>42597.617418981477</v>
      </c>
      <c r="Q1783" s="14">
        <f t="shared" si="167"/>
        <v>42628.617418981477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3"/>
        <v>15</v>
      </c>
      <c r="P1784" s="14">
        <f t="shared" si="166"/>
        <v>42388.575104166666</v>
      </c>
      <c r="Q1784" s="14">
        <f t="shared" si="167"/>
        <v>42421.575104166666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3"/>
        <v>24</v>
      </c>
      <c r="P1785" s="14">
        <f t="shared" si="166"/>
        <v>42115.949976851851</v>
      </c>
      <c r="Q1785" s="14">
        <f t="shared" si="167"/>
        <v>42145.949976851851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3"/>
        <v>40</v>
      </c>
      <c r="P1786" s="14">
        <f t="shared" si="166"/>
        <v>42003.655555555553</v>
      </c>
      <c r="Q1786" s="14">
        <f t="shared" si="167"/>
        <v>42035.142361111109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3"/>
        <v>20</v>
      </c>
      <c r="P1787" s="14">
        <f t="shared" si="166"/>
        <v>41897.134895833333</v>
      </c>
      <c r="Q1787" s="14">
        <f t="shared" si="167"/>
        <v>41928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3"/>
        <v>48</v>
      </c>
      <c r="P1788" s="14">
        <f t="shared" si="166"/>
        <v>41958.550659722227</v>
      </c>
      <c r="Q1788" s="14">
        <f t="shared" si="167"/>
        <v>41988.550659722227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3"/>
        <v>15</v>
      </c>
      <c r="P1789" s="14">
        <f t="shared" si="166"/>
        <v>42068.65552083333</v>
      </c>
      <c r="Q1789" s="14">
        <f t="shared" si="167"/>
        <v>42098.613854166666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3"/>
        <v>1</v>
      </c>
      <c r="P1790" s="14">
        <f t="shared" si="166"/>
        <v>41913.94840277778</v>
      </c>
      <c r="Q1790" s="14">
        <f t="shared" si="167"/>
        <v>41943.94840277778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3"/>
        <v>1</v>
      </c>
      <c r="P1791" s="14">
        <f t="shared" si="166"/>
        <v>41956.250034722223</v>
      </c>
      <c r="Q1791" s="14">
        <f t="shared" si="167"/>
        <v>42016.250034722223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3"/>
        <v>5</v>
      </c>
      <c r="P1792" s="14">
        <f t="shared" si="166"/>
        <v>42010.674513888895</v>
      </c>
      <c r="Q1792" s="14">
        <f t="shared" si="167"/>
        <v>42040.674513888895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3"/>
        <v>4</v>
      </c>
      <c r="P1793" s="14">
        <f t="shared" si="166"/>
        <v>41973.740335648152</v>
      </c>
      <c r="Q1793" s="14">
        <f t="shared" si="167"/>
        <v>42033.740335648152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IFERROR(ROUND(E1794/L1794, 2), 0)</f>
        <v>109.94</v>
      </c>
      <c r="N1794" t="b">
        <v>0</v>
      </c>
      <c r="O1794" s="6">
        <f t="shared" ref="O1794:O1857" si="169">ROUND(E1794/D1794 * 100, 0)</f>
        <v>61</v>
      </c>
      <c r="P1794" s="14">
        <f t="shared" si="166"/>
        <v>42189.031041666662</v>
      </c>
      <c r="Q1794" s="14">
        <f t="shared" si="167"/>
        <v>42226.290972222225</v>
      </c>
      <c r="R1794" t="s">
        <v>8285</v>
      </c>
      <c r="S1794" t="str">
        <f t="shared" ref="S1794:S1857" si="170">LEFT(R1794,SEARCH("/",R1794)-1)</f>
        <v>photography</v>
      </c>
      <c r="T1794" t="str">
        <f t="shared" ref="T1794:T1857" si="171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si="169"/>
        <v>1</v>
      </c>
      <c r="P1795" s="14">
        <f t="shared" ref="P1795:P1858" si="172">(((J1795/60)/60)/24)+DATE(1970,1,1)</f>
        <v>41940.89166666667</v>
      </c>
      <c r="Q1795" s="14">
        <f t="shared" ref="Q1795:Q1858" si="173">(((I1795/60)/60)/24)+DATE(1970,1,1)</f>
        <v>41970.933333333334</v>
      </c>
      <c r="R1795" t="s">
        <v>8285</v>
      </c>
      <c r="S1795" t="str">
        <f t="shared" si="170"/>
        <v>photography</v>
      </c>
      <c r="T1795" t="str">
        <f t="shared" si="171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69"/>
        <v>11</v>
      </c>
      <c r="P1796" s="14">
        <f t="shared" si="172"/>
        <v>42011.551180555558</v>
      </c>
      <c r="Q1796" s="14">
        <f t="shared" si="173"/>
        <v>42046.551180555558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69"/>
        <v>39</v>
      </c>
      <c r="P1797" s="14">
        <f t="shared" si="172"/>
        <v>42628.288668981477</v>
      </c>
      <c r="Q1797" s="14">
        <f t="shared" si="173"/>
        <v>42657.666666666672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69"/>
        <v>22</v>
      </c>
      <c r="P1798" s="14">
        <f t="shared" si="172"/>
        <v>42515.439421296294</v>
      </c>
      <c r="Q1798" s="14">
        <f t="shared" si="173"/>
        <v>42575.439421296294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69"/>
        <v>68</v>
      </c>
      <c r="P1799" s="14">
        <f t="shared" si="172"/>
        <v>42689.56931712963</v>
      </c>
      <c r="Q1799" s="14">
        <f t="shared" si="173"/>
        <v>42719.56931712963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69"/>
        <v>14</v>
      </c>
      <c r="P1800" s="14">
        <f t="shared" si="172"/>
        <v>42344.32677083333</v>
      </c>
      <c r="Q1800" s="14">
        <f t="shared" si="173"/>
        <v>42404.32677083333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69"/>
        <v>2</v>
      </c>
      <c r="P1801" s="14">
        <f t="shared" si="172"/>
        <v>41934.842685185184</v>
      </c>
      <c r="Q1801" s="14">
        <f t="shared" si="173"/>
        <v>41954.884351851855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69"/>
        <v>20</v>
      </c>
      <c r="P1802" s="14">
        <f t="shared" si="172"/>
        <v>42623.606134259258</v>
      </c>
      <c r="Q1802" s="14">
        <f t="shared" si="173"/>
        <v>42653.606134259258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69"/>
        <v>14</v>
      </c>
      <c r="P1803" s="14">
        <f t="shared" si="172"/>
        <v>42321.660509259258</v>
      </c>
      <c r="Q1803" s="14">
        <f t="shared" si="173"/>
        <v>42353.506944444445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69"/>
        <v>48</v>
      </c>
      <c r="P1804" s="14">
        <f t="shared" si="172"/>
        <v>42159.47256944445</v>
      </c>
      <c r="Q1804" s="14">
        <f t="shared" si="173"/>
        <v>42182.915972222225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69"/>
        <v>31</v>
      </c>
      <c r="P1805" s="14">
        <f t="shared" si="172"/>
        <v>42018.071550925932</v>
      </c>
      <c r="Q1805" s="14">
        <f t="shared" si="173"/>
        <v>42049.071550925932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69"/>
        <v>35</v>
      </c>
      <c r="P1806" s="14">
        <f t="shared" si="172"/>
        <v>42282.678287037037</v>
      </c>
      <c r="Q1806" s="14">
        <f t="shared" si="173"/>
        <v>42322.719953703709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69"/>
        <v>36</v>
      </c>
      <c r="P1807" s="14">
        <f t="shared" si="172"/>
        <v>42247.803912037038</v>
      </c>
      <c r="Q1807" s="14">
        <f t="shared" si="173"/>
        <v>42279.75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69"/>
        <v>3</v>
      </c>
      <c r="P1808" s="14">
        <f t="shared" si="172"/>
        <v>41877.638298611113</v>
      </c>
      <c r="Q1808" s="14">
        <f t="shared" si="173"/>
        <v>41912.638298611113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69"/>
        <v>11</v>
      </c>
      <c r="P1809" s="14">
        <f t="shared" si="172"/>
        <v>41880.068437499998</v>
      </c>
      <c r="Q1809" s="14">
        <f t="shared" si="173"/>
        <v>41910.068437499998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69"/>
        <v>41</v>
      </c>
      <c r="P1810" s="14">
        <f t="shared" si="172"/>
        <v>42742.680902777778</v>
      </c>
      <c r="Q1810" s="14">
        <f t="shared" si="173"/>
        <v>42777.680902777778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69"/>
        <v>11</v>
      </c>
      <c r="P1811" s="14">
        <f t="shared" si="172"/>
        <v>42029.907858796301</v>
      </c>
      <c r="Q1811" s="14">
        <f t="shared" si="173"/>
        <v>42064.907858796301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69"/>
        <v>3</v>
      </c>
      <c r="P1812" s="14">
        <f t="shared" si="172"/>
        <v>41860.91002314815</v>
      </c>
      <c r="Q1812" s="14">
        <f t="shared" si="173"/>
        <v>41872.91002314815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69"/>
        <v>0</v>
      </c>
      <c r="P1813" s="14">
        <f t="shared" si="172"/>
        <v>41876.433680555558</v>
      </c>
      <c r="Q1813" s="14">
        <f t="shared" si="173"/>
        <v>41936.166666666664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69"/>
        <v>13</v>
      </c>
      <c r="P1814" s="14">
        <f t="shared" si="172"/>
        <v>42524.318703703699</v>
      </c>
      <c r="Q1814" s="14">
        <f t="shared" si="173"/>
        <v>42554.318703703699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>
        <f t="shared" si="168"/>
        <v>0</v>
      </c>
      <c r="N1815" t="b">
        <v>0</v>
      </c>
      <c r="O1815" s="6">
        <f t="shared" si="169"/>
        <v>0</v>
      </c>
      <c r="P1815" s="14">
        <f t="shared" si="172"/>
        <v>41829.889027777775</v>
      </c>
      <c r="Q1815" s="14">
        <f t="shared" si="173"/>
        <v>41859.889027777775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69"/>
        <v>49</v>
      </c>
      <c r="P1816" s="14">
        <f t="shared" si="172"/>
        <v>42033.314074074078</v>
      </c>
      <c r="Q1816" s="14">
        <f t="shared" si="173"/>
        <v>42063.314074074078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>
        <f t="shared" si="168"/>
        <v>0</v>
      </c>
      <c r="N1817" t="b">
        <v>0</v>
      </c>
      <c r="O1817" s="6">
        <f t="shared" si="169"/>
        <v>0</v>
      </c>
      <c r="P1817" s="14">
        <f t="shared" si="172"/>
        <v>42172.906678240746</v>
      </c>
      <c r="Q1817" s="14">
        <f t="shared" si="173"/>
        <v>42186.906678240746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69"/>
        <v>2</v>
      </c>
      <c r="P1818" s="14">
        <f t="shared" si="172"/>
        <v>42548.876192129625</v>
      </c>
      <c r="Q1818" s="14">
        <f t="shared" si="173"/>
        <v>42576.791666666672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69"/>
        <v>52</v>
      </c>
      <c r="P1819" s="14">
        <f t="shared" si="172"/>
        <v>42705.662118055552</v>
      </c>
      <c r="Q1819" s="14">
        <f t="shared" si="173"/>
        <v>42765.290972222225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>
        <f t="shared" si="168"/>
        <v>0</v>
      </c>
      <c r="N1820" t="b">
        <v>0</v>
      </c>
      <c r="O1820" s="6">
        <f t="shared" si="169"/>
        <v>0</v>
      </c>
      <c r="P1820" s="14">
        <f t="shared" si="172"/>
        <v>42067.234375</v>
      </c>
      <c r="Q1820" s="14">
        <f t="shared" si="173"/>
        <v>42097.192708333328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69"/>
        <v>2</v>
      </c>
      <c r="P1821" s="14">
        <f t="shared" si="172"/>
        <v>41820.752268518518</v>
      </c>
      <c r="Q1821" s="14">
        <f t="shared" si="173"/>
        <v>41850.752268518518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69"/>
        <v>7</v>
      </c>
      <c r="P1822" s="14">
        <f t="shared" si="172"/>
        <v>42065.084375000006</v>
      </c>
      <c r="Q1822" s="14">
        <f t="shared" si="173"/>
        <v>42095.042708333334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69"/>
        <v>135</v>
      </c>
      <c r="P1823" s="14">
        <f t="shared" si="172"/>
        <v>40926.319062499999</v>
      </c>
      <c r="Q1823" s="14">
        <f t="shared" si="173"/>
        <v>40971.319062499999</v>
      </c>
      <c r="R1823" t="s">
        <v>8276</v>
      </c>
      <c r="S1823" t="str">
        <f t="shared" si="170"/>
        <v>music</v>
      </c>
      <c r="T1823" t="str">
        <f t="shared" si="171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69"/>
        <v>100</v>
      </c>
      <c r="P1824" s="14">
        <f t="shared" si="172"/>
        <v>41634.797013888885</v>
      </c>
      <c r="Q1824" s="14">
        <f t="shared" si="173"/>
        <v>41670.792361111111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69"/>
        <v>116</v>
      </c>
      <c r="P1825" s="14">
        <f t="shared" si="172"/>
        <v>41176.684907407405</v>
      </c>
      <c r="Q1825" s="14">
        <f t="shared" si="173"/>
        <v>41206.684907407405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69"/>
        <v>100</v>
      </c>
      <c r="P1826" s="14">
        <f t="shared" si="172"/>
        <v>41626.916284722225</v>
      </c>
      <c r="Q1826" s="14">
        <f t="shared" si="173"/>
        <v>41647.088888888888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69"/>
        <v>105</v>
      </c>
      <c r="P1827" s="14">
        <f t="shared" si="172"/>
        <v>41443.83452546296</v>
      </c>
      <c r="Q1827" s="14">
        <f t="shared" si="173"/>
        <v>41466.83452546296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69"/>
        <v>101</v>
      </c>
      <c r="P1828" s="14">
        <f t="shared" si="172"/>
        <v>41657.923807870371</v>
      </c>
      <c r="Q1828" s="14">
        <f t="shared" si="173"/>
        <v>41687.923807870371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69"/>
        <v>101</v>
      </c>
      <c r="P1829" s="14">
        <f t="shared" si="172"/>
        <v>40555.325937499998</v>
      </c>
      <c r="Q1829" s="14">
        <f t="shared" si="173"/>
        <v>40605.325937499998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69"/>
        <v>100</v>
      </c>
      <c r="P1830" s="14">
        <f t="shared" si="172"/>
        <v>41736.899652777778</v>
      </c>
      <c r="Q1830" s="14">
        <f t="shared" si="173"/>
        <v>41768.916666666664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69"/>
        <v>167</v>
      </c>
      <c r="P1831" s="14">
        <f t="shared" si="172"/>
        <v>40516.087627314817</v>
      </c>
      <c r="Q1831" s="14">
        <f t="shared" si="173"/>
        <v>40564.916666666664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69"/>
        <v>102</v>
      </c>
      <c r="P1832" s="14">
        <f t="shared" si="172"/>
        <v>41664.684108796297</v>
      </c>
      <c r="Q1832" s="14">
        <f t="shared" si="173"/>
        <v>41694.684108796297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69"/>
        <v>103</v>
      </c>
      <c r="P1833" s="14">
        <f t="shared" si="172"/>
        <v>41026.996099537035</v>
      </c>
      <c r="Q1833" s="14">
        <f t="shared" si="173"/>
        <v>41041.996099537035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69"/>
        <v>143</v>
      </c>
      <c r="P1834" s="14">
        <f t="shared" si="172"/>
        <v>40576.539664351854</v>
      </c>
      <c r="Q1834" s="14">
        <f t="shared" si="173"/>
        <v>40606.539664351854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69"/>
        <v>263</v>
      </c>
      <c r="P1835" s="14">
        <f t="shared" si="172"/>
        <v>41303.044016203705</v>
      </c>
      <c r="Q1835" s="14">
        <f t="shared" si="173"/>
        <v>41335.332638888889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69"/>
        <v>118</v>
      </c>
      <c r="P1836" s="14">
        <f t="shared" si="172"/>
        <v>41988.964062500003</v>
      </c>
      <c r="Q1836" s="14">
        <f t="shared" si="173"/>
        <v>42028.964062500003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69"/>
        <v>104</v>
      </c>
      <c r="P1837" s="14">
        <f t="shared" si="172"/>
        <v>42430.702210648145</v>
      </c>
      <c r="Q1837" s="14">
        <f t="shared" si="173"/>
        <v>42460.660543981481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69"/>
        <v>200</v>
      </c>
      <c r="P1838" s="14">
        <f t="shared" si="172"/>
        <v>41305.809363425928</v>
      </c>
      <c r="Q1838" s="14">
        <f t="shared" si="173"/>
        <v>41322.809363425928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69"/>
        <v>307</v>
      </c>
      <c r="P1839" s="14">
        <f t="shared" si="172"/>
        <v>40926.047858796301</v>
      </c>
      <c r="Q1839" s="14">
        <f t="shared" si="173"/>
        <v>40986.006192129629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69"/>
        <v>100</v>
      </c>
      <c r="P1840" s="14">
        <f t="shared" si="172"/>
        <v>40788.786539351851</v>
      </c>
      <c r="Q1840" s="14">
        <f t="shared" si="173"/>
        <v>40817.125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69"/>
        <v>205</v>
      </c>
      <c r="P1841" s="14">
        <f t="shared" si="172"/>
        <v>42614.722013888888</v>
      </c>
      <c r="Q1841" s="14">
        <f t="shared" si="173"/>
        <v>42644.722013888888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69"/>
        <v>109</v>
      </c>
      <c r="P1842" s="14">
        <f t="shared" si="172"/>
        <v>41382.096180555556</v>
      </c>
      <c r="Q1842" s="14">
        <f t="shared" si="173"/>
        <v>41401.207638888889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69"/>
        <v>102</v>
      </c>
      <c r="P1843" s="14">
        <f t="shared" si="172"/>
        <v>41745.84542824074</v>
      </c>
      <c r="Q1843" s="14">
        <f t="shared" si="173"/>
        <v>41779.207638888889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69"/>
        <v>125</v>
      </c>
      <c r="P1844" s="14">
        <f t="shared" si="172"/>
        <v>42031.631724537037</v>
      </c>
      <c r="Q1844" s="14">
        <f t="shared" si="173"/>
        <v>42065.249305555553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69"/>
        <v>124</v>
      </c>
      <c r="P1845" s="14">
        <f t="shared" si="172"/>
        <v>40564.994837962964</v>
      </c>
      <c r="Q1845" s="14">
        <f t="shared" si="173"/>
        <v>40594.994837962964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69"/>
        <v>101</v>
      </c>
      <c r="P1846" s="14">
        <f t="shared" si="172"/>
        <v>40666.973541666666</v>
      </c>
      <c r="Q1846" s="14">
        <f t="shared" si="173"/>
        <v>40705.125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69"/>
        <v>100</v>
      </c>
      <c r="P1847" s="14">
        <f t="shared" si="172"/>
        <v>42523.333310185189</v>
      </c>
      <c r="Q1847" s="14">
        <f t="shared" si="173"/>
        <v>42538.204861111109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69"/>
        <v>138</v>
      </c>
      <c r="P1848" s="14">
        <f t="shared" si="172"/>
        <v>41228.650196759263</v>
      </c>
      <c r="Q1848" s="14">
        <f t="shared" si="173"/>
        <v>41258.650196759263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69"/>
        <v>121</v>
      </c>
      <c r="P1849" s="14">
        <f t="shared" si="172"/>
        <v>42094.236481481479</v>
      </c>
      <c r="Q1849" s="14">
        <f t="shared" si="173"/>
        <v>42115.236481481479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69"/>
        <v>107</v>
      </c>
      <c r="P1850" s="14">
        <f t="shared" si="172"/>
        <v>40691.788055555553</v>
      </c>
      <c r="Q1850" s="14">
        <f t="shared" si="173"/>
        <v>40755.290972222225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69"/>
        <v>100</v>
      </c>
      <c r="P1851" s="14">
        <f t="shared" si="172"/>
        <v>41169.845590277779</v>
      </c>
      <c r="Q1851" s="14">
        <f t="shared" si="173"/>
        <v>41199.845590277779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69"/>
        <v>102</v>
      </c>
      <c r="P1852" s="14">
        <f t="shared" si="172"/>
        <v>41800.959490740745</v>
      </c>
      <c r="Q1852" s="14">
        <f t="shared" si="173"/>
        <v>41830.959490740745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69"/>
        <v>100</v>
      </c>
      <c r="P1853" s="14">
        <f t="shared" si="172"/>
        <v>41827.906689814816</v>
      </c>
      <c r="Q1853" s="14">
        <f t="shared" si="173"/>
        <v>41848.041666666664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69"/>
        <v>117</v>
      </c>
      <c r="P1854" s="14">
        <f t="shared" si="172"/>
        <v>42081.77143518519</v>
      </c>
      <c r="Q1854" s="14">
        <f t="shared" si="173"/>
        <v>42119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69"/>
        <v>102</v>
      </c>
      <c r="P1855" s="14">
        <f t="shared" si="172"/>
        <v>41177.060381944444</v>
      </c>
      <c r="Q1855" s="14">
        <f t="shared" si="173"/>
        <v>41227.102048611108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69"/>
        <v>102</v>
      </c>
      <c r="P1856" s="14">
        <f t="shared" si="172"/>
        <v>41388.021261574075</v>
      </c>
      <c r="Q1856" s="14">
        <f t="shared" si="173"/>
        <v>41418.021261574075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69"/>
        <v>154</v>
      </c>
      <c r="P1857" s="14">
        <f t="shared" si="172"/>
        <v>41600.538657407407</v>
      </c>
      <c r="Q1857" s="14">
        <f t="shared" si="173"/>
        <v>41645.538657407407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IFERROR(ROUND(E1858/L1858, 2), 0)</f>
        <v>53.29</v>
      </c>
      <c r="N1858" t="b">
        <v>1</v>
      </c>
      <c r="O1858" s="6">
        <f t="shared" ref="O1858:O1921" si="175">ROUND(E1858/D1858 * 100, 0)</f>
        <v>101</v>
      </c>
      <c r="P1858" s="14">
        <f t="shared" si="172"/>
        <v>41817.854999999996</v>
      </c>
      <c r="Q1858" s="14">
        <f t="shared" si="173"/>
        <v>41838.854999999996</v>
      </c>
      <c r="R1858" t="s">
        <v>8276</v>
      </c>
      <c r="S1858" t="str">
        <f t="shared" ref="S1858:S1921" si="176">LEFT(R1858,SEARCH("/",R1858)-1)</f>
        <v>music</v>
      </c>
      <c r="T1858" t="str">
        <f t="shared" ref="T1858:T1921" si="177">RIGHT(R1858,LEN(R1858)-SEARCH("/",R1858))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si="175"/>
        <v>100</v>
      </c>
      <c r="P1859" s="14">
        <f t="shared" ref="P1859:P1922" si="178">(((J1859/60)/60)/24)+DATE(1970,1,1)</f>
        <v>41864.76866898148</v>
      </c>
      <c r="Q1859" s="14">
        <f t="shared" ref="Q1859:Q1922" si="179">(((I1859/60)/60)/24)+DATE(1970,1,1)</f>
        <v>41894.76866898148</v>
      </c>
      <c r="R1859" t="s">
        <v>8276</v>
      </c>
      <c r="S1859" t="str">
        <f t="shared" si="176"/>
        <v>music</v>
      </c>
      <c r="T1859" t="str">
        <f t="shared" si="177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5"/>
        <v>109</v>
      </c>
      <c r="P1860" s="14">
        <f t="shared" si="178"/>
        <v>40833.200474537036</v>
      </c>
      <c r="Q1860" s="14">
        <f t="shared" si="179"/>
        <v>40893.242141203707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5"/>
        <v>132</v>
      </c>
      <c r="P1861" s="14">
        <f t="shared" si="178"/>
        <v>40778.770011574074</v>
      </c>
      <c r="Q1861" s="14">
        <f t="shared" si="179"/>
        <v>40808.770011574074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5"/>
        <v>133</v>
      </c>
      <c r="P1862" s="14">
        <f t="shared" si="178"/>
        <v>41655.709305555552</v>
      </c>
      <c r="Q1862" s="14">
        <f t="shared" si="179"/>
        <v>41676.709305555552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>
        <f t="shared" si="174"/>
        <v>0</v>
      </c>
      <c r="N1863" t="b">
        <v>0</v>
      </c>
      <c r="O1863" s="6">
        <f t="shared" si="175"/>
        <v>0</v>
      </c>
      <c r="P1863" s="14">
        <f t="shared" si="178"/>
        <v>42000.300243055557</v>
      </c>
      <c r="Q1863" s="14">
        <f t="shared" si="179"/>
        <v>42030.300243055557</v>
      </c>
      <c r="R1863" t="s">
        <v>8283</v>
      </c>
      <c r="S1863" t="str">
        <f t="shared" si="176"/>
        <v>games</v>
      </c>
      <c r="T1863" t="str">
        <f t="shared" si="177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5"/>
        <v>8</v>
      </c>
      <c r="P1864" s="14">
        <f t="shared" si="178"/>
        <v>42755.492754629624</v>
      </c>
      <c r="Q1864" s="14">
        <f t="shared" si="179"/>
        <v>42802.3125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5"/>
        <v>0</v>
      </c>
      <c r="P1865" s="14">
        <f t="shared" si="178"/>
        <v>41772.797280092593</v>
      </c>
      <c r="Q1865" s="14">
        <f t="shared" si="179"/>
        <v>41802.797280092593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5"/>
        <v>43</v>
      </c>
      <c r="P1866" s="14">
        <f t="shared" si="178"/>
        <v>41733.716435185182</v>
      </c>
      <c r="Q1866" s="14">
        <f t="shared" si="179"/>
        <v>41763.716435185182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5"/>
        <v>0</v>
      </c>
      <c r="P1867" s="14">
        <f t="shared" si="178"/>
        <v>42645.367442129631</v>
      </c>
      <c r="Q1867" s="14">
        <f t="shared" si="179"/>
        <v>42680.409108796302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5"/>
        <v>1</v>
      </c>
      <c r="P1868" s="14">
        <f t="shared" si="178"/>
        <v>42742.246493055558</v>
      </c>
      <c r="Q1868" s="14">
        <f t="shared" si="179"/>
        <v>42795.166666666672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5"/>
        <v>0</v>
      </c>
      <c r="P1869" s="14">
        <f t="shared" si="178"/>
        <v>42649.924907407403</v>
      </c>
      <c r="Q1869" s="14">
        <f t="shared" si="179"/>
        <v>42679.924907407403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5"/>
        <v>5</v>
      </c>
      <c r="P1870" s="14">
        <f t="shared" si="178"/>
        <v>42328.779224537036</v>
      </c>
      <c r="Q1870" s="14">
        <f t="shared" si="179"/>
        <v>42353.332638888889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>
        <f t="shared" si="174"/>
        <v>0</v>
      </c>
      <c r="N1871" t="b">
        <v>0</v>
      </c>
      <c r="O1871" s="6">
        <f t="shared" si="175"/>
        <v>0</v>
      </c>
      <c r="P1871" s="14">
        <f t="shared" si="178"/>
        <v>42709.002881944441</v>
      </c>
      <c r="Q1871" s="14">
        <f t="shared" si="179"/>
        <v>42739.002881944441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5"/>
        <v>10</v>
      </c>
      <c r="P1872" s="14">
        <f t="shared" si="178"/>
        <v>42371.355729166666</v>
      </c>
      <c r="Q1872" s="14">
        <f t="shared" si="179"/>
        <v>42400.178472222222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5"/>
        <v>72</v>
      </c>
      <c r="P1873" s="14">
        <f t="shared" si="178"/>
        <v>41923.783576388887</v>
      </c>
      <c r="Q1873" s="14">
        <f t="shared" si="179"/>
        <v>41963.825243055559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5"/>
        <v>1</v>
      </c>
      <c r="P1874" s="14">
        <f t="shared" si="178"/>
        <v>42155.129652777774</v>
      </c>
      <c r="Q1874" s="14">
        <f t="shared" si="179"/>
        <v>42185.129652777774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5"/>
        <v>0</v>
      </c>
      <c r="P1875" s="14">
        <f t="shared" si="178"/>
        <v>42164.615856481483</v>
      </c>
      <c r="Q1875" s="14">
        <f t="shared" si="179"/>
        <v>42193.697916666672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5"/>
        <v>0</v>
      </c>
      <c r="P1876" s="14">
        <f t="shared" si="178"/>
        <v>42529.969131944439</v>
      </c>
      <c r="Q1876" s="14">
        <f t="shared" si="179"/>
        <v>42549.969131944439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5"/>
        <v>1</v>
      </c>
      <c r="P1877" s="14">
        <f t="shared" si="178"/>
        <v>42528.899398148147</v>
      </c>
      <c r="Q1877" s="14">
        <f t="shared" si="179"/>
        <v>42588.899398148147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>
        <f t="shared" si="174"/>
        <v>0</v>
      </c>
      <c r="N1878" t="b">
        <v>0</v>
      </c>
      <c r="O1878" s="6">
        <f t="shared" si="175"/>
        <v>0</v>
      </c>
      <c r="P1878" s="14">
        <f t="shared" si="178"/>
        <v>41776.284780092588</v>
      </c>
      <c r="Q1878" s="14">
        <f t="shared" si="179"/>
        <v>41806.284780092588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>
        <f t="shared" si="174"/>
        <v>0</v>
      </c>
      <c r="N1879" t="b">
        <v>0</v>
      </c>
      <c r="O1879" s="6">
        <f t="shared" si="175"/>
        <v>0</v>
      </c>
      <c r="P1879" s="14">
        <f t="shared" si="178"/>
        <v>42035.029224537036</v>
      </c>
      <c r="Q1879" s="14">
        <f t="shared" si="179"/>
        <v>42064.029224537036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>
        <f t="shared" si="174"/>
        <v>0</v>
      </c>
      <c r="N1880" t="b">
        <v>0</v>
      </c>
      <c r="O1880" s="6">
        <f t="shared" si="175"/>
        <v>0</v>
      </c>
      <c r="P1880" s="14">
        <f t="shared" si="178"/>
        <v>41773.008738425924</v>
      </c>
      <c r="Q1880" s="14">
        <f t="shared" si="179"/>
        <v>41803.008738425924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5"/>
        <v>0</v>
      </c>
      <c r="P1881" s="14">
        <f t="shared" si="178"/>
        <v>42413.649641203709</v>
      </c>
      <c r="Q1881" s="14">
        <f t="shared" si="179"/>
        <v>42443.607974537037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5"/>
        <v>20</v>
      </c>
      <c r="P1882" s="14">
        <f t="shared" si="178"/>
        <v>42430.566898148143</v>
      </c>
      <c r="Q1882" s="14">
        <f t="shared" si="179"/>
        <v>42459.525231481486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5"/>
        <v>173</v>
      </c>
      <c r="P1883" s="14">
        <f t="shared" si="178"/>
        <v>42043.152650462958</v>
      </c>
      <c r="Q1883" s="14">
        <f t="shared" si="179"/>
        <v>42073.110983796301</v>
      </c>
      <c r="R1883" t="s">
        <v>8279</v>
      </c>
      <c r="S1883" t="str">
        <f t="shared" si="176"/>
        <v>music</v>
      </c>
      <c r="T1883" t="str">
        <f t="shared" si="177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5"/>
        <v>101</v>
      </c>
      <c r="P1884" s="14">
        <f t="shared" si="178"/>
        <v>41067.949212962965</v>
      </c>
      <c r="Q1884" s="14">
        <f t="shared" si="179"/>
        <v>41100.991666666669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5"/>
        <v>105</v>
      </c>
      <c r="P1885" s="14">
        <f t="shared" si="178"/>
        <v>40977.948009259257</v>
      </c>
      <c r="Q1885" s="14">
        <f t="shared" si="179"/>
        <v>41007.906342592592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5"/>
        <v>135</v>
      </c>
      <c r="P1886" s="14">
        <f t="shared" si="178"/>
        <v>41205.198321759257</v>
      </c>
      <c r="Q1886" s="14">
        <f t="shared" si="179"/>
        <v>41240.5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5"/>
        <v>116</v>
      </c>
      <c r="P1887" s="14">
        <f t="shared" si="178"/>
        <v>41099.093865740739</v>
      </c>
      <c r="Q1887" s="14">
        <f t="shared" si="179"/>
        <v>41131.916666666664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5"/>
        <v>102</v>
      </c>
      <c r="P1888" s="14">
        <f t="shared" si="178"/>
        <v>41925.906689814816</v>
      </c>
      <c r="Q1888" s="14">
        <f t="shared" si="179"/>
        <v>41955.94835648148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5"/>
        <v>111</v>
      </c>
      <c r="P1889" s="14">
        <f t="shared" si="178"/>
        <v>42323.800138888888</v>
      </c>
      <c r="Q1889" s="14">
        <f t="shared" si="179"/>
        <v>42341.895833333328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5"/>
        <v>166</v>
      </c>
      <c r="P1890" s="14">
        <f t="shared" si="178"/>
        <v>40299.239953703705</v>
      </c>
      <c r="Q1890" s="14">
        <f t="shared" si="179"/>
        <v>40330.207638888889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5"/>
        <v>107</v>
      </c>
      <c r="P1891" s="14">
        <f t="shared" si="178"/>
        <v>41299.793356481481</v>
      </c>
      <c r="Q1891" s="14">
        <f t="shared" si="179"/>
        <v>41344.751689814817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5"/>
        <v>145</v>
      </c>
      <c r="P1892" s="14">
        <f t="shared" si="178"/>
        <v>41228.786203703705</v>
      </c>
      <c r="Q1892" s="14">
        <f t="shared" si="179"/>
        <v>41258.786203703705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5"/>
        <v>106</v>
      </c>
      <c r="P1893" s="14">
        <f t="shared" si="178"/>
        <v>40335.798078703701</v>
      </c>
      <c r="Q1893" s="14">
        <f t="shared" si="179"/>
        <v>40381.25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5"/>
        <v>137</v>
      </c>
      <c r="P1894" s="14">
        <f t="shared" si="178"/>
        <v>40671.637511574074</v>
      </c>
      <c r="Q1894" s="14">
        <f t="shared" si="179"/>
        <v>40701.637511574074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5"/>
        <v>104</v>
      </c>
      <c r="P1895" s="14">
        <f t="shared" si="178"/>
        <v>40632.94195601852</v>
      </c>
      <c r="Q1895" s="14">
        <f t="shared" si="179"/>
        <v>40649.165972222225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5"/>
        <v>115</v>
      </c>
      <c r="P1896" s="14">
        <f t="shared" si="178"/>
        <v>40920.904895833337</v>
      </c>
      <c r="Q1896" s="14">
        <f t="shared" si="179"/>
        <v>40951.904895833337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5"/>
        <v>102</v>
      </c>
      <c r="P1897" s="14">
        <f t="shared" si="178"/>
        <v>42267.746782407412</v>
      </c>
      <c r="Q1897" s="14">
        <f t="shared" si="179"/>
        <v>42297.746782407412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5"/>
        <v>124</v>
      </c>
      <c r="P1898" s="14">
        <f t="shared" si="178"/>
        <v>40981.710243055553</v>
      </c>
      <c r="Q1898" s="14">
        <f t="shared" si="179"/>
        <v>41011.710243055553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5"/>
        <v>102</v>
      </c>
      <c r="P1899" s="14">
        <f t="shared" si="178"/>
        <v>41680.583402777782</v>
      </c>
      <c r="Q1899" s="14">
        <f t="shared" si="179"/>
        <v>41702.875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5"/>
        <v>145</v>
      </c>
      <c r="P1900" s="14">
        <f t="shared" si="178"/>
        <v>42366.192974537036</v>
      </c>
      <c r="Q1900" s="14">
        <f t="shared" si="179"/>
        <v>42401.75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5"/>
        <v>133</v>
      </c>
      <c r="P1901" s="14">
        <f t="shared" si="178"/>
        <v>42058.941736111112</v>
      </c>
      <c r="Q1901" s="14">
        <f t="shared" si="179"/>
        <v>42088.90006944444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5"/>
        <v>109</v>
      </c>
      <c r="P1902" s="14">
        <f t="shared" si="178"/>
        <v>41160.871886574074</v>
      </c>
      <c r="Q1902" s="14">
        <f t="shared" si="179"/>
        <v>41188.415972222225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5"/>
        <v>3</v>
      </c>
      <c r="P1903" s="14">
        <f t="shared" si="178"/>
        <v>42116.54315972222</v>
      </c>
      <c r="Q1903" s="14">
        <f t="shared" si="179"/>
        <v>42146.541666666672</v>
      </c>
      <c r="R1903" t="s">
        <v>8294</v>
      </c>
      <c r="S1903" t="str">
        <f t="shared" si="176"/>
        <v>technology</v>
      </c>
      <c r="T1903" t="str">
        <f t="shared" si="177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5"/>
        <v>1</v>
      </c>
      <c r="P1904" s="14">
        <f t="shared" si="178"/>
        <v>42037.789895833332</v>
      </c>
      <c r="Q1904" s="14">
        <f t="shared" si="179"/>
        <v>42067.789895833332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5"/>
        <v>47</v>
      </c>
      <c r="P1905" s="14">
        <f t="shared" si="178"/>
        <v>42702.770729166667</v>
      </c>
      <c r="Q1905" s="14">
        <f t="shared" si="179"/>
        <v>42762.770729166667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5"/>
        <v>0</v>
      </c>
      <c r="P1906" s="14">
        <f t="shared" si="178"/>
        <v>42326.685428240744</v>
      </c>
      <c r="Q1906" s="14">
        <f t="shared" si="179"/>
        <v>42371.685428240744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5"/>
        <v>0</v>
      </c>
      <c r="P1907" s="14">
        <f t="shared" si="178"/>
        <v>41859.925856481481</v>
      </c>
      <c r="Q1907" s="14">
        <f t="shared" si="179"/>
        <v>41889.925856481481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5"/>
        <v>43</v>
      </c>
      <c r="P1908" s="14">
        <f t="shared" si="178"/>
        <v>42514.671099537038</v>
      </c>
      <c r="Q1908" s="14">
        <f t="shared" si="179"/>
        <v>42544.671099537038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5"/>
        <v>0</v>
      </c>
      <c r="P1909" s="14">
        <f t="shared" si="178"/>
        <v>41767.587094907409</v>
      </c>
      <c r="Q1909" s="14">
        <f t="shared" si="179"/>
        <v>41782.587094907409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5"/>
        <v>2</v>
      </c>
      <c r="P1910" s="14">
        <f t="shared" si="178"/>
        <v>42703.917824074073</v>
      </c>
      <c r="Q1910" s="14">
        <f t="shared" si="179"/>
        <v>42733.917824074073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5"/>
        <v>14</v>
      </c>
      <c r="P1911" s="14">
        <f t="shared" si="178"/>
        <v>41905.429155092592</v>
      </c>
      <c r="Q1911" s="14">
        <f t="shared" si="179"/>
        <v>41935.429155092592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5"/>
        <v>39</v>
      </c>
      <c r="P1912" s="14">
        <f t="shared" si="178"/>
        <v>42264.963159722218</v>
      </c>
      <c r="Q1912" s="14">
        <f t="shared" si="179"/>
        <v>42308.947916666672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5"/>
        <v>0</v>
      </c>
      <c r="P1913" s="14">
        <f t="shared" si="178"/>
        <v>41830.033958333333</v>
      </c>
      <c r="Q1913" s="14">
        <f t="shared" si="179"/>
        <v>41860.033958333333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5"/>
        <v>59</v>
      </c>
      <c r="P1914" s="14">
        <f t="shared" si="178"/>
        <v>42129.226388888885</v>
      </c>
      <c r="Q1914" s="14">
        <f t="shared" si="179"/>
        <v>42159.226388888885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5"/>
        <v>1</v>
      </c>
      <c r="P1915" s="14">
        <f t="shared" si="178"/>
        <v>41890.511319444442</v>
      </c>
      <c r="Q1915" s="14">
        <f t="shared" si="179"/>
        <v>41920.511319444442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5"/>
        <v>9</v>
      </c>
      <c r="P1916" s="14">
        <f t="shared" si="178"/>
        <v>41929.174456018518</v>
      </c>
      <c r="Q1916" s="14">
        <f t="shared" si="179"/>
        <v>41944.165972222225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5"/>
        <v>2</v>
      </c>
      <c r="P1917" s="14">
        <f t="shared" si="178"/>
        <v>41864.04886574074</v>
      </c>
      <c r="Q1917" s="14">
        <f t="shared" si="179"/>
        <v>41884.04886574074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5"/>
        <v>1</v>
      </c>
      <c r="P1918" s="14">
        <f t="shared" si="178"/>
        <v>42656.717303240745</v>
      </c>
      <c r="Q1918" s="14">
        <f t="shared" si="179"/>
        <v>42681.758969907409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5"/>
        <v>53</v>
      </c>
      <c r="P1919" s="14">
        <f t="shared" si="178"/>
        <v>42746.270057870366</v>
      </c>
      <c r="Q1919" s="14">
        <f t="shared" si="179"/>
        <v>42776.270057870366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5"/>
        <v>1</v>
      </c>
      <c r="P1920" s="14">
        <f t="shared" si="178"/>
        <v>41828.789942129632</v>
      </c>
      <c r="Q1920" s="14">
        <f t="shared" si="179"/>
        <v>41863.789942129632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5"/>
        <v>47</v>
      </c>
      <c r="P1921" s="14">
        <f t="shared" si="178"/>
        <v>42113.875567129624</v>
      </c>
      <c r="Q1921" s="14">
        <f t="shared" si="179"/>
        <v>42143.875567129624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IFERROR(ROUND(E1922/L1922, 2), 0)</f>
        <v>40.98</v>
      </c>
      <c r="N1922" t="b">
        <v>0</v>
      </c>
      <c r="O1922" s="6">
        <f t="shared" ref="O1922:O1985" si="181">ROUND(E1922/D1922 * 100, 0)</f>
        <v>43</v>
      </c>
      <c r="P1922" s="14">
        <f t="shared" si="178"/>
        <v>42270.875706018516</v>
      </c>
      <c r="Q1922" s="14">
        <f t="shared" si="179"/>
        <v>42298.958333333328</v>
      </c>
      <c r="R1922" t="s">
        <v>8294</v>
      </c>
      <c r="S1922" t="str">
        <f t="shared" ref="S1922:S1985" si="182">LEFT(R1922,SEARCH("/",R1922)-1)</f>
        <v>technology</v>
      </c>
      <c r="T1922" t="str">
        <f t="shared" ref="T1922:T1985" si="183">RIGHT(R1922,LEN(R1922)-SEARCH("/",R1922))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si="181"/>
        <v>137</v>
      </c>
      <c r="P1923" s="14">
        <f t="shared" ref="P1923:P1986" si="184">(((J1923/60)/60)/24)+DATE(1970,1,1)</f>
        <v>41074.221562500003</v>
      </c>
      <c r="Q1923" s="14">
        <f t="shared" ref="Q1923:Q1986" si="185">(((I1923/60)/60)/24)+DATE(1970,1,1)</f>
        <v>41104.221562500003</v>
      </c>
      <c r="R1923" t="s">
        <v>8279</v>
      </c>
      <c r="S1923" t="str">
        <f t="shared" si="182"/>
        <v>music</v>
      </c>
      <c r="T1923" t="str">
        <f t="shared" si="183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1"/>
        <v>116</v>
      </c>
      <c r="P1924" s="14">
        <f t="shared" si="184"/>
        <v>41590.255868055552</v>
      </c>
      <c r="Q1924" s="14">
        <f t="shared" si="185"/>
        <v>41620.255868055552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1"/>
        <v>241</v>
      </c>
      <c r="P1925" s="14">
        <f t="shared" si="184"/>
        <v>40772.848749999997</v>
      </c>
      <c r="Q1925" s="14">
        <f t="shared" si="185"/>
        <v>40813.207638888889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1"/>
        <v>114</v>
      </c>
      <c r="P1926" s="14">
        <f t="shared" si="184"/>
        <v>41626.761053240742</v>
      </c>
      <c r="Q1926" s="14">
        <f t="shared" si="185"/>
        <v>41654.814583333333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1"/>
        <v>110</v>
      </c>
      <c r="P1927" s="14">
        <f t="shared" si="184"/>
        <v>41535.90148148148</v>
      </c>
      <c r="Q1927" s="14">
        <f t="shared" si="185"/>
        <v>41558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1"/>
        <v>195</v>
      </c>
      <c r="P1928" s="14">
        <f t="shared" si="184"/>
        <v>40456.954351851848</v>
      </c>
      <c r="Q1928" s="14">
        <f t="shared" si="185"/>
        <v>40484.018055555556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1"/>
        <v>103</v>
      </c>
      <c r="P1929" s="14">
        <f t="shared" si="184"/>
        <v>40960.861562500002</v>
      </c>
      <c r="Q1929" s="14">
        <f t="shared" si="185"/>
        <v>40976.207638888889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1"/>
        <v>103</v>
      </c>
      <c r="P1930" s="14">
        <f t="shared" si="184"/>
        <v>41371.648078703707</v>
      </c>
      <c r="Q1930" s="14">
        <f t="shared" si="185"/>
        <v>41401.648078703707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1"/>
        <v>100</v>
      </c>
      <c r="P1931" s="14">
        <f t="shared" si="184"/>
        <v>40687.021597222221</v>
      </c>
      <c r="Q1931" s="14">
        <f t="shared" si="185"/>
        <v>40729.021597222221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1"/>
        <v>127</v>
      </c>
      <c r="P1932" s="14">
        <f t="shared" si="184"/>
        <v>41402.558819444443</v>
      </c>
      <c r="Q1932" s="14">
        <f t="shared" si="185"/>
        <v>41462.558819444443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1"/>
        <v>121</v>
      </c>
      <c r="P1933" s="14">
        <f t="shared" si="184"/>
        <v>41037.892465277779</v>
      </c>
      <c r="Q1933" s="14">
        <f t="shared" si="185"/>
        <v>41051.145833333336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1"/>
        <v>107</v>
      </c>
      <c r="P1934" s="14">
        <f t="shared" si="184"/>
        <v>40911.809872685182</v>
      </c>
      <c r="Q1934" s="14">
        <f t="shared" si="185"/>
        <v>40932.809872685182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1"/>
        <v>172</v>
      </c>
      <c r="P1935" s="14">
        <f t="shared" si="184"/>
        <v>41879.130868055552</v>
      </c>
      <c r="Q1935" s="14">
        <f t="shared" si="185"/>
        <v>41909.130868055552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1"/>
        <v>124</v>
      </c>
      <c r="P1936" s="14">
        <f t="shared" si="184"/>
        <v>40865.867141203707</v>
      </c>
      <c r="Q1936" s="14">
        <f t="shared" si="185"/>
        <v>40902.208333333336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1"/>
        <v>108</v>
      </c>
      <c r="P1937" s="14">
        <f t="shared" si="184"/>
        <v>41773.932534722226</v>
      </c>
      <c r="Q1937" s="14">
        <f t="shared" si="185"/>
        <v>41811.207638888889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1"/>
        <v>117</v>
      </c>
      <c r="P1938" s="14">
        <f t="shared" si="184"/>
        <v>40852.889699074076</v>
      </c>
      <c r="Q1938" s="14">
        <f t="shared" si="185"/>
        <v>40883.249305555553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1"/>
        <v>187</v>
      </c>
      <c r="P1939" s="14">
        <f t="shared" si="184"/>
        <v>41059.118993055556</v>
      </c>
      <c r="Q1939" s="14">
        <f t="shared" si="185"/>
        <v>41075.165972222225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1"/>
        <v>116</v>
      </c>
      <c r="P1940" s="14">
        <f t="shared" si="184"/>
        <v>41426.259618055556</v>
      </c>
      <c r="Q1940" s="14">
        <f t="shared" si="185"/>
        <v>41457.208333333336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1"/>
        <v>111</v>
      </c>
      <c r="P1941" s="14">
        <f t="shared" si="184"/>
        <v>41313.985046296293</v>
      </c>
      <c r="Q1941" s="14">
        <f t="shared" si="185"/>
        <v>41343.943379629629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1"/>
        <v>171</v>
      </c>
      <c r="P1942" s="14">
        <f t="shared" si="184"/>
        <v>40670.507326388892</v>
      </c>
      <c r="Q1942" s="14">
        <f t="shared" si="185"/>
        <v>40709.165972222225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1"/>
        <v>126</v>
      </c>
      <c r="P1943" s="14">
        <f t="shared" si="184"/>
        <v>41744.290868055556</v>
      </c>
      <c r="Q1943" s="14">
        <f t="shared" si="185"/>
        <v>41774.290868055556</v>
      </c>
      <c r="R1943" t="s">
        <v>8295</v>
      </c>
      <c r="S1943" t="str">
        <f t="shared" si="182"/>
        <v>technology</v>
      </c>
      <c r="T1943" t="str">
        <f t="shared" si="18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1"/>
        <v>138</v>
      </c>
      <c r="P1944" s="14">
        <f t="shared" si="184"/>
        <v>40638.828009259261</v>
      </c>
      <c r="Q1944" s="14">
        <f t="shared" si="185"/>
        <v>40728.828009259261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1"/>
        <v>1705</v>
      </c>
      <c r="P1945" s="14">
        <f t="shared" si="184"/>
        <v>42548.269861111112</v>
      </c>
      <c r="Q1945" s="14">
        <f t="shared" si="185"/>
        <v>42593.269861111112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1"/>
        <v>788</v>
      </c>
      <c r="P1946" s="14">
        <f t="shared" si="184"/>
        <v>41730.584374999999</v>
      </c>
      <c r="Q1946" s="14">
        <f t="shared" si="185"/>
        <v>41760.584374999999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1"/>
        <v>348</v>
      </c>
      <c r="P1947" s="14">
        <f t="shared" si="184"/>
        <v>42157.251828703709</v>
      </c>
      <c r="Q1947" s="14">
        <f t="shared" si="185"/>
        <v>42197.251828703709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1"/>
        <v>150</v>
      </c>
      <c r="P1948" s="14">
        <f t="shared" si="184"/>
        <v>41689.150011574071</v>
      </c>
      <c r="Q1948" s="14">
        <f t="shared" si="185"/>
        <v>41749.108344907407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1"/>
        <v>101</v>
      </c>
      <c r="P1949" s="14">
        <f t="shared" si="184"/>
        <v>40102.918055555558</v>
      </c>
      <c r="Q1949" s="14">
        <f t="shared" si="185"/>
        <v>40140.249305555553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1"/>
        <v>800</v>
      </c>
      <c r="P1950" s="14">
        <f t="shared" si="184"/>
        <v>42473.604270833333</v>
      </c>
      <c r="Q1950" s="14">
        <f t="shared" si="185"/>
        <v>42527.709722222222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1"/>
        <v>106</v>
      </c>
      <c r="P1951" s="14">
        <f t="shared" si="184"/>
        <v>41800.423043981478</v>
      </c>
      <c r="Q1951" s="14">
        <f t="shared" si="185"/>
        <v>41830.423043981478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1"/>
        <v>201</v>
      </c>
      <c r="P1952" s="14">
        <f t="shared" si="184"/>
        <v>40624.181400462963</v>
      </c>
      <c r="Q1952" s="14">
        <f t="shared" si="185"/>
        <v>40655.181400462963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1"/>
        <v>212</v>
      </c>
      <c r="P1953" s="14">
        <f t="shared" si="184"/>
        <v>42651.420567129629</v>
      </c>
      <c r="Q1953" s="14">
        <f t="shared" si="185"/>
        <v>42681.462233796294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1"/>
        <v>198</v>
      </c>
      <c r="P1954" s="14">
        <f t="shared" si="184"/>
        <v>41526.60665509259</v>
      </c>
      <c r="Q1954" s="14">
        <f t="shared" si="185"/>
        <v>41563.60665509259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1"/>
        <v>226</v>
      </c>
      <c r="P1955" s="14">
        <f t="shared" si="184"/>
        <v>40941.199826388889</v>
      </c>
      <c r="Q1955" s="14">
        <f t="shared" si="185"/>
        <v>40970.125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1"/>
        <v>699</v>
      </c>
      <c r="P1956" s="14">
        <f t="shared" si="184"/>
        <v>42394.580740740741</v>
      </c>
      <c r="Q1956" s="14">
        <f t="shared" si="185"/>
        <v>42441.208333333328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1"/>
        <v>399</v>
      </c>
      <c r="P1957" s="14">
        <f t="shared" si="184"/>
        <v>41020.271770833337</v>
      </c>
      <c r="Q1957" s="14">
        <f t="shared" si="185"/>
        <v>41052.791666666664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1"/>
        <v>294</v>
      </c>
      <c r="P1958" s="14">
        <f t="shared" si="184"/>
        <v>42067.923668981486</v>
      </c>
      <c r="Q1958" s="14">
        <f t="shared" si="185"/>
        <v>42112.882002314815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1"/>
        <v>168</v>
      </c>
      <c r="P1959" s="14">
        <f t="shared" si="184"/>
        <v>41179.098530092589</v>
      </c>
      <c r="Q1959" s="14">
        <f t="shared" si="185"/>
        <v>41209.098530092589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1"/>
        <v>1436</v>
      </c>
      <c r="P1960" s="14">
        <f t="shared" si="184"/>
        <v>41326.987974537034</v>
      </c>
      <c r="Q1960" s="14">
        <f t="shared" si="185"/>
        <v>41356.94630787037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1"/>
        <v>157</v>
      </c>
      <c r="P1961" s="14">
        <f t="shared" si="184"/>
        <v>41871.845601851855</v>
      </c>
      <c r="Q1961" s="14">
        <f t="shared" si="185"/>
        <v>41913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1"/>
        <v>118</v>
      </c>
      <c r="P1962" s="14">
        <f t="shared" si="184"/>
        <v>41964.362743055557</v>
      </c>
      <c r="Q1962" s="14">
        <f t="shared" si="185"/>
        <v>41994.362743055557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1"/>
        <v>1105</v>
      </c>
      <c r="P1963" s="14">
        <f t="shared" si="184"/>
        <v>41148.194641203707</v>
      </c>
      <c r="Q1963" s="14">
        <f t="shared" si="185"/>
        <v>41188.165972222225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1"/>
        <v>193</v>
      </c>
      <c r="P1964" s="14">
        <f t="shared" si="184"/>
        <v>41742.780509259261</v>
      </c>
      <c r="Q1964" s="14">
        <f t="shared" si="185"/>
        <v>41772.780509259261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1"/>
        <v>127</v>
      </c>
      <c r="P1965" s="14">
        <f t="shared" si="184"/>
        <v>41863.429791666669</v>
      </c>
      <c r="Q1965" s="14">
        <f t="shared" si="185"/>
        <v>41898.429791666669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1"/>
        <v>260</v>
      </c>
      <c r="P1966" s="14">
        <f t="shared" si="184"/>
        <v>42452.272824074069</v>
      </c>
      <c r="Q1966" s="14">
        <f t="shared" si="185"/>
        <v>42482.272824074069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1"/>
        <v>262</v>
      </c>
      <c r="P1967" s="14">
        <f t="shared" si="184"/>
        <v>40898.089236111111</v>
      </c>
      <c r="Q1967" s="14">
        <f t="shared" si="185"/>
        <v>40920.041666666664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1"/>
        <v>207</v>
      </c>
      <c r="P1968" s="14">
        <f t="shared" si="184"/>
        <v>41835.540486111109</v>
      </c>
      <c r="Q1968" s="14">
        <f t="shared" si="185"/>
        <v>41865.540486111109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1"/>
        <v>370</v>
      </c>
      <c r="P1969" s="14">
        <f t="shared" si="184"/>
        <v>41730.663530092592</v>
      </c>
      <c r="Q1969" s="14">
        <f t="shared" si="185"/>
        <v>41760.663530092592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1"/>
        <v>285</v>
      </c>
      <c r="P1970" s="14">
        <f t="shared" si="184"/>
        <v>42676.586979166663</v>
      </c>
      <c r="Q1970" s="14">
        <f t="shared" si="185"/>
        <v>42707.628645833334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1"/>
        <v>579</v>
      </c>
      <c r="P1971" s="14">
        <f t="shared" si="184"/>
        <v>42557.792453703703</v>
      </c>
      <c r="Q1971" s="14">
        <f t="shared" si="185"/>
        <v>42587.792453703703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1"/>
        <v>1132</v>
      </c>
      <c r="P1972" s="14">
        <f t="shared" si="184"/>
        <v>41324.193298611113</v>
      </c>
      <c r="Q1972" s="14">
        <f t="shared" si="185"/>
        <v>41384.151631944449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1"/>
        <v>263</v>
      </c>
      <c r="P1973" s="14">
        <f t="shared" si="184"/>
        <v>41561.500706018516</v>
      </c>
      <c r="Q1973" s="14">
        <f t="shared" si="185"/>
        <v>41593.166666666664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1"/>
        <v>674</v>
      </c>
      <c r="P1974" s="14">
        <f t="shared" si="184"/>
        <v>41201.012083333335</v>
      </c>
      <c r="Q1974" s="14">
        <f t="shared" si="185"/>
        <v>41231.053749999999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1"/>
        <v>257</v>
      </c>
      <c r="P1975" s="14">
        <f t="shared" si="184"/>
        <v>42549.722962962958</v>
      </c>
      <c r="Q1975" s="14">
        <f t="shared" si="185"/>
        <v>42588.291666666672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1"/>
        <v>375</v>
      </c>
      <c r="P1976" s="14">
        <f t="shared" si="184"/>
        <v>41445.334131944444</v>
      </c>
      <c r="Q1976" s="14">
        <f t="shared" si="185"/>
        <v>41505.334131944444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1"/>
        <v>209</v>
      </c>
      <c r="P1977" s="14">
        <f t="shared" si="184"/>
        <v>41313.755219907405</v>
      </c>
      <c r="Q1977" s="14">
        <f t="shared" si="185"/>
        <v>41343.755219907405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1"/>
        <v>347</v>
      </c>
      <c r="P1978" s="14">
        <f t="shared" si="184"/>
        <v>41438.899594907409</v>
      </c>
      <c r="Q1978" s="14">
        <f t="shared" si="185"/>
        <v>41468.899594907409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1"/>
        <v>402</v>
      </c>
      <c r="P1979" s="14">
        <f t="shared" si="184"/>
        <v>42311.216898148152</v>
      </c>
      <c r="Q1979" s="14">
        <f t="shared" si="185"/>
        <v>42357.332638888889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1"/>
        <v>1027</v>
      </c>
      <c r="P1980" s="14">
        <f t="shared" si="184"/>
        <v>41039.225601851853</v>
      </c>
      <c r="Q1980" s="14">
        <f t="shared" si="185"/>
        <v>41072.291666666664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1"/>
        <v>115</v>
      </c>
      <c r="P1981" s="14">
        <f t="shared" si="184"/>
        <v>42290.460023148145</v>
      </c>
      <c r="Q1981" s="14">
        <f t="shared" si="185"/>
        <v>42327.207638888889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1"/>
        <v>355</v>
      </c>
      <c r="P1982" s="14">
        <f t="shared" si="184"/>
        <v>42423.542384259257</v>
      </c>
      <c r="Q1982" s="14">
        <f t="shared" si="185"/>
        <v>42463.500717592593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1"/>
        <v>5</v>
      </c>
      <c r="P1983" s="14">
        <f t="shared" si="184"/>
        <v>41799.725289351853</v>
      </c>
      <c r="Q1983" s="14">
        <f t="shared" si="185"/>
        <v>41829.725289351853</v>
      </c>
      <c r="R1983" t="s">
        <v>8296</v>
      </c>
      <c r="S1983" t="str">
        <f t="shared" si="182"/>
        <v>photography</v>
      </c>
      <c r="T1983" t="str">
        <f t="shared" si="18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>
        <f t="shared" si="180"/>
        <v>0</v>
      </c>
      <c r="N1984" t="b">
        <v>0</v>
      </c>
      <c r="O1984" s="6">
        <f t="shared" si="181"/>
        <v>0</v>
      </c>
      <c r="P1984" s="14">
        <f t="shared" si="184"/>
        <v>42678.586655092593</v>
      </c>
      <c r="Q1984" s="14">
        <f t="shared" si="185"/>
        <v>42708.628321759257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1"/>
        <v>4</v>
      </c>
      <c r="P1985" s="14">
        <f t="shared" si="184"/>
        <v>42593.011782407411</v>
      </c>
      <c r="Q1985" s="14">
        <f t="shared" si="185"/>
        <v>42615.291666666672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IFERROR(ROUND(E1986/L1986, 2), 0)</f>
        <v>453.14</v>
      </c>
      <c r="N1986" t="b">
        <v>0</v>
      </c>
      <c r="O1986" s="6">
        <f t="shared" ref="O1986:O2049" si="187">ROUND(E1986/D1986 * 100, 0)</f>
        <v>21</v>
      </c>
      <c r="P1986" s="14">
        <f t="shared" si="184"/>
        <v>41913.790289351848</v>
      </c>
      <c r="Q1986" s="14">
        <f t="shared" si="185"/>
        <v>41973.831956018519</v>
      </c>
      <c r="R1986" t="s">
        <v>8296</v>
      </c>
      <c r="S1986" t="str">
        <f t="shared" ref="S1986:S2049" si="188">LEFT(R1986,SEARCH("/",R1986)-1)</f>
        <v>photography</v>
      </c>
      <c r="T1986" t="str">
        <f t="shared" ref="T1986:T2049" si="189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si="187"/>
        <v>3</v>
      </c>
      <c r="P1987" s="14">
        <f t="shared" ref="P1987:P2050" si="190">(((J1987/60)/60)/24)+DATE(1970,1,1)</f>
        <v>42555.698738425926</v>
      </c>
      <c r="Q1987" s="14">
        <f t="shared" ref="Q1987:Q2050" si="191">(((I1987/60)/60)/24)+DATE(1970,1,1)</f>
        <v>42584.958333333328</v>
      </c>
      <c r="R1987" t="s">
        <v>8296</v>
      </c>
      <c r="S1987" t="str">
        <f t="shared" si="188"/>
        <v>photography</v>
      </c>
      <c r="T1987" t="str">
        <f t="shared" si="189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87"/>
        <v>0</v>
      </c>
      <c r="P1988" s="14">
        <f t="shared" si="190"/>
        <v>42413.433831018512</v>
      </c>
      <c r="Q1988" s="14">
        <f t="shared" si="191"/>
        <v>42443.392164351855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87"/>
        <v>42</v>
      </c>
      <c r="P1989" s="14">
        <f t="shared" si="190"/>
        <v>42034.639768518522</v>
      </c>
      <c r="Q1989" s="14">
        <f t="shared" si="191"/>
        <v>42064.639768518522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87"/>
        <v>0</v>
      </c>
      <c r="P1990" s="14">
        <f t="shared" si="190"/>
        <v>42206.763217592597</v>
      </c>
      <c r="Q1990" s="14">
        <f t="shared" si="191"/>
        <v>42236.763217592597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87"/>
        <v>1</v>
      </c>
      <c r="P1991" s="14">
        <f t="shared" si="190"/>
        <v>42685.680648148147</v>
      </c>
      <c r="Q1991" s="14">
        <f t="shared" si="191"/>
        <v>42715.680648148147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87"/>
        <v>17</v>
      </c>
      <c r="P1992" s="14">
        <f t="shared" si="190"/>
        <v>42398.195972222224</v>
      </c>
      <c r="Q1992" s="14">
        <f t="shared" si="191"/>
        <v>42413.195972222224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87"/>
        <v>7</v>
      </c>
      <c r="P1993" s="14">
        <f t="shared" si="190"/>
        <v>42167.89335648148</v>
      </c>
      <c r="Q1993" s="14">
        <f t="shared" si="191"/>
        <v>42188.89335648148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87"/>
        <v>0</v>
      </c>
      <c r="P1994" s="14">
        <f t="shared" si="190"/>
        <v>42023.143414351856</v>
      </c>
      <c r="Q1994" s="14">
        <f t="shared" si="191"/>
        <v>42053.143414351856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>
        <f t="shared" si="186"/>
        <v>0</v>
      </c>
      <c r="N1995" t="b">
        <v>0</v>
      </c>
      <c r="O1995" s="6">
        <f t="shared" si="187"/>
        <v>0</v>
      </c>
      <c r="P1995" s="14">
        <f t="shared" si="190"/>
        <v>42329.58839120371</v>
      </c>
      <c r="Q1995" s="14">
        <f t="shared" si="191"/>
        <v>42359.58839120371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>
        <f t="shared" si="186"/>
        <v>0</v>
      </c>
      <c r="N1996" t="b">
        <v>0</v>
      </c>
      <c r="O1996" s="6">
        <f t="shared" si="187"/>
        <v>0</v>
      </c>
      <c r="P1996" s="14">
        <f t="shared" si="190"/>
        <v>42651.006273148145</v>
      </c>
      <c r="Q1996" s="14">
        <f t="shared" si="191"/>
        <v>42711.047939814816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87"/>
        <v>8</v>
      </c>
      <c r="P1997" s="14">
        <f t="shared" si="190"/>
        <v>42181.902037037042</v>
      </c>
      <c r="Q1997" s="14">
        <f t="shared" si="191"/>
        <v>42201.902037037042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>
        <f t="shared" si="186"/>
        <v>0</v>
      </c>
      <c r="N1998" t="b">
        <v>0</v>
      </c>
      <c r="O1998" s="6">
        <f t="shared" si="187"/>
        <v>0</v>
      </c>
      <c r="P1998" s="14">
        <f t="shared" si="190"/>
        <v>41800.819571759261</v>
      </c>
      <c r="Q1998" s="14">
        <f t="shared" si="191"/>
        <v>41830.819571759261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>
        <f t="shared" si="186"/>
        <v>0</v>
      </c>
      <c r="N1999" t="b">
        <v>0</v>
      </c>
      <c r="O1999" s="6">
        <f t="shared" si="187"/>
        <v>0</v>
      </c>
      <c r="P1999" s="14">
        <f t="shared" si="190"/>
        <v>41847.930694444447</v>
      </c>
      <c r="Q1999" s="14">
        <f t="shared" si="191"/>
        <v>41877.930694444447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87"/>
        <v>26</v>
      </c>
      <c r="P2000" s="14">
        <f t="shared" si="190"/>
        <v>41807.118495370371</v>
      </c>
      <c r="Q2000" s="14">
        <f t="shared" si="191"/>
        <v>41852.118495370371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87"/>
        <v>1</v>
      </c>
      <c r="P2001" s="14">
        <f t="shared" si="190"/>
        <v>41926.482731481483</v>
      </c>
      <c r="Q2001" s="14">
        <f t="shared" si="191"/>
        <v>41956.524398148147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87"/>
        <v>13</v>
      </c>
      <c r="P2002" s="14">
        <f t="shared" si="190"/>
        <v>42345.951539351852</v>
      </c>
      <c r="Q2002" s="14">
        <f t="shared" si="191"/>
        <v>42375.951539351852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87"/>
        <v>382</v>
      </c>
      <c r="P2003" s="14">
        <f t="shared" si="190"/>
        <v>42136.209675925929</v>
      </c>
      <c r="Q2003" s="14">
        <f t="shared" si="191"/>
        <v>42167.833333333328</v>
      </c>
      <c r="R2003" t="s">
        <v>8295</v>
      </c>
      <c r="S2003" t="str">
        <f t="shared" si="188"/>
        <v>technology</v>
      </c>
      <c r="T2003" t="str">
        <f t="shared" si="18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87"/>
        <v>217</v>
      </c>
      <c r="P2004" s="14">
        <f t="shared" si="190"/>
        <v>42728.71230324074</v>
      </c>
      <c r="Q2004" s="14">
        <f t="shared" si="191"/>
        <v>42758.71230324074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87"/>
        <v>312</v>
      </c>
      <c r="P2005" s="14">
        <f t="shared" si="190"/>
        <v>40347.125601851854</v>
      </c>
      <c r="Q2005" s="14">
        <f t="shared" si="191"/>
        <v>40361.958333333336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87"/>
        <v>234</v>
      </c>
      <c r="P2006" s="14">
        <f t="shared" si="190"/>
        <v>41800.604895833334</v>
      </c>
      <c r="Q2006" s="14">
        <f t="shared" si="191"/>
        <v>41830.604895833334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87"/>
        <v>124</v>
      </c>
      <c r="P2007" s="14">
        <f t="shared" si="190"/>
        <v>41535.812708333331</v>
      </c>
      <c r="Q2007" s="14">
        <f t="shared" si="191"/>
        <v>41563.165972222225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87"/>
        <v>248</v>
      </c>
      <c r="P2008" s="14">
        <f t="shared" si="190"/>
        <v>41941.500520833331</v>
      </c>
      <c r="Q2008" s="14">
        <f t="shared" si="191"/>
        <v>41976.542187500003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87"/>
        <v>116</v>
      </c>
      <c r="P2009" s="14">
        <f t="shared" si="190"/>
        <v>40347.837800925925</v>
      </c>
      <c r="Q2009" s="14">
        <f t="shared" si="191"/>
        <v>40414.166666666664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87"/>
        <v>117</v>
      </c>
      <c r="P2010" s="14">
        <f t="shared" si="190"/>
        <v>40761.604421296295</v>
      </c>
      <c r="Q2010" s="14">
        <f t="shared" si="191"/>
        <v>40805.604421296295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87"/>
        <v>305</v>
      </c>
      <c r="P2011" s="14">
        <f t="shared" si="190"/>
        <v>42661.323414351849</v>
      </c>
      <c r="Q2011" s="14">
        <f t="shared" si="191"/>
        <v>42697.365081018521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87"/>
        <v>320</v>
      </c>
      <c r="P2012" s="14">
        <f t="shared" si="190"/>
        <v>42570.996423611112</v>
      </c>
      <c r="Q2012" s="14">
        <f t="shared" si="191"/>
        <v>42600.996423611112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87"/>
        <v>820</v>
      </c>
      <c r="P2013" s="14">
        <f t="shared" si="190"/>
        <v>42347.358483796299</v>
      </c>
      <c r="Q2013" s="14">
        <f t="shared" si="191"/>
        <v>42380.958333333328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87"/>
        <v>235</v>
      </c>
      <c r="P2014" s="14">
        <f t="shared" si="190"/>
        <v>42010.822233796294</v>
      </c>
      <c r="Q2014" s="14">
        <f t="shared" si="191"/>
        <v>42040.822233796294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87"/>
        <v>495</v>
      </c>
      <c r="P2015" s="14">
        <f t="shared" si="190"/>
        <v>42499.960810185185</v>
      </c>
      <c r="Q2015" s="14">
        <f t="shared" si="191"/>
        <v>42559.960810185185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87"/>
        <v>7814</v>
      </c>
      <c r="P2016" s="14">
        <f t="shared" si="190"/>
        <v>41324.214571759258</v>
      </c>
      <c r="Q2016" s="14">
        <f t="shared" si="191"/>
        <v>41358.172905092593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87"/>
        <v>113</v>
      </c>
      <c r="P2017" s="14">
        <f t="shared" si="190"/>
        <v>40765.876886574071</v>
      </c>
      <c r="Q2017" s="14">
        <f t="shared" si="191"/>
        <v>40795.876886574071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87"/>
        <v>922</v>
      </c>
      <c r="P2018" s="14">
        <f t="shared" si="190"/>
        <v>41312.88077546296</v>
      </c>
      <c r="Q2018" s="14">
        <f t="shared" si="191"/>
        <v>41342.88077546296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87"/>
        <v>125</v>
      </c>
      <c r="P2019" s="14">
        <f t="shared" si="190"/>
        <v>40961.057349537034</v>
      </c>
      <c r="Q2019" s="14">
        <f t="shared" si="191"/>
        <v>40992.166666666664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87"/>
        <v>102</v>
      </c>
      <c r="P2020" s="14">
        <f t="shared" si="190"/>
        <v>42199.365844907406</v>
      </c>
      <c r="Q2020" s="14">
        <f t="shared" si="191"/>
        <v>42229.365844907406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87"/>
        <v>485</v>
      </c>
      <c r="P2021" s="14">
        <f t="shared" si="190"/>
        <v>42605.70857638889</v>
      </c>
      <c r="Q2021" s="14">
        <f t="shared" si="191"/>
        <v>42635.70857638889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87"/>
        <v>192</v>
      </c>
      <c r="P2022" s="14">
        <f t="shared" si="190"/>
        <v>41737.097499999996</v>
      </c>
      <c r="Q2022" s="14">
        <f t="shared" si="191"/>
        <v>41773.961111111108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87"/>
        <v>281</v>
      </c>
      <c r="P2023" s="14">
        <f t="shared" si="190"/>
        <v>41861.070567129631</v>
      </c>
      <c r="Q2023" s="14">
        <f t="shared" si="191"/>
        <v>41906.070567129631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87"/>
        <v>125</v>
      </c>
      <c r="P2024" s="14">
        <f t="shared" si="190"/>
        <v>42502.569120370375</v>
      </c>
      <c r="Q2024" s="14">
        <f t="shared" si="191"/>
        <v>42532.569120370375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87"/>
        <v>161</v>
      </c>
      <c r="P2025" s="14">
        <f t="shared" si="190"/>
        <v>42136.420752314814</v>
      </c>
      <c r="Q2025" s="14">
        <f t="shared" si="191"/>
        <v>42166.420752314814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87"/>
        <v>585</v>
      </c>
      <c r="P2026" s="14">
        <f t="shared" si="190"/>
        <v>41099.966944444444</v>
      </c>
      <c r="Q2026" s="14">
        <f t="shared" si="191"/>
        <v>41134.125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87"/>
        <v>201</v>
      </c>
      <c r="P2027" s="14">
        <f t="shared" si="190"/>
        <v>42136.184560185182</v>
      </c>
      <c r="Q2027" s="14">
        <f t="shared" si="191"/>
        <v>42166.184560185182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87"/>
        <v>133</v>
      </c>
      <c r="P2028" s="14">
        <f t="shared" si="190"/>
        <v>41704.735937500001</v>
      </c>
      <c r="Q2028" s="14">
        <f t="shared" si="191"/>
        <v>41750.165972222225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87"/>
        <v>120</v>
      </c>
      <c r="P2029" s="14">
        <f t="shared" si="190"/>
        <v>42048.813877314817</v>
      </c>
      <c r="Q2029" s="14">
        <f t="shared" si="191"/>
        <v>42093.772210648152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87"/>
        <v>126</v>
      </c>
      <c r="P2030" s="14">
        <f t="shared" si="190"/>
        <v>40215.919050925928</v>
      </c>
      <c r="Q2030" s="14">
        <f t="shared" si="191"/>
        <v>40252.913194444445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87"/>
        <v>361</v>
      </c>
      <c r="P2031" s="14">
        <f t="shared" si="190"/>
        <v>41848.021770833337</v>
      </c>
      <c r="Q2031" s="14">
        <f t="shared" si="191"/>
        <v>41878.021770833337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87"/>
        <v>226</v>
      </c>
      <c r="P2032" s="14">
        <f t="shared" si="190"/>
        <v>41212.996481481481</v>
      </c>
      <c r="Q2032" s="14">
        <f t="shared" si="191"/>
        <v>41242.996481481481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87"/>
        <v>120</v>
      </c>
      <c r="P2033" s="14">
        <f t="shared" si="190"/>
        <v>41975.329317129625</v>
      </c>
      <c r="Q2033" s="14">
        <f t="shared" si="191"/>
        <v>42013.041666666672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87"/>
        <v>304</v>
      </c>
      <c r="P2034" s="14">
        <f t="shared" si="190"/>
        <v>42689.565671296295</v>
      </c>
      <c r="Q2034" s="14">
        <f t="shared" si="191"/>
        <v>42719.208333333328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87"/>
        <v>179</v>
      </c>
      <c r="P2035" s="14">
        <f t="shared" si="190"/>
        <v>41725.082384259258</v>
      </c>
      <c r="Q2035" s="14">
        <f t="shared" si="191"/>
        <v>41755.082384259258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87"/>
        <v>387</v>
      </c>
      <c r="P2036" s="14">
        <f t="shared" si="190"/>
        <v>42076.130011574074</v>
      </c>
      <c r="Q2036" s="14">
        <f t="shared" si="191"/>
        <v>42131.290277777778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87"/>
        <v>211</v>
      </c>
      <c r="P2037" s="14">
        <f t="shared" si="190"/>
        <v>42311.625081018516</v>
      </c>
      <c r="Q2037" s="14">
        <f t="shared" si="191"/>
        <v>42357.041666666672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87"/>
        <v>132</v>
      </c>
      <c r="P2038" s="14">
        <f t="shared" si="190"/>
        <v>41738.864803240744</v>
      </c>
      <c r="Q2038" s="14">
        <f t="shared" si="191"/>
        <v>41768.864803240744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87"/>
        <v>300</v>
      </c>
      <c r="P2039" s="14">
        <f t="shared" si="190"/>
        <v>41578.210104166668</v>
      </c>
      <c r="Q2039" s="14">
        <f t="shared" si="191"/>
        <v>41638.251770833333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87"/>
        <v>421</v>
      </c>
      <c r="P2040" s="14">
        <f t="shared" si="190"/>
        <v>41424.27107638889</v>
      </c>
      <c r="Q2040" s="14">
        <f t="shared" si="191"/>
        <v>41456.75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87"/>
        <v>136</v>
      </c>
      <c r="P2041" s="14">
        <f t="shared" si="190"/>
        <v>42675.438946759255</v>
      </c>
      <c r="Q2041" s="14">
        <f t="shared" si="191"/>
        <v>42705.207638888889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87"/>
        <v>248</v>
      </c>
      <c r="P2042" s="14">
        <f t="shared" si="190"/>
        <v>41578.927118055559</v>
      </c>
      <c r="Q2042" s="14">
        <f t="shared" si="191"/>
        <v>41593.968784722223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87"/>
        <v>182</v>
      </c>
      <c r="P2043" s="14">
        <f t="shared" si="190"/>
        <v>42654.525775462964</v>
      </c>
      <c r="Q2043" s="14">
        <f t="shared" si="191"/>
        <v>42684.567442129628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87"/>
        <v>124</v>
      </c>
      <c r="P2044" s="14">
        <f t="shared" si="190"/>
        <v>42331.708032407405</v>
      </c>
      <c r="Q2044" s="14">
        <f t="shared" si="191"/>
        <v>42391.708032407405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87"/>
        <v>506</v>
      </c>
      <c r="P2045" s="14">
        <f t="shared" si="190"/>
        <v>42661.176817129628</v>
      </c>
      <c r="Q2045" s="14">
        <f t="shared" si="191"/>
        <v>42715.207638888889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87"/>
        <v>108</v>
      </c>
      <c r="P2046" s="14">
        <f t="shared" si="190"/>
        <v>42138.684189814812</v>
      </c>
      <c r="Q2046" s="14">
        <f t="shared" si="191"/>
        <v>42168.684189814812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87"/>
        <v>819</v>
      </c>
      <c r="P2047" s="14">
        <f t="shared" si="190"/>
        <v>41069.088506944441</v>
      </c>
      <c r="Q2047" s="14">
        <f t="shared" si="191"/>
        <v>41099.088506944441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87"/>
        <v>121</v>
      </c>
      <c r="P2048" s="14">
        <f t="shared" si="190"/>
        <v>41387.171805555554</v>
      </c>
      <c r="Q2048" s="14">
        <f t="shared" si="191"/>
        <v>41417.171805555554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87"/>
        <v>103</v>
      </c>
      <c r="P2049" s="14">
        <f t="shared" si="190"/>
        <v>42081.903587962966</v>
      </c>
      <c r="Q2049" s="14">
        <f t="shared" si="191"/>
        <v>42111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IFERROR(ROUND(E2050/L2050, 2), 0)</f>
        <v>91.83</v>
      </c>
      <c r="N2050" t="b">
        <v>1</v>
      </c>
      <c r="O2050" s="6">
        <f t="shared" ref="O2050:O2113" si="193">ROUND(E2050/D2050 * 100, 0)</f>
        <v>148</v>
      </c>
      <c r="P2050" s="14">
        <f t="shared" si="190"/>
        <v>41387.651516203703</v>
      </c>
      <c r="Q2050" s="14">
        <f t="shared" si="191"/>
        <v>41417.651516203703</v>
      </c>
      <c r="R2050" t="s">
        <v>8295</v>
      </c>
      <c r="S2050" t="str">
        <f t="shared" ref="S2050:S2113" si="194">LEFT(R2050,SEARCH("/",R2050)-1)</f>
        <v>technology</v>
      </c>
      <c r="T2050" t="str">
        <f t="shared" ref="T2050:T2113" si="195">RIGHT(R2050,LEN(R2050)-SEARCH("/",R2050))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si="193"/>
        <v>120</v>
      </c>
      <c r="P2051" s="14">
        <f t="shared" ref="P2051:P2114" si="196">(((J2051/60)/60)/24)+DATE(1970,1,1)</f>
        <v>41575.527349537035</v>
      </c>
      <c r="Q2051" s="14">
        <f t="shared" ref="Q2051:Q2114" si="197">(((I2051/60)/60)/24)+DATE(1970,1,1)</f>
        <v>41610.957638888889</v>
      </c>
      <c r="R2051" t="s">
        <v>8295</v>
      </c>
      <c r="S2051" t="str">
        <f t="shared" si="194"/>
        <v>technology</v>
      </c>
      <c r="T2051" t="str">
        <f t="shared" si="195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3"/>
        <v>473</v>
      </c>
      <c r="P2052" s="14">
        <f t="shared" si="196"/>
        <v>42115.071504629625</v>
      </c>
      <c r="Q2052" s="14">
        <f t="shared" si="197"/>
        <v>42155.071504629625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3"/>
        <v>130</v>
      </c>
      <c r="P2053" s="14">
        <f t="shared" si="196"/>
        <v>41604.022418981483</v>
      </c>
      <c r="Q2053" s="14">
        <f t="shared" si="197"/>
        <v>41634.022418981483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3"/>
        <v>353</v>
      </c>
      <c r="P2054" s="14">
        <f t="shared" si="196"/>
        <v>42375.08394675926</v>
      </c>
      <c r="Q2054" s="14">
        <f t="shared" si="197"/>
        <v>42420.08394675926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3"/>
        <v>101</v>
      </c>
      <c r="P2055" s="14">
        <f t="shared" si="196"/>
        <v>42303.617488425924</v>
      </c>
      <c r="Q2055" s="14">
        <f t="shared" si="197"/>
        <v>42333.659155092595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3"/>
        <v>114</v>
      </c>
      <c r="P2056" s="14">
        <f t="shared" si="196"/>
        <v>41731.520949074074</v>
      </c>
      <c r="Q2056" s="14">
        <f t="shared" si="197"/>
        <v>41761.520949074074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3"/>
        <v>167</v>
      </c>
      <c r="P2057" s="14">
        <f t="shared" si="196"/>
        <v>41946.674108796295</v>
      </c>
      <c r="Q2057" s="14">
        <f t="shared" si="197"/>
        <v>41976.166666666672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3"/>
        <v>153</v>
      </c>
      <c r="P2058" s="14">
        <f t="shared" si="196"/>
        <v>41351.76090277778</v>
      </c>
      <c r="Q2058" s="14">
        <f t="shared" si="197"/>
        <v>41381.76090277778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3"/>
        <v>202</v>
      </c>
      <c r="P2059" s="14">
        <f t="shared" si="196"/>
        <v>42396.494583333333</v>
      </c>
      <c r="Q2059" s="14">
        <f t="shared" si="197"/>
        <v>42426.494583333333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3"/>
        <v>168</v>
      </c>
      <c r="P2060" s="14">
        <f t="shared" si="196"/>
        <v>42026.370717592596</v>
      </c>
      <c r="Q2060" s="14">
        <f t="shared" si="197"/>
        <v>42065.833333333328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3"/>
        <v>143</v>
      </c>
      <c r="P2061" s="14">
        <f t="shared" si="196"/>
        <v>42361.602476851855</v>
      </c>
      <c r="Q2061" s="14">
        <f t="shared" si="197"/>
        <v>42400.915972222225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3"/>
        <v>196</v>
      </c>
      <c r="P2062" s="14">
        <f t="shared" si="196"/>
        <v>41783.642939814818</v>
      </c>
      <c r="Q2062" s="14">
        <f t="shared" si="197"/>
        <v>41843.642939814818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3"/>
        <v>108</v>
      </c>
      <c r="P2063" s="14">
        <f t="shared" si="196"/>
        <v>42705.764513888891</v>
      </c>
      <c r="Q2063" s="14">
        <f t="shared" si="197"/>
        <v>42735.764513888891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3"/>
        <v>115</v>
      </c>
      <c r="P2064" s="14">
        <f t="shared" si="196"/>
        <v>42423.3830787037</v>
      </c>
      <c r="Q2064" s="14">
        <f t="shared" si="197"/>
        <v>42453.341412037036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3"/>
        <v>148</v>
      </c>
      <c r="P2065" s="14">
        <f t="shared" si="196"/>
        <v>42472.73265046296</v>
      </c>
      <c r="Q2065" s="14">
        <f t="shared" si="197"/>
        <v>42505.73265046296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3"/>
        <v>191</v>
      </c>
      <c r="P2066" s="14">
        <f t="shared" si="196"/>
        <v>41389.364849537036</v>
      </c>
      <c r="Q2066" s="14">
        <f t="shared" si="197"/>
        <v>41425.5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3"/>
        <v>199</v>
      </c>
      <c r="P2067" s="14">
        <f t="shared" si="196"/>
        <v>41603.333668981482</v>
      </c>
      <c r="Q2067" s="14">
        <f t="shared" si="197"/>
        <v>41633.333668981482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3"/>
        <v>219</v>
      </c>
      <c r="P2068" s="14">
        <f t="shared" si="196"/>
        <v>41844.771793981483</v>
      </c>
      <c r="Q2068" s="14">
        <f t="shared" si="197"/>
        <v>41874.771793981483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3"/>
        <v>127</v>
      </c>
      <c r="P2069" s="14">
        <f t="shared" si="196"/>
        <v>42115.853888888887</v>
      </c>
      <c r="Q2069" s="14">
        <f t="shared" si="197"/>
        <v>42148.853888888887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3"/>
        <v>105</v>
      </c>
      <c r="P2070" s="14">
        <f t="shared" si="196"/>
        <v>42633.841608796298</v>
      </c>
      <c r="Q2070" s="14">
        <f t="shared" si="197"/>
        <v>42663.841608796298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3"/>
        <v>128</v>
      </c>
      <c r="P2071" s="14">
        <f t="shared" si="196"/>
        <v>42340.972118055557</v>
      </c>
      <c r="Q2071" s="14">
        <f t="shared" si="197"/>
        <v>42371.972118055557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3"/>
        <v>317</v>
      </c>
      <c r="P2072" s="14">
        <f t="shared" si="196"/>
        <v>42519.6565162037</v>
      </c>
      <c r="Q2072" s="14">
        <f t="shared" si="197"/>
        <v>42549.6565162037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3"/>
        <v>281</v>
      </c>
      <c r="P2073" s="14">
        <f t="shared" si="196"/>
        <v>42600.278749999998</v>
      </c>
      <c r="Q2073" s="14">
        <f t="shared" si="197"/>
        <v>42645.278749999998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3"/>
        <v>111</v>
      </c>
      <c r="P2074" s="14">
        <f t="shared" si="196"/>
        <v>42467.581388888888</v>
      </c>
      <c r="Q2074" s="14">
        <f t="shared" si="197"/>
        <v>42497.581388888888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3"/>
        <v>153</v>
      </c>
      <c r="P2075" s="14">
        <f t="shared" si="196"/>
        <v>42087.668032407411</v>
      </c>
      <c r="Q2075" s="14">
        <f t="shared" si="197"/>
        <v>42132.668032407411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3"/>
        <v>103</v>
      </c>
      <c r="P2076" s="14">
        <f t="shared" si="196"/>
        <v>42466.826180555552</v>
      </c>
      <c r="Q2076" s="14">
        <f t="shared" si="197"/>
        <v>42496.826180555552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3"/>
        <v>1678</v>
      </c>
      <c r="P2077" s="14">
        <f t="shared" si="196"/>
        <v>41450.681574074071</v>
      </c>
      <c r="Q2077" s="14">
        <f t="shared" si="197"/>
        <v>41480.681574074071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3"/>
        <v>543</v>
      </c>
      <c r="P2078" s="14">
        <f t="shared" si="196"/>
        <v>41803.880659722221</v>
      </c>
      <c r="Q2078" s="14">
        <f t="shared" si="197"/>
        <v>41843.880659722221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3"/>
        <v>116</v>
      </c>
      <c r="P2079" s="14">
        <f t="shared" si="196"/>
        <v>42103.042546296296</v>
      </c>
      <c r="Q2079" s="14">
        <f t="shared" si="197"/>
        <v>42160.875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3"/>
        <v>131</v>
      </c>
      <c r="P2080" s="14">
        <f t="shared" si="196"/>
        <v>42692.771493055552</v>
      </c>
      <c r="Q2080" s="14">
        <f t="shared" si="197"/>
        <v>42722.771493055552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3"/>
        <v>288</v>
      </c>
      <c r="P2081" s="14">
        <f t="shared" si="196"/>
        <v>42150.71056712963</v>
      </c>
      <c r="Q2081" s="14">
        <f t="shared" si="197"/>
        <v>42180.791666666672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3"/>
        <v>508</v>
      </c>
      <c r="P2082" s="14">
        <f t="shared" si="196"/>
        <v>42289.957175925927</v>
      </c>
      <c r="Q2082" s="14">
        <f t="shared" si="197"/>
        <v>42319.998842592591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3"/>
        <v>115</v>
      </c>
      <c r="P2083" s="14">
        <f t="shared" si="196"/>
        <v>41004.156886574077</v>
      </c>
      <c r="Q2083" s="14">
        <f t="shared" si="197"/>
        <v>41045.207638888889</v>
      </c>
      <c r="R2083" t="s">
        <v>8279</v>
      </c>
      <c r="S2083" t="str">
        <f t="shared" si="194"/>
        <v>music</v>
      </c>
      <c r="T2083" t="str">
        <f t="shared" si="195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3"/>
        <v>111</v>
      </c>
      <c r="P2084" s="14">
        <f t="shared" si="196"/>
        <v>40811.120324074072</v>
      </c>
      <c r="Q2084" s="14">
        <f t="shared" si="197"/>
        <v>40871.161990740737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3"/>
        <v>113</v>
      </c>
      <c r="P2085" s="14">
        <f t="shared" si="196"/>
        <v>41034.72216435185</v>
      </c>
      <c r="Q2085" s="14">
        <f t="shared" si="197"/>
        <v>41064.72216435185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3"/>
        <v>108</v>
      </c>
      <c r="P2086" s="14">
        <f t="shared" si="196"/>
        <v>41731.833124999997</v>
      </c>
      <c r="Q2086" s="14">
        <f t="shared" si="197"/>
        <v>41763.290972222225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3"/>
        <v>124</v>
      </c>
      <c r="P2087" s="14">
        <f t="shared" si="196"/>
        <v>41075.835497685184</v>
      </c>
      <c r="Q2087" s="14">
        <f t="shared" si="197"/>
        <v>41105.835497685184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3"/>
        <v>101</v>
      </c>
      <c r="P2088" s="14">
        <f t="shared" si="196"/>
        <v>40860.67050925926</v>
      </c>
      <c r="Q2088" s="14">
        <f t="shared" si="197"/>
        <v>40891.207638888889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3"/>
        <v>104</v>
      </c>
      <c r="P2089" s="14">
        <f t="shared" si="196"/>
        <v>40764.204375000001</v>
      </c>
      <c r="Q2089" s="14">
        <f t="shared" si="197"/>
        <v>40794.204375000001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3"/>
        <v>116</v>
      </c>
      <c r="P2090" s="14">
        <f t="shared" si="196"/>
        <v>40395.714722222219</v>
      </c>
      <c r="Q2090" s="14">
        <f t="shared" si="197"/>
        <v>40432.165972222225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3"/>
        <v>120</v>
      </c>
      <c r="P2091" s="14">
        <f t="shared" si="196"/>
        <v>41453.076319444444</v>
      </c>
      <c r="Q2091" s="14">
        <f t="shared" si="197"/>
        <v>41488.076319444444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3"/>
        <v>115</v>
      </c>
      <c r="P2092" s="14">
        <f t="shared" si="196"/>
        <v>41299.381423611114</v>
      </c>
      <c r="Q2092" s="14">
        <f t="shared" si="197"/>
        <v>41329.381423611114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3"/>
        <v>120</v>
      </c>
      <c r="P2093" s="14">
        <f t="shared" si="196"/>
        <v>40555.322662037033</v>
      </c>
      <c r="Q2093" s="14">
        <f t="shared" si="197"/>
        <v>40603.833333333336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3"/>
        <v>101</v>
      </c>
      <c r="P2094" s="14">
        <f t="shared" si="196"/>
        <v>40763.707546296297</v>
      </c>
      <c r="Q2094" s="14">
        <f t="shared" si="197"/>
        <v>40823.707546296297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3"/>
        <v>102</v>
      </c>
      <c r="P2095" s="14">
        <f t="shared" si="196"/>
        <v>41205.854537037041</v>
      </c>
      <c r="Q2095" s="14">
        <f t="shared" si="197"/>
        <v>41265.896203703705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3"/>
        <v>121</v>
      </c>
      <c r="P2096" s="14">
        <f t="shared" si="196"/>
        <v>40939.02002314815</v>
      </c>
      <c r="Q2096" s="14">
        <f t="shared" si="197"/>
        <v>40973.125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3"/>
        <v>100</v>
      </c>
      <c r="P2097" s="14">
        <f t="shared" si="196"/>
        <v>40758.733483796292</v>
      </c>
      <c r="Q2097" s="14">
        <f t="shared" si="197"/>
        <v>40818.733483796292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3"/>
        <v>102</v>
      </c>
      <c r="P2098" s="14">
        <f t="shared" si="196"/>
        <v>41192.758506944447</v>
      </c>
      <c r="Q2098" s="14">
        <f t="shared" si="197"/>
        <v>41208.165972222225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3"/>
        <v>100</v>
      </c>
      <c r="P2099" s="14">
        <f t="shared" si="196"/>
        <v>40818.58489583333</v>
      </c>
      <c r="Q2099" s="14">
        <f t="shared" si="197"/>
        <v>40878.626562500001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3"/>
        <v>100</v>
      </c>
      <c r="P2100" s="14">
        <f t="shared" si="196"/>
        <v>40946.11383101852</v>
      </c>
      <c r="Q2100" s="14">
        <f t="shared" si="197"/>
        <v>40976.11383101852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3"/>
        <v>132</v>
      </c>
      <c r="P2101" s="14">
        <f t="shared" si="196"/>
        <v>42173.746342592596</v>
      </c>
      <c r="Q2101" s="14">
        <f t="shared" si="197"/>
        <v>42187.152777777781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3"/>
        <v>137</v>
      </c>
      <c r="P2102" s="14">
        <f t="shared" si="196"/>
        <v>41074.834965277776</v>
      </c>
      <c r="Q2102" s="14">
        <f t="shared" si="197"/>
        <v>41090.165972222225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3"/>
        <v>113</v>
      </c>
      <c r="P2103" s="14">
        <f t="shared" si="196"/>
        <v>40892.149467592593</v>
      </c>
      <c r="Q2103" s="14">
        <f t="shared" si="197"/>
        <v>40952.149467592593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3"/>
        <v>136</v>
      </c>
      <c r="P2104" s="14">
        <f t="shared" si="196"/>
        <v>40638.868611111109</v>
      </c>
      <c r="Q2104" s="14">
        <f t="shared" si="197"/>
        <v>40668.868611111109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3"/>
        <v>146</v>
      </c>
      <c r="P2105" s="14">
        <f t="shared" si="196"/>
        <v>41192.754942129628</v>
      </c>
      <c r="Q2105" s="14">
        <f t="shared" si="197"/>
        <v>41222.7966087963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3"/>
        <v>130</v>
      </c>
      <c r="P2106" s="14">
        <f t="shared" si="196"/>
        <v>41394.074467592596</v>
      </c>
      <c r="Q2106" s="14">
        <f t="shared" si="197"/>
        <v>41425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3"/>
        <v>254</v>
      </c>
      <c r="P2107" s="14">
        <f t="shared" si="196"/>
        <v>41951.788807870369</v>
      </c>
      <c r="Q2107" s="14">
        <f t="shared" si="197"/>
        <v>41964.166666666672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3"/>
        <v>107</v>
      </c>
      <c r="P2108" s="14">
        <f t="shared" si="196"/>
        <v>41270.21497685185</v>
      </c>
      <c r="Q2108" s="14">
        <f t="shared" si="197"/>
        <v>41300.21497685185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3"/>
        <v>108</v>
      </c>
      <c r="P2109" s="14">
        <f t="shared" si="196"/>
        <v>41934.71056712963</v>
      </c>
      <c r="Q2109" s="14">
        <f t="shared" si="197"/>
        <v>41955.752233796295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3"/>
        <v>107</v>
      </c>
      <c r="P2110" s="14">
        <f t="shared" si="196"/>
        <v>41135.175694444442</v>
      </c>
      <c r="Q2110" s="14">
        <f t="shared" si="197"/>
        <v>41162.163194444445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3"/>
        <v>107</v>
      </c>
      <c r="P2111" s="14">
        <f t="shared" si="196"/>
        <v>42160.708530092597</v>
      </c>
      <c r="Q2111" s="14">
        <f t="shared" si="197"/>
        <v>42190.708530092597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3"/>
        <v>100</v>
      </c>
      <c r="P2112" s="14">
        <f t="shared" si="196"/>
        <v>41759.670937499999</v>
      </c>
      <c r="Q2112" s="14">
        <f t="shared" si="197"/>
        <v>41787.207638888889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3"/>
        <v>107</v>
      </c>
      <c r="P2113" s="14">
        <f t="shared" si="196"/>
        <v>40703.197048611109</v>
      </c>
      <c r="Q2113" s="14">
        <f t="shared" si="197"/>
        <v>40770.041666666664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IFERROR(ROUND(E2114/L2114, 2), 0)</f>
        <v>27.27</v>
      </c>
      <c r="N2114" t="b">
        <v>1</v>
      </c>
      <c r="O2114" s="6">
        <f t="shared" ref="O2114:O2177" si="199">ROUND(E2114/D2114 * 100, 0)</f>
        <v>100</v>
      </c>
      <c r="P2114" s="14">
        <f t="shared" si="196"/>
        <v>41365.928159722222</v>
      </c>
      <c r="Q2114" s="14">
        <f t="shared" si="197"/>
        <v>41379.928159722222</v>
      </c>
      <c r="R2114" t="s">
        <v>8279</v>
      </c>
      <c r="S2114" t="str">
        <f t="shared" ref="S2114:S2177" si="200">LEFT(R2114,SEARCH("/",R2114)-1)</f>
        <v>music</v>
      </c>
      <c r="T2114" t="str">
        <f t="shared" ref="T2114:T2177" si="201">RIGHT(R2114,LEN(R2114)-SEARCH("/",R2114))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si="199"/>
        <v>105</v>
      </c>
      <c r="P2115" s="14">
        <f t="shared" ref="P2115:P2178" si="202">(((J2115/60)/60)/24)+DATE(1970,1,1)</f>
        <v>41870.86546296296</v>
      </c>
      <c r="Q2115" s="14">
        <f t="shared" ref="Q2115:Q2178" si="203">(((I2115/60)/60)/24)+DATE(1970,1,1)</f>
        <v>41905.86546296296</v>
      </c>
      <c r="R2115" t="s">
        <v>8279</v>
      </c>
      <c r="S2115" t="str">
        <f t="shared" si="200"/>
        <v>music</v>
      </c>
      <c r="T2115" t="str">
        <f t="shared" si="201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199"/>
        <v>105</v>
      </c>
      <c r="P2116" s="14">
        <f t="shared" si="202"/>
        <v>40458.815625000003</v>
      </c>
      <c r="Q2116" s="14">
        <f t="shared" si="203"/>
        <v>40521.207638888889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199"/>
        <v>226</v>
      </c>
      <c r="P2117" s="14">
        <f t="shared" si="202"/>
        <v>40564.081030092595</v>
      </c>
      <c r="Q2117" s="14">
        <f t="shared" si="203"/>
        <v>40594.081030092595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199"/>
        <v>101</v>
      </c>
      <c r="P2118" s="14">
        <f t="shared" si="202"/>
        <v>41136.777812500004</v>
      </c>
      <c r="Q2118" s="14">
        <f t="shared" si="203"/>
        <v>41184.777812500004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199"/>
        <v>148</v>
      </c>
      <c r="P2119" s="14">
        <f t="shared" si="202"/>
        <v>42290.059594907405</v>
      </c>
      <c r="Q2119" s="14">
        <f t="shared" si="203"/>
        <v>42304.207638888889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199"/>
        <v>135</v>
      </c>
      <c r="P2120" s="14">
        <f t="shared" si="202"/>
        <v>40718.839537037034</v>
      </c>
      <c r="Q2120" s="14">
        <f t="shared" si="203"/>
        <v>40748.839537037034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199"/>
        <v>101</v>
      </c>
      <c r="P2121" s="14">
        <f t="shared" si="202"/>
        <v>41107.130150462966</v>
      </c>
      <c r="Q2121" s="14">
        <f t="shared" si="203"/>
        <v>41137.130150462966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199"/>
        <v>101</v>
      </c>
      <c r="P2122" s="14">
        <f t="shared" si="202"/>
        <v>41591.964537037034</v>
      </c>
      <c r="Q2122" s="14">
        <f t="shared" si="203"/>
        <v>41640.964537037034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199"/>
        <v>1</v>
      </c>
      <c r="P2123" s="14">
        <f t="shared" si="202"/>
        <v>42716.7424537037</v>
      </c>
      <c r="Q2123" s="14">
        <f t="shared" si="203"/>
        <v>42746.7424537037</v>
      </c>
      <c r="R2123" t="s">
        <v>8282</v>
      </c>
      <c r="S2123" t="str">
        <f t="shared" si="200"/>
        <v>games</v>
      </c>
      <c r="T2123" t="str">
        <f t="shared" si="201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199"/>
        <v>0</v>
      </c>
      <c r="P2124" s="14">
        <f t="shared" si="202"/>
        <v>42712.300567129627</v>
      </c>
      <c r="Q2124" s="14">
        <f t="shared" si="203"/>
        <v>42742.300567129627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199"/>
        <v>10</v>
      </c>
      <c r="P2125" s="14">
        <f t="shared" si="202"/>
        <v>40198.424849537041</v>
      </c>
      <c r="Q2125" s="14">
        <f t="shared" si="203"/>
        <v>40252.290972222225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199"/>
        <v>10</v>
      </c>
      <c r="P2126" s="14">
        <f t="shared" si="202"/>
        <v>40464.028182870366</v>
      </c>
      <c r="Q2126" s="14">
        <f t="shared" si="203"/>
        <v>40512.208333333336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199"/>
        <v>1</v>
      </c>
      <c r="P2127" s="14">
        <f t="shared" si="202"/>
        <v>42191.023530092592</v>
      </c>
      <c r="Q2127" s="14">
        <f t="shared" si="203"/>
        <v>42221.023530092592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199"/>
        <v>0</v>
      </c>
      <c r="P2128" s="14">
        <f t="shared" si="202"/>
        <v>41951.973229166666</v>
      </c>
      <c r="Q2128" s="14">
        <f t="shared" si="203"/>
        <v>41981.973229166666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199"/>
        <v>29</v>
      </c>
      <c r="P2129" s="14">
        <f t="shared" si="202"/>
        <v>42045.50535879629</v>
      </c>
      <c r="Q2129" s="14">
        <f t="shared" si="203"/>
        <v>42075.463692129633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199"/>
        <v>0</v>
      </c>
      <c r="P2130" s="14">
        <f t="shared" si="202"/>
        <v>41843.772789351853</v>
      </c>
      <c r="Q2130" s="14">
        <f t="shared" si="203"/>
        <v>41903.772789351853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199"/>
        <v>12</v>
      </c>
      <c r="P2131" s="14">
        <f t="shared" si="202"/>
        <v>42409.024305555555</v>
      </c>
      <c r="Q2131" s="14">
        <f t="shared" si="203"/>
        <v>42439.024305555555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199"/>
        <v>0</v>
      </c>
      <c r="P2132" s="14">
        <f t="shared" si="202"/>
        <v>41832.086377314816</v>
      </c>
      <c r="Q2132" s="14">
        <f t="shared" si="203"/>
        <v>41867.086377314816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199"/>
        <v>5</v>
      </c>
      <c r="P2133" s="14">
        <f t="shared" si="202"/>
        <v>42167.207071759258</v>
      </c>
      <c r="Q2133" s="14">
        <f t="shared" si="203"/>
        <v>42197.207071759258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199"/>
        <v>2</v>
      </c>
      <c r="P2134" s="14">
        <f t="shared" si="202"/>
        <v>41643.487175925926</v>
      </c>
      <c r="Q2134" s="14">
        <f t="shared" si="203"/>
        <v>41673.487175925926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199"/>
        <v>2</v>
      </c>
      <c r="P2135" s="14">
        <f t="shared" si="202"/>
        <v>40619.097210648149</v>
      </c>
      <c r="Q2135" s="14">
        <f t="shared" si="203"/>
        <v>40657.290972222225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199"/>
        <v>2</v>
      </c>
      <c r="P2136" s="14">
        <f t="shared" si="202"/>
        <v>41361.886469907404</v>
      </c>
      <c r="Q2136" s="14">
        <f t="shared" si="203"/>
        <v>41391.886469907404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199"/>
        <v>10</v>
      </c>
      <c r="P2137" s="14">
        <f t="shared" si="202"/>
        <v>41156.963344907403</v>
      </c>
      <c r="Q2137" s="14">
        <f t="shared" si="203"/>
        <v>41186.963344907403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199"/>
        <v>0</v>
      </c>
      <c r="P2138" s="14">
        <f t="shared" si="202"/>
        <v>41536.509097222224</v>
      </c>
      <c r="Q2138" s="14">
        <f t="shared" si="203"/>
        <v>41566.509097222224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199"/>
        <v>28</v>
      </c>
      <c r="P2139" s="14">
        <f t="shared" si="202"/>
        <v>41948.771168981482</v>
      </c>
      <c r="Q2139" s="14">
        <f t="shared" si="203"/>
        <v>41978.771168981482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199"/>
        <v>13</v>
      </c>
      <c r="P2140" s="14">
        <f t="shared" si="202"/>
        <v>41557.013182870374</v>
      </c>
      <c r="Q2140" s="14">
        <f t="shared" si="203"/>
        <v>41587.054849537039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199"/>
        <v>5</v>
      </c>
      <c r="P2141" s="14">
        <f t="shared" si="202"/>
        <v>42647.750092592592</v>
      </c>
      <c r="Q2141" s="14">
        <f t="shared" si="203"/>
        <v>42677.750092592592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199"/>
        <v>0</v>
      </c>
      <c r="P2142" s="14">
        <f t="shared" si="202"/>
        <v>41255.833611111113</v>
      </c>
      <c r="Q2142" s="14">
        <f t="shared" si="203"/>
        <v>41285.833611111113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>
        <f t="shared" si="198"/>
        <v>0</v>
      </c>
      <c r="N2143" t="b">
        <v>0</v>
      </c>
      <c r="O2143" s="6">
        <f t="shared" si="199"/>
        <v>0</v>
      </c>
      <c r="P2143" s="14">
        <f t="shared" si="202"/>
        <v>41927.235636574071</v>
      </c>
      <c r="Q2143" s="14">
        <f t="shared" si="203"/>
        <v>41957.277303240742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199"/>
        <v>6</v>
      </c>
      <c r="P2144" s="14">
        <f t="shared" si="202"/>
        <v>42340.701504629629</v>
      </c>
      <c r="Q2144" s="14">
        <f t="shared" si="203"/>
        <v>42368.701504629629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199"/>
        <v>11</v>
      </c>
      <c r="P2145" s="14">
        <f t="shared" si="202"/>
        <v>40332.886712962965</v>
      </c>
      <c r="Q2145" s="14">
        <f t="shared" si="203"/>
        <v>40380.791666666664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199"/>
        <v>2</v>
      </c>
      <c r="P2146" s="14">
        <f t="shared" si="202"/>
        <v>41499.546759259261</v>
      </c>
      <c r="Q2146" s="14">
        <f t="shared" si="203"/>
        <v>41531.546759259261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199"/>
        <v>30</v>
      </c>
      <c r="P2147" s="14">
        <f t="shared" si="202"/>
        <v>41575.237430555557</v>
      </c>
      <c r="Q2147" s="14">
        <f t="shared" si="203"/>
        <v>41605.279097222221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199"/>
        <v>0</v>
      </c>
      <c r="P2148" s="14">
        <f t="shared" si="202"/>
        <v>42397.679513888885</v>
      </c>
      <c r="Q2148" s="14">
        <f t="shared" si="203"/>
        <v>42411.679513888885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199"/>
        <v>1</v>
      </c>
      <c r="P2149" s="14">
        <f t="shared" si="202"/>
        <v>41927.295694444445</v>
      </c>
      <c r="Q2149" s="14">
        <f t="shared" si="203"/>
        <v>41959.337361111116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199"/>
        <v>2</v>
      </c>
      <c r="P2150" s="14">
        <f t="shared" si="202"/>
        <v>42066.733587962968</v>
      </c>
      <c r="Q2150" s="14">
        <f t="shared" si="203"/>
        <v>42096.691921296297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>
        <f t="shared" si="198"/>
        <v>0</v>
      </c>
      <c r="N2151" t="b">
        <v>0</v>
      </c>
      <c r="O2151" s="6">
        <f t="shared" si="199"/>
        <v>0</v>
      </c>
      <c r="P2151" s="14">
        <f t="shared" si="202"/>
        <v>40355.024953703702</v>
      </c>
      <c r="Q2151" s="14">
        <f t="shared" si="203"/>
        <v>40390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199"/>
        <v>1</v>
      </c>
      <c r="P2152" s="14">
        <f t="shared" si="202"/>
        <v>42534.284710648149</v>
      </c>
      <c r="Q2152" s="14">
        <f t="shared" si="203"/>
        <v>42564.284710648149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199"/>
        <v>0</v>
      </c>
      <c r="P2153" s="14">
        <f t="shared" si="202"/>
        <v>42520.847384259265</v>
      </c>
      <c r="Q2153" s="14">
        <f t="shared" si="203"/>
        <v>42550.847384259265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199"/>
        <v>0</v>
      </c>
      <c r="P2154" s="14">
        <f t="shared" si="202"/>
        <v>41683.832280092596</v>
      </c>
      <c r="Q2154" s="14">
        <f t="shared" si="203"/>
        <v>41713.790613425925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199"/>
        <v>0</v>
      </c>
      <c r="P2155" s="14">
        <f t="shared" si="202"/>
        <v>41974.911087962959</v>
      </c>
      <c r="Q2155" s="14">
        <f t="shared" si="203"/>
        <v>42014.332638888889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199"/>
        <v>1</v>
      </c>
      <c r="P2156" s="14">
        <f t="shared" si="202"/>
        <v>41647.632256944446</v>
      </c>
      <c r="Q2156" s="14">
        <f t="shared" si="203"/>
        <v>41667.632256944446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199"/>
        <v>2</v>
      </c>
      <c r="P2157" s="14">
        <f t="shared" si="202"/>
        <v>42430.747511574074</v>
      </c>
      <c r="Q2157" s="14">
        <f t="shared" si="203"/>
        <v>42460.70584490741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199"/>
        <v>3</v>
      </c>
      <c r="P2158" s="14">
        <f t="shared" si="202"/>
        <v>41488.85423611111</v>
      </c>
      <c r="Q2158" s="14">
        <f t="shared" si="203"/>
        <v>41533.85423611111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199"/>
        <v>28</v>
      </c>
      <c r="P2159" s="14">
        <f t="shared" si="202"/>
        <v>42694.98128472222</v>
      </c>
      <c r="Q2159" s="14">
        <f t="shared" si="203"/>
        <v>42727.332638888889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199"/>
        <v>7</v>
      </c>
      <c r="P2160" s="14">
        <f t="shared" si="202"/>
        <v>41264.853865740741</v>
      </c>
      <c r="Q2160" s="14">
        <f t="shared" si="203"/>
        <v>41309.853865740741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199"/>
        <v>1</v>
      </c>
      <c r="P2161" s="14">
        <f t="shared" si="202"/>
        <v>40710.731180555551</v>
      </c>
      <c r="Q2161" s="14">
        <f t="shared" si="203"/>
        <v>40740.731180555551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199"/>
        <v>1</v>
      </c>
      <c r="P2162" s="14">
        <f t="shared" si="202"/>
        <v>41018.711863425924</v>
      </c>
      <c r="Q2162" s="14">
        <f t="shared" si="203"/>
        <v>41048.711863425924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199"/>
        <v>116</v>
      </c>
      <c r="P2163" s="14">
        <f t="shared" si="202"/>
        <v>42240.852534722217</v>
      </c>
      <c r="Q2163" s="14">
        <f t="shared" si="203"/>
        <v>42270.852534722217</v>
      </c>
      <c r="R2163" t="s">
        <v>8276</v>
      </c>
      <c r="S2163" t="str">
        <f t="shared" si="200"/>
        <v>music</v>
      </c>
      <c r="T2163" t="str">
        <f t="shared" si="201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199"/>
        <v>112</v>
      </c>
      <c r="P2164" s="14">
        <f t="shared" si="202"/>
        <v>41813.766099537039</v>
      </c>
      <c r="Q2164" s="14">
        <f t="shared" si="203"/>
        <v>41844.766099537039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199"/>
        <v>132</v>
      </c>
      <c r="P2165" s="14">
        <f t="shared" si="202"/>
        <v>42111.899537037039</v>
      </c>
      <c r="Q2165" s="14">
        <f t="shared" si="203"/>
        <v>42163.159722222219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199"/>
        <v>103</v>
      </c>
      <c r="P2166" s="14">
        <f t="shared" si="202"/>
        <v>42515.71775462963</v>
      </c>
      <c r="Q2166" s="14">
        <f t="shared" si="203"/>
        <v>42546.165972222225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199"/>
        <v>139</v>
      </c>
      <c r="P2167" s="14">
        <f t="shared" si="202"/>
        <v>42438.667071759264</v>
      </c>
      <c r="Q2167" s="14">
        <f t="shared" si="203"/>
        <v>42468.625405092593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199"/>
        <v>147</v>
      </c>
      <c r="P2168" s="14">
        <f t="shared" si="202"/>
        <v>41933.838171296295</v>
      </c>
      <c r="Q2168" s="14">
        <f t="shared" si="203"/>
        <v>41978.879837962959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199"/>
        <v>120</v>
      </c>
      <c r="P2169" s="14">
        <f t="shared" si="202"/>
        <v>41153.066400462965</v>
      </c>
      <c r="Q2169" s="14">
        <f t="shared" si="203"/>
        <v>41167.066400462965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199"/>
        <v>122</v>
      </c>
      <c r="P2170" s="14">
        <f t="shared" si="202"/>
        <v>42745.600243055553</v>
      </c>
      <c r="Q2170" s="14">
        <f t="shared" si="203"/>
        <v>42776.208333333328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199"/>
        <v>100</v>
      </c>
      <c r="P2171" s="14">
        <f t="shared" si="202"/>
        <v>42793.700821759259</v>
      </c>
      <c r="Q2171" s="14">
        <f t="shared" si="203"/>
        <v>42796.700821759259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199"/>
        <v>181</v>
      </c>
      <c r="P2172" s="14">
        <f t="shared" si="202"/>
        <v>42198.750254629631</v>
      </c>
      <c r="Q2172" s="14">
        <f t="shared" si="203"/>
        <v>42238.750254629631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199"/>
        <v>106</v>
      </c>
      <c r="P2173" s="14">
        <f t="shared" si="202"/>
        <v>42141.95711805555</v>
      </c>
      <c r="Q2173" s="14">
        <f t="shared" si="203"/>
        <v>42177.208333333328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199"/>
        <v>100</v>
      </c>
      <c r="P2174" s="14">
        <f t="shared" si="202"/>
        <v>42082.580092592587</v>
      </c>
      <c r="Q2174" s="14">
        <f t="shared" si="203"/>
        <v>42112.580092592587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199"/>
        <v>127</v>
      </c>
      <c r="P2175" s="14">
        <f t="shared" si="202"/>
        <v>41495.692627314813</v>
      </c>
      <c r="Q2175" s="14">
        <f t="shared" si="203"/>
        <v>41527.165972222225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199"/>
        <v>103</v>
      </c>
      <c r="P2176" s="14">
        <f t="shared" si="202"/>
        <v>42465.542905092589</v>
      </c>
      <c r="Q2176" s="14">
        <f t="shared" si="203"/>
        <v>42495.542905092589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199"/>
        <v>250</v>
      </c>
      <c r="P2177" s="14">
        <f t="shared" si="202"/>
        <v>42565.009097222224</v>
      </c>
      <c r="Q2177" s="14">
        <f t="shared" si="203"/>
        <v>42572.009097222224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IFERROR(ROUND(E2178/L2178, 2), 0)</f>
        <v>88.75</v>
      </c>
      <c r="N2178" t="b">
        <v>1</v>
      </c>
      <c r="O2178" s="6">
        <f t="shared" ref="O2178:O2241" si="205">ROUND(E2178/D2178 * 100, 0)</f>
        <v>126</v>
      </c>
      <c r="P2178" s="14">
        <f t="shared" si="202"/>
        <v>42096.633206018523</v>
      </c>
      <c r="Q2178" s="14">
        <f t="shared" si="203"/>
        <v>42126.633206018523</v>
      </c>
      <c r="R2178" t="s">
        <v>8276</v>
      </c>
      <c r="S2178" t="str">
        <f t="shared" ref="S2178:S2241" si="206">LEFT(R2178,SEARCH("/",R2178)-1)</f>
        <v>music</v>
      </c>
      <c r="T2178" t="str">
        <f t="shared" ref="T2178:T2241" si="207">RIGHT(R2178,LEN(R2178)-SEARCH("/",R2178))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si="205"/>
        <v>100</v>
      </c>
      <c r="P2179" s="14">
        <f t="shared" ref="P2179:P2242" si="208">(((J2179/60)/60)/24)+DATE(1970,1,1)</f>
        <v>42502.250775462962</v>
      </c>
      <c r="Q2179" s="14">
        <f t="shared" ref="Q2179:Q2242" si="209">(((I2179/60)/60)/24)+DATE(1970,1,1)</f>
        <v>42527.250775462962</v>
      </c>
      <c r="R2179" t="s">
        <v>8276</v>
      </c>
      <c r="S2179" t="str">
        <f t="shared" si="206"/>
        <v>music</v>
      </c>
      <c r="T2179" t="str">
        <f t="shared" si="207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5"/>
        <v>139</v>
      </c>
      <c r="P2180" s="14">
        <f t="shared" si="208"/>
        <v>42723.63653935185</v>
      </c>
      <c r="Q2180" s="14">
        <f t="shared" si="209"/>
        <v>42753.63653935185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5"/>
        <v>161</v>
      </c>
      <c r="P2181" s="14">
        <f t="shared" si="208"/>
        <v>42075.171203703707</v>
      </c>
      <c r="Q2181" s="14">
        <f t="shared" si="209"/>
        <v>42105.171203703707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5"/>
        <v>107</v>
      </c>
      <c r="P2182" s="14">
        <f t="shared" si="208"/>
        <v>42279.669768518521</v>
      </c>
      <c r="Q2182" s="14">
        <f t="shared" si="209"/>
        <v>42321.711435185185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5"/>
        <v>153</v>
      </c>
      <c r="P2183" s="14">
        <f t="shared" si="208"/>
        <v>42773.005243055552</v>
      </c>
      <c r="Q2183" s="14">
        <f t="shared" si="209"/>
        <v>42787.005243055552</v>
      </c>
      <c r="R2183" t="s">
        <v>8297</v>
      </c>
      <c r="S2183" t="str">
        <f t="shared" si="206"/>
        <v>games</v>
      </c>
      <c r="T2183" t="str">
        <f t="shared" si="207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5"/>
        <v>524</v>
      </c>
      <c r="P2184" s="14">
        <f t="shared" si="208"/>
        <v>41879.900752314818</v>
      </c>
      <c r="Q2184" s="14">
        <f t="shared" si="209"/>
        <v>41914.900752314818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5"/>
        <v>489</v>
      </c>
      <c r="P2185" s="14">
        <f t="shared" si="208"/>
        <v>42745.365474537044</v>
      </c>
      <c r="Q2185" s="14">
        <f t="shared" si="209"/>
        <v>42775.208333333328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5"/>
        <v>285</v>
      </c>
      <c r="P2186" s="14">
        <f t="shared" si="208"/>
        <v>42380.690289351856</v>
      </c>
      <c r="Q2186" s="14">
        <f t="shared" si="209"/>
        <v>42394.666666666672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5"/>
        <v>1857</v>
      </c>
      <c r="P2187" s="14">
        <f t="shared" si="208"/>
        <v>41319.349988425929</v>
      </c>
      <c r="Q2187" s="14">
        <f t="shared" si="209"/>
        <v>41359.349988425929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5"/>
        <v>110</v>
      </c>
      <c r="P2188" s="14">
        <f t="shared" si="208"/>
        <v>42583.615081018521</v>
      </c>
      <c r="Q2188" s="14">
        <f t="shared" si="209"/>
        <v>42620.083333333328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5"/>
        <v>1015</v>
      </c>
      <c r="P2189" s="14">
        <f t="shared" si="208"/>
        <v>42068.209097222221</v>
      </c>
      <c r="Q2189" s="14">
        <f t="shared" si="209"/>
        <v>42097.165972222225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5"/>
        <v>412</v>
      </c>
      <c r="P2190" s="14">
        <f t="shared" si="208"/>
        <v>42633.586122685185</v>
      </c>
      <c r="Q2190" s="14">
        <f t="shared" si="209"/>
        <v>42668.708333333328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5"/>
        <v>503</v>
      </c>
      <c r="P2191" s="14">
        <f t="shared" si="208"/>
        <v>42467.788194444445</v>
      </c>
      <c r="Q2191" s="14">
        <f t="shared" si="209"/>
        <v>42481.916666666672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5"/>
        <v>185</v>
      </c>
      <c r="P2192" s="14">
        <f t="shared" si="208"/>
        <v>42417.625046296293</v>
      </c>
      <c r="Q2192" s="14">
        <f t="shared" si="209"/>
        <v>42452.290972222225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5"/>
        <v>120</v>
      </c>
      <c r="P2193" s="14">
        <f t="shared" si="208"/>
        <v>42768.833645833336</v>
      </c>
      <c r="Q2193" s="14">
        <f t="shared" si="209"/>
        <v>42780.833645833336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5"/>
        <v>1081</v>
      </c>
      <c r="P2194" s="14">
        <f t="shared" si="208"/>
        <v>42691.8512037037</v>
      </c>
      <c r="Q2194" s="14">
        <f t="shared" si="209"/>
        <v>42719.958333333328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5"/>
        <v>452</v>
      </c>
      <c r="P2195" s="14">
        <f t="shared" si="208"/>
        <v>42664.405925925923</v>
      </c>
      <c r="Q2195" s="14">
        <f t="shared" si="209"/>
        <v>42695.207638888889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5"/>
        <v>537</v>
      </c>
      <c r="P2196" s="14">
        <f t="shared" si="208"/>
        <v>42425.757986111115</v>
      </c>
      <c r="Q2196" s="14">
        <f t="shared" si="209"/>
        <v>42455.716319444444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5"/>
        <v>120</v>
      </c>
      <c r="P2197" s="14">
        <f t="shared" si="208"/>
        <v>42197.771990740745</v>
      </c>
      <c r="Q2197" s="14">
        <f t="shared" si="209"/>
        <v>42227.771990740745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5"/>
        <v>114</v>
      </c>
      <c r="P2198" s="14">
        <f t="shared" si="208"/>
        <v>42675.487291666665</v>
      </c>
      <c r="Q2198" s="14">
        <f t="shared" si="209"/>
        <v>42706.291666666672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5"/>
        <v>951</v>
      </c>
      <c r="P2199" s="14">
        <f t="shared" si="208"/>
        <v>42033.584016203706</v>
      </c>
      <c r="Q2199" s="14">
        <f t="shared" si="209"/>
        <v>42063.584016203706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5"/>
        <v>133</v>
      </c>
      <c r="P2200" s="14">
        <f t="shared" si="208"/>
        <v>42292.513888888891</v>
      </c>
      <c r="Q2200" s="14">
        <f t="shared" si="209"/>
        <v>42322.555555555555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5"/>
        <v>147</v>
      </c>
      <c r="P2201" s="14">
        <f t="shared" si="208"/>
        <v>42262.416643518518</v>
      </c>
      <c r="Q2201" s="14">
        <f t="shared" si="209"/>
        <v>42292.416643518518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5"/>
        <v>542</v>
      </c>
      <c r="P2202" s="14">
        <f t="shared" si="208"/>
        <v>42163.625787037032</v>
      </c>
      <c r="Q2202" s="14">
        <f t="shared" si="209"/>
        <v>42191.125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5"/>
        <v>383</v>
      </c>
      <c r="P2203" s="14">
        <f t="shared" si="208"/>
        <v>41276.846817129634</v>
      </c>
      <c r="Q2203" s="14">
        <f t="shared" si="209"/>
        <v>41290.846817129634</v>
      </c>
      <c r="R2203" t="s">
        <v>8280</v>
      </c>
      <c r="S2203" t="str">
        <f t="shared" si="206"/>
        <v>music</v>
      </c>
      <c r="T2203" t="str">
        <f t="shared" si="207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5"/>
        <v>704</v>
      </c>
      <c r="P2204" s="14">
        <f t="shared" si="208"/>
        <v>41184.849166666667</v>
      </c>
      <c r="Q2204" s="14">
        <f t="shared" si="209"/>
        <v>41214.849166666667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5"/>
        <v>110</v>
      </c>
      <c r="P2205" s="14">
        <f t="shared" si="208"/>
        <v>42241.85974537037</v>
      </c>
      <c r="Q2205" s="14">
        <f t="shared" si="209"/>
        <v>42271.85974537037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5"/>
        <v>133</v>
      </c>
      <c r="P2206" s="14">
        <f t="shared" si="208"/>
        <v>41312.311562499999</v>
      </c>
      <c r="Q2206" s="14">
        <f t="shared" si="209"/>
        <v>41342.311562499999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5"/>
        <v>152</v>
      </c>
      <c r="P2207" s="14">
        <f t="shared" si="208"/>
        <v>41031.82163194444</v>
      </c>
      <c r="Q2207" s="14">
        <f t="shared" si="209"/>
        <v>41061.82163194444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5"/>
        <v>103</v>
      </c>
      <c r="P2208" s="14">
        <f t="shared" si="208"/>
        <v>40997.257222222222</v>
      </c>
      <c r="Q2208" s="14">
        <f t="shared" si="209"/>
        <v>41015.257222222222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5"/>
        <v>100</v>
      </c>
      <c r="P2209" s="14">
        <f t="shared" si="208"/>
        <v>41564.194131944445</v>
      </c>
      <c r="Q2209" s="14">
        <f t="shared" si="209"/>
        <v>41594.235798611109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5"/>
        <v>102</v>
      </c>
      <c r="P2210" s="14">
        <f t="shared" si="208"/>
        <v>40946.882245370369</v>
      </c>
      <c r="Q2210" s="14">
        <f t="shared" si="209"/>
        <v>41006.166666666664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5"/>
        <v>151</v>
      </c>
      <c r="P2211" s="14">
        <f t="shared" si="208"/>
        <v>41732.479675925926</v>
      </c>
      <c r="Q2211" s="14">
        <f t="shared" si="209"/>
        <v>41743.958333333336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5"/>
        <v>111</v>
      </c>
      <c r="P2212" s="14">
        <f t="shared" si="208"/>
        <v>40956.066087962965</v>
      </c>
      <c r="Q2212" s="14">
        <f t="shared" si="209"/>
        <v>41013.73333333333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5"/>
        <v>196</v>
      </c>
      <c r="P2213" s="14">
        <f t="shared" si="208"/>
        <v>41716.785011574073</v>
      </c>
      <c r="Q2213" s="14">
        <f t="shared" si="209"/>
        <v>41739.290972222225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5"/>
        <v>114</v>
      </c>
      <c r="P2214" s="14">
        <f t="shared" si="208"/>
        <v>41548.747418981482</v>
      </c>
      <c r="Q2214" s="14">
        <f t="shared" si="209"/>
        <v>41582.041666666664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5"/>
        <v>200</v>
      </c>
      <c r="P2215" s="14">
        <f t="shared" si="208"/>
        <v>42109.826145833329</v>
      </c>
      <c r="Q2215" s="14">
        <f t="shared" si="209"/>
        <v>42139.826145833329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5"/>
        <v>293</v>
      </c>
      <c r="P2216" s="14">
        <f t="shared" si="208"/>
        <v>41646.792222222226</v>
      </c>
      <c r="Q2216" s="14">
        <f t="shared" si="209"/>
        <v>41676.792222222226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5"/>
        <v>156</v>
      </c>
      <c r="P2217" s="14">
        <f t="shared" si="208"/>
        <v>40958.717268518521</v>
      </c>
      <c r="Q2217" s="14">
        <f t="shared" si="209"/>
        <v>40981.290972222225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5"/>
        <v>106</v>
      </c>
      <c r="P2218" s="14">
        <f t="shared" si="208"/>
        <v>42194.751678240747</v>
      </c>
      <c r="Q2218" s="14">
        <f t="shared" si="209"/>
        <v>42208.751678240747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5"/>
        <v>101</v>
      </c>
      <c r="P2219" s="14">
        <f t="shared" si="208"/>
        <v>42299.776770833334</v>
      </c>
      <c r="Q2219" s="14">
        <f t="shared" si="209"/>
        <v>42310.333333333328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5"/>
        <v>123</v>
      </c>
      <c r="P2220" s="14">
        <f t="shared" si="208"/>
        <v>41127.812303240738</v>
      </c>
      <c r="Q2220" s="14">
        <f t="shared" si="209"/>
        <v>41150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5"/>
        <v>102</v>
      </c>
      <c r="P2221" s="14">
        <f t="shared" si="208"/>
        <v>42205.718888888892</v>
      </c>
      <c r="Q2221" s="14">
        <f t="shared" si="209"/>
        <v>42235.718888888892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5"/>
        <v>101</v>
      </c>
      <c r="P2222" s="14">
        <f t="shared" si="208"/>
        <v>41452.060601851852</v>
      </c>
      <c r="Q2222" s="14">
        <f t="shared" si="209"/>
        <v>41482.060601851852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5"/>
        <v>108</v>
      </c>
      <c r="P2223" s="14">
        <f t="shared" si="208"/>
        <v>42452.666770833333</v>
      </c>
      <c r="Q2223" s="14">
        <f t="shared" si="209"/>
        <v>42483</v>
      </c>
      <c r="R2223" t="s">
        <v>8297</v>
      </c>
      <c r="S2223" t="str">
        <f t="shared" si="206"/>
        <v>games</v>
      </c>
      <c r="T2223" t="str">
        <f t="shared" si="207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5"/>
        <v>163</v>
      </c>
      <c r="P2224" s="14">
        <f t="shared" si="208"/>
        <v>40906.787581018521</v>
      </c>
      <c r="Q2224" s="14">
        <f t="shared" si="209"/>
        <v>40936.787581018521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5"/>
        <v>106</v>
      </c>
      <c r="P2225" s="14">
        <f t="shared" si="208"/>
        <v>42152.640833333338</v>
      </c>
      <c r="Q2225" s="14">
        <f t="shared" si="209"/>
        <v>42182.640833333338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5"/>
        <v>243</v>
      </c>
      <c r="P2226" s="14">
        <f t="shared" si="208"/>
        <v>42644.667534722219</v>
      </c>
      <c r="Q2226" s="14">
        <f t="shared" si="209"/>
        <v>42672.791666666672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5"/>
        <v>945</v>
      </c>
      <c r="P2227" s="14">
        <f t="shared" si="208"/>
        <v>41873.79184027778</v>
      </c>
      <c r="Q2227" s="14">
        <f t="shared" si="209"/>
        <v>41903.79184027778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5"/>
        <v>108</v>
      </c>
      <c r="P2228" s="14">
        <f t="shared" si="208"/>
        <v>42381.79886574074</v>
      </c>
      <c r="Q2228" s="14">
        <f t="shared" si="209"/>
        <v>42412.207638888889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5"/>
        <v>157</v>
      </c>
      <c r="P2229" s="14">
        <f t="shared" si="208"/>
        <v>41561.807349537034</v>
      </c>
      <c r="Q2229" s="14">
        <f t="shared" si="209"/>
        <v>41591.849016203705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5"/>
        <v>1174</v>
      </c>
      <c r="P2230" s="14">
        <f t="shared" si="208"/>
        <v>42202.278194444443</v>
      </c>
      <c r="Q2230" s="14">
        <f t="shared" si="209"/>
        <v>42232.278194444443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5"/>
        <v>171</v>
      </c>
      <c r="P2231" s="14">
        <f t="shared" si="208"/>
        <v>41484.664247685185</v>
      </c>
      <c r="Q2231" s="14">
        <f t="shared" si="209"/>
        <v>41520.166666666664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5"/>
        <v>126</v>
      </c>
      <c r="P2232" s="14">
        <f t="shared" si="208"/>
        <v>41724.881099537037</v>
      </c>
      <c r="Q2232" s="14">
        <f t="shared" si="209"/>
        <v>41754.881099537037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5"/>
        <v>1212</v>
      </c>
      <c r="P2233" s="14">
        <f t="shared" si="208"/>
        <v>41423.910891203705</v>
      </c>
      <c r="Q2233" s="14">
        <f t="shared" si="209"/>
        <v>41450.208333333336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5"/>
        <v>496</v>
      </c>
      <c r="P2234" s="14">
        <f t="shared" si="208"/>
        <v>41806.794074074074</v>
      </c>
      <c r="Q2234" s="14">
        <f t="shared" si="209"/>
        <v>41839.125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5"/>
        <v>332</v>
      </c>
      <c r="P2235" s="14">
        <f t="shared" si="208"/>
        <v>42331.378923611104</v>
      </c>
      <c r="Q2235" s="14">
        <f t="shared" si="209"/>
        <v>42352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5"/>
        <v>1165</v>
      </c>
      <c r="P2236" s="14">
        <f t="shared" si="208"/>
        <v>42710.824618055558</v>
      </c>
      <c r="Q2236" s="14">
        <f t="shared" si="209"/>
        <v>42740.824618055558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5"/>
        <v>153</v>
      </c>
      <c r="P2237" s="14">
        <f t="shared" si="208"/>
        <v>42062.022118055553</v>
      </c>
      <c r="Q2237" s="14">
        <f t="shared" si="209"/>
        <v>42091.980451388896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5"/>
        <v>537</v>
      </c>
      <c r="P2238" s="14">
        <f t="shared" si="208"/>
        <v>42371.617164351846</v>
      </c>
      <c r="Q2238" s="14">
        <f t="shared" si="209"/>
        <v>42401.617164351846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5"/>
        <v>353</v>
      </c>
      <c r="P2239" s="14">
        <f t="shared" si="208"/>
        <v>41915.003275462965</v>
      </c>
      <c r="Q2239" s="14">
        <f t="shared" si="209"/>
        <v>41955.332638888889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5"/>
        <v>137</v>
      </c>
      <c r="P2240" s="14">
        <f t="shared" si="208"/>
        <v>42774.621712962966</v>
      </c>
      <c r="Q2240" s="14">
        <f t="shared" si="209"/>
        <v>42804.621712962966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5"/>
        <v>128</v>
      </c>
      <c r="P2241" s="14">
        <f t="shared" si="208"/>
        <v>41572.958495370374</v>
      </c>
      <c r="Q2241" s="14">
        <f t="shared" si="209"/>
        <v>41609.168055555558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IFERROR(ROUND(E2242/L2242, 2), 0)</f>
        <v>140.97999999999999</v>
      </c>
      <c r="N2242" t="b">
        <v>1</v>
      </c>
      <c r="O2242" s="6">
        <f t="shared" ref="O2242:O2305" si="211">ROUND(E2242/D2242 * 100, 0)</f>
        <v>271</v>
      </c>
      <c r="P2242" s="14">
        <f t="shared" si="208"/>
        <v>42452.825740740736</v>
      </c>
      <c r="Q2242" s="14">
        <f t="shared" si="209"/>
        <v>42482.825740740736</v>
      </c>
      <c r="R2242" t="s">
        <v>8297</v>
      </c>
      <c r="S2242" t="str">
        <f t="shared" ref="S2242:S2305" si="212">LEFT(R2242,SEARCH("/",R2242)-1)</f>
        <v>games</v>
      </c>
      <c r="T2242" t="str">
        <f t="shared" ref="T2242:T2305" si="213">RIGHT(R2242,LEN(R2242)-SEARCH("/",R2242))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si="211"/>
        <v>806</v>
      </c>
      <c r="P2243" s="14">
        <f t="shared" ref="P2243:P2306" si="214">(((J2243/60)/60)/24)+DATE(1970,1,1)</f>
        <v>42766.827546296292</v>
      </c>
      <c r="Q2243" s="14">
        <f t="shared" ref="Q2243:Q2306" si="215">(((I2243/60)/60)/24)+DATE(1970,1,1)</f>
        <v>42796.827546296292</v>
      </c>
      <c r="R2243" t="s">
        <v>8297</v>
      </c>
      <c r="S2243" t="str">
        <f t="shared" si="212"/>
        <v>games</v>
      </c>
      <c r="T2243" t="str">
        <f t="shared" si="213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1"/>
        <v>1360</v>
      </c>
      <c r="P2244" s="14">
        <f t="shared" si="214"/>
        <v>41569.575613425928</v>
      </c>
      <c r="Q2244" s="14">
        <f t="shared" si="215"/>
        <v>41605.126388888886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1"/>
        <v>930250</v>
      </c>
      <c r="P2245" s="14">
        <f t="shared" si="214"/>
        <v>42800.751041666663</v>
      </c>
      <c r="Q2245" s="14">
        <f t="shared" si="215"/>
        <v>42807.125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1"/>
        <v>377</v>
      </c>
      <c r="P2246" s="14">
        <f t="shared" si="214"/>
        <v>42647.818819444445</v>
      </c>
      <c r="Q2246" s="14">
        <f t="shared" si="215"/>
        <v>42659.854166666672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1"/>
        <v>2647</v>
      </c>
      <c r="P2247" s="14">
        <f t="shared" si="214"/>
        <v>41660.708530092597</v>
      </c>
      <c r="Q2247" s="14">
        <f t="shared" si="215"/>
        <v>41691.75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1"/>
        <v>100</v>
      </c>
      <c r="P2248" s="14">
        <f t="shared" si="214"/>
        <v>42221.79178240741</v>
      </c>
      <c r="Q2248" s="14">
        <f t="shared" si="215"/>
        <v>42251.79178240741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1"/>
        <v>104</v>
      </c>
      <c r="P2249" s="14">
        <f t="shared" si="214"/>
        <v>42200.666261574079</v>
      </c>
      <c r="Q2249" s="14">
        <f t="shared" si="215"/>
        <v>42214.666261574079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1"/>
        <v>107</v>
      </c>
      <c r="P2250" s="14">
        <f t="shared" si="214"/>
        <v>42688.875902777778</v>
      </c>
      <c r="Q2250" s="14">
        <f t="shared" si="215"/>
        <v>42718.875902777778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1"/>
        <v>169</v>
      </c>
      <c r="P2251" s="14">
        <f t="shared" si="214"/>
        <v>41336.703298611108</v>
      </c>
      <c r="Q2251" s="14">
        <f t="shared" si="215"/>
        <v>41366.661631944444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1"/>
        <v>975</v>
      </c>
      <c r="P2252" s="14">
        <f t="shared" si="214"/>
        <v>42677.005474537036</v>
      </c>
      <c r="Q2252" s="14">
        <f t="shared" si="215"/>
        <v>42707.0471412037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1"/>
        <v>134</v>
      </c>
      <c r="P2253" s="14">
        <f t="shared" si="214"/>
        <v>41846.34579861111</v>
      </c>
      <c r="Q2253" s="14">
        <f t="shared" si="215"/>
        <v>41867.34579861111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1"/>
        <v>272</v>
      </c>
      <c r="P2254" s="14">
        <f t="shared" si="214"/>
        <v>42573.327986111108</v>
      </c>
      <c r="Q2254" s="14">
        <f t="shared" si="215"/>
        <v>42588.327986111108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1"/>
        <v>113</v>
      </c>
      <c r="P2255" s="14">
        <f t="shared" si="214"/>
        <v>42296.631331018521</v>
      </c>
      <c r="Q2255" s="14">
        <f t="shared" si="215"/>
        <v>42326.672997685186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1"/>
        <v>460</v>
      </c>
      <c r="P2256" s="14">
        <f t="shared" si="214"/>
        <v>42752.647777777776</v>
      </c>
      <c r="Q2256" s="14">
        <f t="shared" si="215"/>
        <v>42759.647777777776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1"/>
        <v>287</v>
      </c>
      <c r="P2257" s="14">
        <f t="shared" si="214"/>
        <v>42467.951979166668</v>
      </c>
      <c r="Q2257" s="14">
        <f t="shared" si="215"/>
        <v>42497.951979166668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1"/>
        <v>223</v>
      </c>
      <c r="P2258" s="14">
        <f t="shared" si="214"/>
        <v>42682.451921296291</v>
      </c>
      <c r="Q2258" s="14">
        <f t="shared" si="215"/>
        <v>42696.451921296291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1"/>
        <v>636</v>
      </c>
      <c r="P2259" s="14">
        <f t="shared" si="214"/>
        <v>42505.936678240745</v>
      </c>
      <c r="Q2259" s="14">
        <f t="shared" si="215"/>
        <v>42540.958333333328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1"/>
        <v>147</v>
      </c>
      <c r="P2260" s="14">
        <f t="shared" si="214"/>
        <v>42136.75100694444</v>
      </c>
      <c r="Q2260" s="14">
        <f t="shared" si="215"/>
        <v>42166.75100694444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1"/>
        <v>1867</v>
      </c>
      <c r="P2261" s="14">
        <f t="shared" si="214"/>
        <v>42702.804814814815</v>
      </c>
      <c r="Q2261" s="14">
        <f t="shared" si="215"/>
        <v>42712.804814814815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1"/>
        <v>327</v>
      </c>
      <c r="P2262" s="14">
        <f t="shared" si="214"/>
        <v>41695.016782407409</v>
      </c>
      <c r="Q2262" s="14">
        <f t="shared" si="215"/>
        <v>41724.975115740745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1"/>
        <v>780</v>
      </c>
      <c r="P2263" s="14">
        <f t="shared" si="214"/>
        <v>42759.724768518514</v>
      </c>
      <c r="Q2263" s="14">
        <f t="shared" si="215"/>
        <v>42780.724768518514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1"/>
        <v>154</v>
      </c>
      <c r="P2264" s="14">
        <f t="shared" si="214"/>
        <v>41926.585162037038</v>
      </c>
      <c r="Q2264" s="14">
        <f t="shared" si="215"/>
        <v>41961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1"/>
        <v>116</v>
      </c>
      <c r="P2265" s="14">
        <f t="shared" si="214"/>
        <v>42014.832326388889</v>
      </c>
      <c r="Q2265" s="14">
        <f t="shared" si="215"/>
        <v>42035.832326388889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1"/>
        <v>180</v>
      </c>
      <c r="P2266" s="14">
        <f t="shared" si="214"/>
        <v>42496.582337962958</v>
      </c>
      <c r="Q2266" s="14">
        <f t="shared" si="215"/>
        <v>42513.125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1"/>
        <v>299</v>
      </c>
      <c r="P2267" s="14">
        <f t="shared" si="214"/>
        <v>42689.853090277778</v>
      </c>
      <c r="Q2267" s="14">
        <f t="shared" si="215"/>
        <v>42696.853090277778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1"/>
        <v>320</v>
      </c>
      <c r="P2268" s="14">
        <f t="shared" si="214"/>
        <v>42469.874907407408</v>
      </c>
      <c r="Q2268" s="14">
        <f t="shared" si="215"/>
        <v>42487.083333333328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1"/>
        <v>381</v>
      </c>
      <c r="P2269" s="14">
        <f t="shared" si="214"/>
        <v>41968.829826388886</v>
      </c>
      <c r="Q2269" s="14">
        <f t="shared" si="215"/>
        <v>41994.041666666672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1"/>
        <v>103</v>
      </c>
      <c r="P2270" s="14">
        <f t="shared" si="214"/>
        <v>42776.082349537035</v>
      </c>
      <c r="Q2270" s="14">
        <f t="shared" si="215"/>
        <v>42806.082349537035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1"/>
        <v>1802</v>
      </c>
      <c r="P2271" s="14">
        <f t="shared" si="214"/>
        <v>42776.704432870371</v>
      </c>
      <c r="Q2271" s="14">
        <f t="shared" si="215"/>
        <v>42801.208333333328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1"/>
        <v>720</v>
      </c>
      <c r="P2272" s="14">
        <f t="shared" si="214"/>
        <v>42725.869363425925</v>
      </c>
      <c r="Q2272" s="14">
        <f t="shared" si="215"/>
        <v>42745.915972222225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1"/>
        <v>283</v>
      </c>
      <c r="P2273" s="14">
        <f t="shared" si="214"/>
        <v>42684.000046296293</v>
      </c>
      <c r="Q2273" s="14">
        <f t="shared" si="215"/>
        <v>42714.000046296293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1"/>
        <v>1357</v>
      </c>
      <c r="P2274" s="14">
        <f t="shared" si="214"/>
        <v>42315.699490740735</v>
      </c>
      <c r="Q2274" s="14">
        <f t="shared" si="215"/>
        <v>42345.699490740735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1"/>
        <v>220</v>
      </c>
      <c r="P2275" s="14">
        <f t="shared" si="214"/>
        <v>42781.549097222218</v>
      </c>
      <c r="Q2275" s="14">
        <f t="shared" si="215"/>
        <v>42806.507430555561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1"/>
        <v>120</v>
      </c>
      <c r="P2276" s="14">
        <f t="shared" si="214"/>
        <v>41663.500659722224</v>
      </c>
      <c r="Q2276" s="14">
        <f t="shared" si="215"/>
        <v>41693.500659722224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1"/>
        <v>408</v>
      </c>
      <c r="P2277" s="14">
        <f t="shared" si="214"/>
        <v>41965.616655092599</v>
      </c>
      <c r="Q2277" s="14">
        <f t="shared" si="215"/>
        <v>41995.616655092599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1"/>
        <v>106</v>
      </c>
      <c r="P2278" s="14">
        <f t="shared" si="214"/>
        <v>41614.651493055557</v>
      </c>
      <c r="Q2278" s="14">
        <f t="shared" si="215"/>
        <v>41644.651493055557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1"/>
        <v>141</v>
      </c>
      <c r="P2279" s="14">
        <f t="shared" si="214"/>
        <v>40936.678506944445</v>
      </c>
      <c r="Q2279" s="14">
        <f t="shared" si="215"/>
        <v>40966.678506944445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1"/>
        <v>271</v>
      </c>
      <c r="P2280" s="14">
        <f t="shared" si="214"/>
        <v>42338.709108796291</v>
      </c>
      <c r="Q2280" s="14">
        <f t="shared" si="215"/>
        <v>42372.957638888889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1"/>
        <v>154</v>
      </c>
      <c r="P2281" s="14">
        <f t="shared" si="214"/>
        <v>42020.806701388887</v>
      </c>
      <c r="Q2281" s="14">
        <f t="shared" si="215"/>
        <v>42039.166666666672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1"/>
        <v>404</v>
      </c>
      <c r="P2282" s="14">
        <f t="shared" si="214"/>
        <v>42234.624895833331</v>
      </c>
      <c r="Q2282" s="14">
        <f t="shared" si="215"/>
        <v>42264.624895833331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1"/>
        <v>185</v>
      </c>
      <c r="P2283" s="14">
        <f t="shared" si="214"/>
        <v>40687.285844907405</v>
      </c>
      <c r="Q2283" s="14">
        <f t="shared" si="215"/>
        <v>40749.284722222219</v>
      </c>
      <c r="R2283" t="s">
        <v>8276</v>
      </c>
      <c r="S2283" t="str">
        <f t="shared" si="212"/>
        <v>music</v>
      </c>
      <c r="T2283" t="str">
        <f t="shared" si="21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1"/>
        <v>185</v>
      </c>
      <c r="P2284" s="14">
        <f t="shared" si="214"/>
        <v>42323.17460648148</v>
      </c>
      <c r="Q2284" s="14">
        <f t="shared" si="215"/>
        <v>42383.17460648148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1"/>
        <v>101</v>
      </c>
      <c r="P2285" s="14">
        <f t="shared" si="214"/>
        <v>40978.125046296293</v>
      </c>
      <c r="Q2285" s="14">
        <f t="shared" si="215"/>
        <v>41038.083379629628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1"/>
        <v>106</v>
      </c>
      <c r="P2286" s="14">
        <f t="shared" si="214"/>
        <v>40585.796817129631</v>
      </c>
      <c r="Q2286" s="14">
        <f t="shared" si="215"/>
        <v>40614.166666666664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1"/>
        <v>121</v>
      </c>
      <c r="P2287" s="14">
        <f t="shared" si="214"/>
        <v>41059.185682870368</v>
      </c>
      <c r="Q2287" s="14">
        <f t="shared" si="215"/>
        <v>41089.185682870368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1"/>
        <v>100</v>
      </c>
      <c r="P2288" s="14">
        <f t="shared" si="214"/>
        <v>41494.963587962964</v>
      </c>
      <c r="Q2288" s="14">
        <f t="shared" si="215"/>
        <v>41523.165972222225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1"/>
        <v>120</v>
      </c>
      <c r="P2289" s="14">
        <f t="shared" si="214"/>
        <v>41792.667361111111</v>
      </c>
      <c r="Q2289" s="14">
        <f t="shared" si="215"/>
        <v>41813.667361111111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1"/>
        <v>100</v>
      </c>
      <c r="P2290" s="14">
        <f t="shared" si="214"/>
        <v>41067.827418981484</v>
      </c>
      <c r="Q2290" s="14">
        <f t="shared" si="215"/>
        <v>41086.75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1"/>
        <v>107</v>
      </c>
      <c r="P2291" s="14">
        <f t="shared" si="214"/>
        <v>41571.998379629629</v>
      </c>
      <c r="Q2291" s="14">
        <f t="shared" si="215"/>
        <v>41614.973611111112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1"/>
        <v>104</v>
      </c>
      <c r="P2292" s="14">
        <f t="shared" si="214"/>
        <v>40070.253819444442</v>
      </c>
      <c r="Q2292" s="14">
        <f t="shared" si="215"/>
        <v>40148.708333333336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1"/>
        <v>173</v>
      </c>
      <c r="P2293" s="14">
        <f t="shared" si="214"/>
        <v>40987.977060185185</v>
      </c>
      <c r="Q2293" s="14">
        <f t="shared" si="215"/>
        <v>41022.166666666664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1"/>
        <v>107</v>
      </c>
      <c r="P2294" s="14">
        <f t="shared" si="214"/>
        <v>40987.697638888887</v>
      </c>
      <c r="Q2294" s="14">
        <f t="shared" si="215"/>
        <v>41017.697638888887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1"/>
        <v>108</v>
      </c>
      <c r="P2295" s="14">
        <f t="shared" si="214"/>
        <v>41151.708321759259</v>
      </c>
      <c r="Q2295" s="14">
        <f t="shared" si="215"/>
        <v>41177.165972222225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1"/>
        <v>146</v>
      </c>
      <c r="P2296" s="14">
        <f t="shared" si="214"/>
        <v>41264.72314814815</v>
      </c>
      <c r="Q2296" s="14">
        <f t="shared" si="215"/>
        <v>41294.72314814815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1"/>
        <v>125</v>
      </c>
      <c r="P2297" s="14">
        <f t="shared" si="214"/>
        <v>41270.954351851848</v>
      </c>
      <c r="Q2297" s="14">
        <f t="shared" si="215"/>
        <v>41300.954351851848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1"/>
        <v>149</v>
      </c>
      <c r="P2298" s="14">
        <f t="shared" si="214"/>
        <v>40927.731782407405</v>
      </c>
      <c r="Q2298" s="14">
        <f t="shared" si="215"/>
        <v>40962.731782407405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1"/>
        <v>101</v>
      </c>
      <c r="P2299" s="14">
        <f t="shared" si="214"/>
        <v>40948.042233796295</v>
      </c>
      <c r="Q2299" s="14">
        <f t="shared" si="215"/>
        <v>40982.165972222225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1"/>
        <v>105</v>
      </c>
      <c r="P2300" s="14">
        <f t="shared" si="214"/>
        <v>41694.84065972222</v>
      </c>
      <c r="Q2300" s="14">
        <f t="shared" si="215"/>
        <v>41724.798993055556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1"/>
        <v>350</v>
      </c>
      <c r="P2301" s="14">
        <f t="shared" si="214"/>
        <v>40565.032511574071</v>
      </c>
      <c r="Q2301" s="14">
        <f t="shared" si="215"/>
        <v>40580.032511574071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1"/>
        <v>101</v>
      </c>
      <c r="P2302" s="14">
        <f t="shared" si="214"/>
        <v>41074.727037037039</v>
      </c>
      <c r="Q2302" s="14">
        <f t="shared" si="215"/>
        <v>41088.727037037039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1"/>
        <v>134</v>
      </c>
      <c r="P2303" s="14">
        <f t="shared" si="214"/>
        <v>41416.146944444445</v>
      </c>
      <c r="Q2303" s="14">
        <f t="shared" si="215"/>
        <v>41446.146944444445</v>
      </c>
      <c r="R2303" t="s">
        <v>8279</v>
      </c>
      <c r="S2303" t="str">
        <f t="shared" si="212"/>
        <v>music</v>
      </c>
      <c r="T2303" t="str">
        <f t="shared" si="21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1"/>
        <v>171</v>
      </c>
      <c r="P2304" s="14">
        <f t="shared" si="214"/>
        <v>41605.868449074071</v>
      </c>
      <c r="Q2304" s="14">
        <f t="shared" si="215"/>
        <v>41639.291666666664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1"/>
        <v>109</v>
      </c>
      <c r="P2305" s="14">
        <f t="shared" si="214"/>
        <v>40850.111064814817</v>
      </c>
      <c r="Q2305" s="14">
        <f t="shared" si="215"/>
        <v>40890.152731481481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IFERROR(ROUND(E2306/L2306, 2), 0)</f>
        <v>53.47</v>
      </c>
      <c r="N2306" t="b">
        <v>1</v>
      </c>
      <c r="O2306" s="6">
        <f t="shared" ref="O2306:O2369" si="217">ROUND(E2306/D2306 * 100, 0)</f>
        <v>101</v>
      </c>
      <c r="P2306" s="14">
        <f t="shared" si="214"/>
        <v>40502.815868055557</v>
      </c>
      <c r="Q2306" s="14">
        <f t="shared" si="215"/>
        <v>40544.207638888889</v>
      </c>
      <c r="R2306" t="s">
        <v>8279</v>
      </c>
      <c r="S2306" t="str">
        <f t="shared" ref="S2306:S2369" si="218">LEFT(R2306,SEARCH("/",R2306)-1)</f>
        <v>music</v>
      </c>
      <c r="T2306" t="str">
        <f t="shared" ref="T2306:T2369" si="219">RIGHT(R2306,LEN(R2306)-SEARCH("/",R2306))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si="217"/>
        <v>101</v>
      </c>
      <c r="P2307" s="14">
        <f t="shared" ref="P2307:P2370" si="220">(((J2307/60)/60)/24)+DATE(1970,1,1)</f>
        <v>41834.695277777777</v>
      </c>
      <c r="Q2307" s="14">
        <f t="shared" ref="Q2307:Q2370" si="221">(((I2307/60)/60)/24)+DATE(1970,1,1)</f>
        <v>41859.75</v>
      </c>
      <c r="R2307" t="s">
        <v>8279</v>
      </c>
      <c r="S2307" t="str">
        <f t="shared" si="218"/>
        <v>music</v>
      </c>
      <c r="T2307" t="str">
        <f t="shared" si="21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17"/>
        <v>107</v>
      </c>
      <c r="P2308" s="14">
        <f t="shared" si="220"/>
        <v>40948.16815972222</v>
      </c>
      <c r="Q2308" s="14">
        <f t="shared" si="221"/>
        <v>40978.16815972222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17"/>
        <v>107</v>
      </c>
      <c r="P2309" s="14">
        <f t="shared" si="220"/>
        <v>41004.802465277775</v>
      </c>
      <c r="Q2309" s="14">
        <f t="shared" si="221"/>
        <v>41034.802407407406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17"/>
        <v>101</v>
      </c>
      <c r="P2310" s="14">
        <f t="shared" si="220"/>
        <v>41851.962916666671</v>
      </c>
      <c r="Q2310" s="14">
        <f t="shared" si="221"/>
        <v>41880.041666666664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17"/>
        <v>107</v>
      </c>
      <c r="P2311" s="14">
        <f t="shared" si="220"/>
        <v>41307.987696759257</v>
      </c>
      <c r="Q2311" s="14">
        <f t="shared" si="221"/>
        <v>41342.987696759257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17"/>
        <v>429</v>
      </c>
      <c r="P2312" s="14">
        <f t="shared" si="220"/>
        <v>41324.79415509259</v>
      </c>
      <c r="Q2312" s="14">
        <f t="shared" si="221"/>
        <v>41354.752488425926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17"/>
        <v>104</v>
      </c>
      <c r="P2313" s="14">
        <f t="shared" si="220"/>
        <v>41736.004502314812</v>
      </c>
      <c r="Q2313" s="14">
        <f t="shared" si="221"/>
        <v>41766.004502314812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17"/>
        <v>108</v>
      </c>
      <c r="P2314" s="14">
        <f t="shared" si="220"/>
        <v>41716.632847222223</v>
      </c>
      <c r="Q2314" s="14">
        <f t="shared" si="221"/>
        <v>41747.958333333336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17"/>
        <v>176</v>
      </c>
      <c r="P2315" s="14">
        <f t="shared" si="220"/>
        <v>41002.958634259259</v>
      </c>
      <c r="Q2315" s="14">
        <f t="shared" si="221"/>
        <v>41032.958634259259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17"/>
        <v>157</v>
      </c>
      <c r="P2316" s="14">
        <f t="shared" si="220"/>
        <v>41037.551585648151</v>
      </c>
      <c r="Q2316" s="14">
        <f t="shared" si="221"/>
        <v>41067.551585648151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17"/>
        <v>103</v>
      </c>
      <c r="P2317" s="14">
        <f t="shared" si="220"/>
        <v>41004.72619212963</v>
      </c>
      <c r="Q2317" s="14">
        <f t="shared" si="221"/>
        <v>41034.72619212963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17"/>
        <v>104</v>
      </c>
      <c r="P2318" s="14">
        <f t="shared" si="220"/>
        <v>40079.725115740745</v>
      </c>
      <c r="Q2318" s="14">
        <f t="shared" si="221"/>
        <v>40156.76666666667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17"/>
        <v>104</v>
      </c>
      <c r="P2319" s="14">
        <f t="shared" si="220"/>
        <v>40192.542233796295</v>
      </c>
      <c r="Q2319" s="14">
        <f t="shared" si="221"/>
        <v>40224.208333333336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17"/>
        <v>121</v>
      </c>
      <c r="P2320" s="14">
        <f t="shared" si="220"/>
        <v>40050.643680555557</v>
      </c>
      <c r="Q2320" s="14">
        <f t="shared" si="221"/>
        <v>40082.165972222225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17"/>
        <v>108</v>
      </c>
      <c r="P2321" s="14">
        <f t="shared" si="220"/>
        <v>41593.082002314812</v>
      </c>
      <c r="Q2321" s="14">
        <f t="shared" si="221"/>
        <v>41623.082002314812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17"/>
        <v>109</v>
      </c>
      <c r="P2322" s="14">
        <f t="shared" si="220"/>
        <v>41696.817129629628</v>
      </c>
      <c r="Q2322" s="14">
        <f t="shared" si="221"/>
        <v>41731.775462962964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17"/>
        <v>39</v>
      </c>
      <c r="P2323" s="14">
        <f t="shared" si="220"/>
        <v>42799.260428240741</v>
      </c>
      <c r="Q2323" s="14">
        <f t="shared" si="221"/>
        <v>42829.21876157407</v>
      </c>
      <c r="R2323" t="s">
        <v>8298</v>
      </c>
      <c r="S2323" t="str">
        <f t="shared" si="218"/>
        <v>food</v>
      </c>
      <c r="T2323" t="str">
        <f t="shared" si="219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17"/>
        <v>3</v>
      </c>
      <c r="P2324" s="14">
        <f t="shared" si="220"/>
        <v>42804.895474537043</v>
      </c>
      <c r="Q2324" s="14">
        <f t="shared" si="221"/>
        <v>42834.853807870371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17"/>
        <v>48</v>
      </c>
      <c r="P2325" s="14">
        <f t="shared" si="220"/>
        <v>42807.755173611105</v>
      </c>
      <c r="Q2325" s="14">
        <f t="shared" si="221"/>
        <v>42814.755173611105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17"/>
        <v>21</v>
      </c>
      <c r="P2326" s="14">
        <f t="shared" si="220"/>
        <v>42790.885243055556</v>
      </c>
      <c r="Q2326" s="14">
        <f t="shared" si="221"/>
        <v>42820.843576388885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17"/>
        <v>8</v>
      </c>
      <c r="P2327" s="14">
        <f t="shared" si="220"/>
        <v>42794.022349537037</v>
      </c>
      <c r="Q2327" s="14">
        <f t="shared" si="221"/>
        <v>42823.980682870373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17"/>
        <v>1</v>
      </c>
      <c r="P2328" s="14">
        <f t="shared" si="220"/>
        <v>42804.034120370372</v>
      </c>
      <c r="Q2328" s="14">
        <f t="shared" si="221"/>
        <v>42855.708333333328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17"/>
        <v>526</v>
      </c>
      <c r="P2329" s="14">
        <f t="shared" si="220"/>
        <v>41842.917129629634</v>
      </c>
      <c r="Q2329" s="14">
        <f t="shared" si="221"/>
        <v>41877.917129629634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17"/>
        <v>254</v>
      </c>
      <c r="P2330" s="14">
        <f t="shared" si="220"/>
        <v>42139.781678240746</v>
      </c>
      <c r="Q2330" s="14">
        <f t="shared" si="221"/>
        <v>42169.781678240746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17"/>
        <v>106</v>
      </c>
      <c r="P2331" s="14">
        <f t="shared" si="220"/>
        <v>41807.624374999999</v>
      </c>
      <c r="Q2331" s="14">
        <f t="shared" si="221"/>
        <v>41837.624374999999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17"/>
        <v>102</v>
      </c>
      <c r="P2332" s="14">
        <f t="shared" si="220"/>
        <v>42332.89980324074</v>
      </c>
      <c r="Q2332" s="14">
        <f t="shared" si="221"/>
        <v>42363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17"/>
        <v>144</v>
      </c>
      <c r="P2333" s="14">
        <f t="shared" si="220"/>
        <v>41839.005671296298</v>
      </c>
      <c r="Q2333" s="14">
        <f t="shared" si="221"/>
        <v>41869.005671296298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17"/>
        <v>106</v>
      </c>
      <c r="P2334" s="14">
        <f t="shared" si="220"/>
        <v>42011.628136574072</v>
      </c>
      <c r="Q2334" s="14">
        <f t="shared" si="221"/>
        <v>42041.628136574072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17"/>
        <v>212</v>
      </c>
      <c r="P2335" s="14">
        <f t="shared" si="220"/>
        <v>41767.650347222225</v>
      </c>
      <c r="Q2335" s="14">
        <f t="shared" si="221"/>
        <v>41788.743055555555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17"/>
        <v>102</v>
      </c>
      <c r="P2336" s="14">
        <f t="shared" si="220"/>
        <v>41918.670115740737</v>
      </c>
      <c r="Q2336" s="14">
        <f t="shared" si="221"/>
        <v>41948.731944444444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17"/>
        <v>102</v>
      </c>
      <c r="P2337" s="14">
        <f t="shared" si="220"/>
        <v>41771.572256944448</v>
      </c>
      <c r="Q2337" s="14">
        <f t="shared" si="221"/>
        <v>41801.572256944448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17"/>
        <v>521</v>
      </c>
      <c r="P2338" s="14">
        <f t="shared" si="220"/>
        <v>41666.924710648149</v>
      </c>
      <c r="Q2338" s="14">
        <f t="shared" si="221"/>
        <v>41706.924710648149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17"/>
        <v>111</v>
      </c>
      <c r="P2339" s="14">
        <f t="shared" si="220"/>
        <v>41786.640543981484</v>
      </c>
      <c r="Q2339" s="14">
        <f t="shared" si="221"/>
        <v>41816.640543981484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17"/>
        <v>101</v>
      </c>
      <c r="P2340" s="14">
        <f t="shared" si="220"/>
        <v>41789.896805555552</v>
      </c>
      <c r="Q2340" s="14">
        <f t="shared" si="221"/>
        <v>41819.896805555552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17"/>
        <v>294</v>
      </c>
      <c r="P2341" s="14">
        <f t="shared" si="220"/>
        <v>42692.79987268518</v>
      </c>
      <c r="Q2341" s="14">
        <f t="shared" si="221"/>
        <v>42723.332638888889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17"/>
        <v>106</v>
      </c>
      <c r="P2342" s="14">
        <f t="shared" si="220"/>
        <v>42643.642800925925</v>
      </c>
      <c r="Q2342" s="14">
        <f t="shared" si="221"/>
        <v>42673.642800925925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>
        <f t="shared" si="216"/>
        <v>0</v>
      </c>
      <c r="N2343" t="b">
        <v>0</v>
      </c>
      <c r="O2343" s="6">
        <f t="shared" si="217"/>
        <v>0</v>
      </c>
      <c r="P2343" s="14">
        <f t="shared" si="220"/>
        <v>42167.813703703709</v>
      </c>
      <c r="Q2343" s="14">
        <f t="shared" si="221"/>
        <v>42197.813703703709</v>
      </c>
      <c r="R2343" t="s">
        <v>8272</v>
      </c>
      <c r="S2343" t="str">
        <f t="shared" si="218"/>
        <v>technology</v>
      </c>
      <c r="T2343" t="str">
        <f t="shared" si="219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>
        <f t="shared" si="216"/>
        <v>0</v>
      </c>
      <c r="N2344" t="b">
        <v>0</v>
      </c>
      <c r="O2344" s="6">
        <f t="shared" si="217"/>
        <v>0</v>
      </c>
      <c r="P2344" s="14">
        <f t="shared" si="220"/>
        <v>41897.702199074076</v>
      </c>
      <c r="Q2344" s="14">
        <f t="shared" si="221"/>
        <v>41918.208333333336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17"/>
        <v>3</v>
      </c>
      <c r="P2345" s="14">
        <f t="shared" si="220"/>
        <v>42327.825289351851</v>
      </c>
      <c r="Q2345" s="14">
        <f t="shared" si="221"/>
        <v>42377.82430555555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17"/>
        <v>0</v>
      </c>
      <c r="P2346" s="14">
        <f t="shared" si="220"/>
        <v>42515.727650462963</v>
      </c>
      <c r="Q2346" s="14">
        <f t="shared" si="221"/>
        <v>42545.727650462963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>
        <f t="shared" si="216"/>
        <v>0</v>
      </c>
      <c r="N2347" t="b">
        <v>0</v>
      </c>
      <c r="O2347" s="6">
        <f t="shared" si="217"/>
        <v>0</v>
      </c>
      <c r="P2347" s="14">
        <f t="shared" si="220"/>
        <v>42060.001805555556</v>
      </c>
      <c r="Q2347" s="14">
        <f t="shared" si="221"/>
        <v>42094.985416666663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17"/>
        <v>0</v>
      </c>
      <c r="P2348" s="14">
        <f t="shared" si="220"/>
        <v>42615.79896990741</v>
      </c>
      <c r="Q2348" s="14">
        <f t="shared" si="221"/>
        <v>42660.79896990741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17"/>
        <v>2</v>
      </c>
      <c r="P2349" s="14">
        <f t="shared" si="220"/>
        <v>42577.607361111113</v>
      </c>
      <c r="Q2349" s="14">
        <f t="shared" si="221"/>
        <v>42607.607361111113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17"/>
        <v>0</v>
      </c>
      <c r="P2350" s="14">
        <f t="shared" si="220"/>
        <v>42360.932152777779</v>
      </c>
      <c r="Q2350" s="14">
        <f t="shared" si="221"/>
        <v>42420.932152777779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>
        <f t="shared" si="216"/>
        <v>0</v>
      </c>
      <c r="N2351" t="b">
        <v>0</v>
      </c>
      <c r="O2351" s="6">
        <f t="shared" si="217"/>
        <v>0</v>
      </c>
      <c r="P2351" s="14">
        <f t="shared" si="220"/>
        <v>42198.775787037041</v>
      </c>
      <c r="Q2351" s="14">
        <f t="shared" si="221"/>
        <v>42227.775787037041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>
        <f t="shared" si="216"/>
        <v>0</v>
      </c>
      <c r="N2352" t="b">
        <v>0</v>
      </c>
      <c r="O2352" s="6">
        <f t="shared" si="217"/>
        <v>0</v>
      </c>
      <c r="P2352" s="14">
        <f t="shared" si="220"/>
        <v>42708.842245370368</v>
      </c>
      <c r="Q2352" s="14">
        <f t="shared" si="221"/>
        <v>42738.842245370368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17"/>
        <v>1</v>
      </c>
      <c r="P2353" s="14">
        <f t="shared" si="220"/>
        <v>42094.101145833338</v>
      </c>
      <c r="Q2353" s="14">
        <f t="shared" si="221"/>
        <v>42124.101145833338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>
        <f t="shared" si="216"/>
        <v>0</v>
      </c>
      <c r="N2354" t="b">
        <v>0</v>
      </c>
      <c r="O2354" s="6">
        <f t="shared" si="217"/>
        <v>0</v>
      </c>
      <c r="P2354" s="14">
        <f t="shared" si="220"/>
        <v>42101.633703703701</v>
      </c>
      <c r="Q2354" s="14">
        <f t="shared" si="221"/>
        <v>42161.633703703701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>
        <f t="shared" si="216"/>
        <v>0</v>
      </c>
      <c r="N2355" t="b">
        <v>0</v>
      </c>
      <c r="O2355" s="6">
        <f t="shared" si="217"/>
        <v>0</v>
      </c>
      <c r="P2355" s="14">
        <f t="shared" si="220"/>
        <v>42103.676180555558</v>
      </c>
      <c r="Q2355" s="14">
        <f t="shared" si="221"/>
        <v>42115.676180555558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17"/>
        <v>0</v>
      </c>
      <c r="P2356" s="14">
        <f t="shared" si="220"/>
        <v>41954.722916666666</v>
      </c>
      <c r="Q2356" s="14">
        <f t="shared" si="221"/>
        <v>42014.722916666666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17"/>
        <v>1</v>
      </c>
      <c r="P2357" s="14">
        <f t="shared" si="220"/>
        <v>42096.918240740735</v>
      </c>
      <c r="Q2357" s="14">
        <f t="shared" si="221"/>
        <v>42126.918240740735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>
        <f t="shared" si="216"/>
        <v>0</v>
      </c>
      <c r="N2358" t="b">
        <v>0</v>
      </c>
      <c r="O2358" s="6">
        <f t="shared" si="217"/>
        <v>0</v>
      </c>
      <c r="P2358" s="14">
        <f t="shared" si="220"/>
        <v>42130.78361111111</v>
      </c>
      <c r="Q2358" s="14">
        <f t="shared" si="221"/>
        <v>42160.78361111111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>
        <f t="shared" si="216"/>
        <v>0</v>
      </c>
      <c r="N2359" t="b">
        <v>0</v>
      </c>
      <c r="O2359" s="6">
        <f t="shared" si="217"/>
        <v>0</v>
      </c>
      <c r="P2359" s="14">
        <f t="shared" si="220"/>
        <v>42264.620115740734</v>
      </c>
      <c r="Q2359" s="14">
        <f t="shared" si="221"/>
        <v>42294.620115740734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>
        <f t="shared" si="216"/>
        <v>0</v>
      </c>
      <c r="N2360" t="b">
        <v>0</v>
      </c>
      <c r="O2360" s="6">
        <f t="shared" si="217"/>
        <v>0</v>
      </c>
      <c r="P2360" s="14">
        <f t="shared" si="220"/>
        <v>41978.930972222224</v>
      </c>
      <c r="Q2360" s="14">
        <f t="shared" si="221"/>
        <v>42035.027083333334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17"/>
        <v>15</v>
      </c>
      <c r="P2361" s="14">
        <f t="shared" si="220"/>
        <v>42159.649583333332</v>
      </c>
      <c r="Q2361" s="14">
        <f t="shared" si="221"/>
        <v>42219.649583333332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17"/>
        <v>0</v>
      </c>
      <c r="P2362" s="14">
        <f t="shared" si="220"/>
        <v>42377.70694444445</v>
      </c>
      <c r="Q2362" s="14">
        <f t="shared" si="221"/>
        <v>42407.70694444445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>
        <f t="shared" si="216"/>
        <v>0</v>
      </c>
      <c r="N2363" t="b">
        <v>0</v>
      </c>
      <c r="O2363" s="6">
        <f t="shared" si="217"/>
        <v>0</v>
      </c>
      <c r="P2363" s="14">
        <f t="shared" si="220"/>
        <v>42466.858888888892</v>
      </c>
      <c r="Q2363" s="14">
        <f t="shared" si="221"/>
        <v>42490.916666666672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17"/>
        <v>29</v>
      </c>
      <c r="P2364" s="14">
        <f t="shared" si="220"/>
        <v>41954.688310185185</v>
      </c>
      <c r="Q2364" s="14">
        <f t="shared" si="221"/>
        <v>41984.688310185185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>
        <f t="shared" si="216"/>
        <v>0</v>
      </c>
      <c r="N2365" t="b">
        <v>0</v>
      </c>
      <c r="O2365" s="6">
        <f t="shared" si="217"/>
        <v>0</v>
      </c>
      <c r="P2365" s="14">
        <f t="shared" si="220"/>
        <v>42322.011574074073</v>
      </c>
      <c r="Q2365" s="14">
        <f t="shared" si="221"/>
        <v>42367.011574074073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>
        <f t="shared" si="216"/>
        <v>0</v>
      </c>
      <c r="N2366" t="b">
        <v>0</v>
      </c>
      <c r="O2366" s="6">
        <f t="shared" si="217"/>
        <v>0</v>
      </c>
      <c r="P2366" s="14">
        <f t="shared" si="220"/>
        <v>42248.934675925921</v>
      </c>
      <c r="Q2366" s="14">
        <f t="shared" si="221"/>
        <v>42303.934675925921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>
        <f t="shared" si="216"/>
        <v>0</v>
      </c>
      <c r="N2367" t="b">
        <v>0</v>
      </c>
      <c r="O2367" s="6">
        <f t="shared" si="217"/>
        <v>0</v>
      </c>
      <c r="P2367" s="14">
        <f t="shared" si="220"/>
        <v>42346.736400462964</v>
      </c>
      <c r="Q2367" s="14">
        <f t="shared" si="221"/>
        <v>42386.958333333328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17"/>
        <v>11</v>
      </c>
      <c r="P2368" s="14">
        <f t="shared" si="220"/>
        <v>42268.531631944439</v>
      </c>
      <c r="Q2368" s="14">
        <f t="shared" si="221"/>
        <v>42298.531631944439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17"/>
        <v>1</v>
      </c>
      <c r="P2369" s="14">
        <f t="shared" si="220"/>
        <v>42425.970092592594</v>
      </c>
      <c r="Q2369" s="14">
        <f t="shared" si="221"/>
        <v>42485.928425925929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IFERROR(ROUND(E2370/L2370, 2), 0)</f>
        <v>50</v>
      </c>
      <c r="N2370" t="b">
        <v>0</v>
      </c>
      <c r="O2370" s="6">
        <f t="shared" ref="O2370:O2433" si="223">ROUND(E2370/D2370 * 100, 0)</f>
        <v>0</v>
      </c>
      <c r="P2370" s="14">
        <f t="shared" si="220"/>
        <v>42063.721817129626</v>
      </c>
      <c r="Q2370" s="14">
        <f t="shared" si="221"/>
        <v>42108.680150462969</v>
      </c>
      <c r="R2370" t="s">
        <v>8272</v>
      </c>
      <c r="S2370" t="str">
        <f t="shared" ref="S2370:S2433" si="224">LEFT(R2370,SEARCH("/",R2370)-1)</f>
        <v>technology</v>
      </c>
      <c r="T2370" t="str">
        <f t="shared" ref="T2370:T2433" si="225">RIGHT(R2370,LEN(R2370)-SEARCH("/",R2370))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>
        <f t="shared" si="222"/>
        <v>0</v>
      </c>
      <c r="N2371" t="b">
        <v>0</v>
      </c>
      <c r="O2371" s="6">
        <f t="shared" si="223"/>
        <v>0</v>
      </c>
      <c r="P2371" s="14">
        <f t="shared" ref="P2371:P2434" si="226">(((J2371/60)/60)/24)+DATE(1970,1,1)</f>
        <v>42380.812627314815</v>
      </c>
      <c r="Q2371" s="14">
        <f t="shared" ref="Q2371:Q2434" si="227">(((I2371/60)/60)/24)+DATE(1970,1,1)</f>
        <v>42410.812627314815</v>
      </c>
      <c r="R2371" t="s">
        <v>8272</v>
      </c>
      <c r="S2371" t="str">
        <f t="shared" si="224"/>
        <v>technology</v>
      </c>
      <c r="T2371" t="str">
        <f t="shared" si="225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3"/>
        <v>0</v>
      </c>
      <c r="P2372" s="14">
        <f t="shared" si="226"/>
        <v>41961.18913194444</v>
      </c>
      <c r="Q2372" s="14">
        <f t="shared" si="227"/>
        <v>41991.18913194444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>
        <f t="shared" si="222"/>
        <v>0</v>
      </c>
      <c r="N2373" t="b">
        <v>0</v>
      </c>
      <c r="O2373" s="6">
        <f t="shared" si="223"/>
        <v>0</v>
      </c>
      <c r="P2373" s="14">
        <f t="shared" si="226"/>
        <v>42150.777731481481</v>
      </c>
      <c r="Q2373" s="14">
        <f t="shared" si="227"/>
        <v>42180.777731481481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3"/>
        <v>3</v>
      </c>
      <c r="P2374" s="14">
        <f t="shared" si="226"/>
        <v>42088.069108796291</v>
      </c>
      <c r="Q2374" s="14">
        <f t="shared" si="227"/>
        <v>42118.069108796291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3"/>
        <v>0</v>
      </c>
      <c r="P2375" s="14">
        <f t="shared" si="226"/>
        <v>42215.662314814821</v>
      </c>
      <c r="Q2375" s="14">
        <f t="shared" si="227"/>
        <v>42245.662314814821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3"/>
        <v>0</v>
      </c>
      <c r="P2376" s="14">
        <f t="shared" si="226"/>
        <v>42017.843287037031</v>
      </c>
      <c r="Q2376" s="14">
        <f t="shared" si="227"/>
        <v>42047.843287037031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>
        <f t="shared" si="222"/>
        <v>0</v>
      </c>
      <c r="N2377" t="b">
        <v>0</v>
      </c>
      <c r="O2377" s="6">
        <f t="shared" si="223"/>
        <v>0</v>
      </c>
      <c r="P2377" s="14">
        <f t="shared" si="226"/>
        <v>42592.836076388892</v>
      </c>
      <c r="Q2377" s="14">
        <f t="shared" si="227"/>
        <v>42622.836076388892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3"/>
        <v>11</v>
      </c>
      <c r="P2378" s="14">
        <f t="shared" si="226"/>
        <v>42318.925532407404</v>
      </c>
      <c r="Q2378" s="14">
        <f t="shared" si="227"/>
        <v>42348.925532407404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>
        <f t="shared" si="222"/>
        <v>0</v>
      </c>
      <c r="N2379" t="b">
        <v>0</v>
      </c>
      <c r="O2379" s="6">
        <f t="shared" si="223"/>
        <v>0</v>
      </c>
      <c r="P2379" s="14">
        <f t="shared" si="226"/>
        <v>42669.870173611111</v>
      </c>
      <c r="Q2379" s="14">
        <f t="shared" si="227"/>
        <v>42699.911840277782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>
        <f t="shared" si="222"/>
        <v>0</v>
      </c>
      <c r="N2380" t="b">
        <v>0</v>
      </c>
      <c r="O2380" s="6">
        <f t="shared" si="223"/>
        <v>0</v>
      </c>
      <c r="P2380" s="14">
        <f t="shared" si="226"/>
        <v>42213.013078703705</v>
      </c>
      <c r="Q2380" s="14">
        <f t="shared" si="227"/>
        <v>42242.013078703705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>
        <f t="shared" si="222"/>
        <v>0</v>
      </c>
      <c r="N2381" t="b">
        <v>0</v>
      </c>
      <c r="O2381" s="6">
        <f t="shared" si="223"/>
        <v>0</v>
      </c>
      <c r="P2381" s="14">
        <f t="shared" si="226"/>
        <v>42237.016388888893</v>
      </c>
      <c r="Q2381" s="14">
        <f t="shared" si="227"/>
        <v>42282.016388888893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3"/>
        <v>0</v>
      </c>
      <c r="P2382" s="14">
        <f t="shared" si="226"/>
        <v>42248.793310185181</v>
      </c>
      <c r="Q2382" s="14">
        <f t="shared" si="227"/>
        <v>42278.793310185181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3"/>
        <v>2</v>
      </c>
      <c r="P2383" s="14">
        <f t="shared" si="226"/>
        <v>42074.935740740737</v>
      </c>
      <c r="Q2383" s="14">
        <f t="shared" si="227"/>
        <v>42104.935740740737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3"/>
        <v>3</v>
      </c>
      <c r="P2384" s="14">
        <f t="shared" si="226"/>
        <v>42195.187534722223</v>
      </c>
      <c r="Q2384" s="14">
        <f t="shared" si="227"/>
        <v>42220.187534722223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3"/>
        <v>4</v>
      </c>
      <c r="P2385" s="14">
        <f t="shared" si="226"/>
        <v>42027.056793981479</v>
      </c>
      <c r="Q2385" s="14">
        <f t="shared" si="227"/>
        <v>42057.056793981479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3"/>
        <v>1</v>
      </c>
      <c r="P2386" s="14">
        <f t="shared" si="226"/>
        <v>41927.067627314813</v>
      </c>
      <c r="Q2386" s="14">
        <f t="shared" si="227"/>
        <v>41957.109293981484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3"/>
        <v>1</v>
      </c>
      <c r="P2387" s="14">
        <f t="shared" si="226"/>
        <v>42191.70175925926</v>
      </c>
      <c r="Q2387" s="14">
        <f t="shared" si="227"/>
        <v>42221.70175925926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>
        <f t="shared" si="222"/>
        <v>0</v>
      </c>
      <c r="N2388" t="b">
        <v>0</v>
      </c>
      <c r="O2388" s="6">
        <f t="shared" si="223"/>
        <v>0</v>
      </c>
      <c r="P2388" s="14">
        <f t="shared" si="226"/>
        <v>41954.838240740741</v>
      </c>
      <c r="Q2388" s="14">
        <f t="shared" si="227"/>
        <v>42014.838240740741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3"/>
        <v>1</v>
      </c>
      <c r="P2389" s="14">
        <f t="shared" si="226"/>
        <v>42528.626620370371</v>
      </c>
      <c r="Q2389" s="14">
        <f t="shared" si="227"/>
        <v>42573.626620370371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3"/>
        <v>1</v>
      </c>
      <c r="P2390" s="14">
        <f t="shared" si="226"/>
        <v>41989.853692129633</v>
      </c>
      <c r="Q2390" s="14">
        <f t="shared" si="227"/>
        <v>42019.811805555553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3"/>
        <v>0</v>
      </c>
      <c r="P2391" s="14">
        <f t="shared" si="226"/>
        <v>42179.653379629628</v>
      </c>
      <c r="Q2391" s="14">
        <f t="shared" si="227"/>
        <v>42210.915972222225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>
        <f t="shared" si="222"/>
        <v>0</v>
      </c>
      <c r="N2392" t="b">
        <v>0</v>
      </c>
      <c r="O2392" s="6">
        <f t="shared" si="223"/>
        <v>0</v>
      </c>
      <c r="P2392" s="14">
        <f t="shared" si="226"/>
        <v>41968.262314814812</v>
      </c>
      <c r="Q2392" s="14">
        <f t="shared" si="227"/>
        <v>42008.262314814812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3"/>
        <v>0</v>
      </c>
      <c r="P2393" s="14">
        <f t="shared" si="226"/>
        <v>42064.794490740736</v>
      </c>
      <c r="Q2393" s="14">
        <f t="shared" si="227"/>
        <v>42094.752824074079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>
        <f t="shared" si="222"/>
        <v>0</v>
      </c>
      <c r="N2394" t="b">
        <v>0</v>
      </c>
      <c r="O2394" s="6">
        <f t="shared" si="223"/>
        <v>0</v>
      </c>
      <c r="P2394" s="14">
        <f t="shared" si="226"/>
        <v>42276.120636574073</v>
      </c>
      <c r="Q2394" s="14">
        <f t="shared" si="227"/>
        <v>42306.120636574073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3"/>
        <v>0</v>
      </c>
      <c r="P2395" s="14">
        <f t="shared" si="226"/>
        <v>42194.648344907408</v>
      </c>
      <c r="Q2395" s="14">
        <f t="shared" si="227"/>
        <v>42224.648344907408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3"/>
        <v>0</v>
      </c>
      <c r="P2396" s="14">
        <f t="shared" si="226"/>
        <v>42031.362187499995</v>
      </c>
      <c r="Q2396" s="14">
        <f t="shared" si="227"/>
        <v>42061.362187499995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>
        <f t="shared" si="222"/>
        <v>0</v>
      </c>
      <c r="N2397" t="b">
        <v>0</v>
      </c>
      <c r="O2397" s="6">
        <f t="shared" si="223"/>
        <v>0</v>
      </c>
      <c r="P2397" s="14">
        <f t="shared" si="226"/>
        <v>42717.121377314819</v>
      </c>
      <c r="Q2397" s="14">
        <f t="shared" si="227"/>
        <v>42745.372916666667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3"/>
        <v>0</v>
      </c>
      <c r="P2398" s="14">
        <f t="shared" si="226"/>
        <v>42262.849050925928</v>
      </c>
      <c r="Q2398" s="14">
        <f t="shared" si="227"/>
        <v>42292.849050925928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>
        <f t="shared" si="222"/>
        <v>0</v>
      </c>
      <c r="N2399" t="b">
        <v>0</v>
      </c>
      <c r="O2399" s="6">
        <f t="shared" si="223"/>
        <v>0</v>
      </c>
      <c r="P2399" s="14">
        <f t="shared" si="226"/>
        <v>41976.88490740741</v>
      </c>
      <c r="Q2399" s="14">
        <f t="shared" si="227"/>
        <v>42006.88490740741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>
        <f t="shared" si="222"/>
        <v>0</v>
      </c>
      <c r="N2400" t="b">
        <v>0</v>
      </c>
      <c r="O2400" s="6">
        <f t="shared" si="223"/>
        <v>0</v>
      </c>
      <c r="P2400" s="14">
        <f t="shared" si="226"/>
        <v>42157.916481481487</v>
      </c>
      <c r="Q2400" s="14">
        <f t="shared" si="227"/>
        <v>42187.916481481487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>
        <f t="shared" si="222"/>
        <v>0</v>
      </c>
      <c r="N2401" t="b">
        <v>0</v>
      </c>
      <c r="O2401" s="6">
        <f t="shared" si="223"/>
        <v>0</v>
      </c>
      <c r="P2401" s="14">
        <f t="shared" si="226"/>
        <v>41956.853078703702</v>
      </c>
      <c r="Q2401" s="14">
        <f t="shared" si="227"/>
        <v>41991.853078703702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>
        <f t="shared" si="222"/>
        <v>0</v>
      </c>
      <c r="N2402" t="b">
        <v>0</v>
      </c>
      <c r="O2402" s="6">
        <f t="shared" si="223"/>
        <v>0</v>
      </c>
      <c r="P2402" s="14">
        <f t="shared" si="226"/>
        <v>42444.268101851849</v>
      </c>
      <c r="Q2402" s="14">
        <f t="shared" si="227"/>
        <v>42474.268101851849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3"/>
        <v>1</v>
      </c>
      <c r="P2403" s="14">
        <f t="shared" si="226"/>
        <v>42374.822870370372</v>
      </c>
      <c r="Q2403" s="14">
        <f t="shared" si="227"/>
        <v>42434.822870370372</v>
      </c>
      <c r="R2403" t="s">
        <v>8284</v>
      </c>
      <c r="S2403" t="str">
        <f t="shared" si="224"/>
        <v>food</v>
      </c>
      <c r="T2403" t="str">
        <f t="shared" si="225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3"/>
        <v>0</v>
      </c>
      <c r="P2404" s="14">
        <f t="shared" si="226"/>
        <v>42107.679756944446</v>
      </c>
      <c r="Q2404" s="14">
        <f t="shared" si="227"/>
        <v>42137.679756944446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3"/>
        <v>17</v>
      </c>
      <c r="P2405" s="14">
        <f t="shared" si="226"/>
        <v>42399.882615740738</v>
      </c>
      <c r="Q2405" s="14">
        <f t="shared" si="227"/>
        <v>42459.840949074074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>
        <f t="shared" si="222"/>
        <v>0</v>
      </c>
      <c r="N2406" t="b">
        <v>0</v>
      </c>
      <c r="O2406" s="6">
        <f t="shared" si="223"/>
        <v>0</v>
      </c>
      <c r="P2406" s="14">
        <f t="shared" si="226"/>
        <v>42342.03943287037</v>
      </c>
      <c r="Q2406" s="14">
        <f t="shared" si="227"/>
        <v>42372.03943287037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3"/>
        <v>23</v>
      </c>
      <c r="P2407" s="14">
        <f t="shared" si="226"/>
        <v>42595.585358796292</v>
      </c>
      <c r="Q2407" s="14">
        <f t="shared" si="227"/>
        <v>42616.585358796292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3"/>
        <v>41</v>
      </c>
      <c r="P2408" s="14">
        <f t="shared" si="226"/>
        <v>41983.110995370371</v>
      </c>
      <c r="Q2408" s="14">
        <f t="shared" si="227"/>
        <v>42023.110995370371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3"/>
        <v>25</v>
      </c>
      <c r="P2409" s="14">
        <f t="shared" si="226"/>
        <v>42082.575555555552</v>
      </c>
      <c r="Q2409" s="14">
        <f t="shared" si="227"/>
        <v>42105.25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3"/>
        <v>0</v>
      </c>
      <c r="P2410" s="14">
        <f t="shared" si="226"/>
        <v>41919.140706018516</v>
      </c>
      <c r="Q2410" s="14">
        <f t="shared" si="227"/>
        <v>41949.182372685187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3"/>
        <v>2</v>
      </c>
      <c r="P2411" s="14">
        <f t="shared" si="226"/>
        <v>42204.875868055555</v>
      </c>
      <c r="Q2411" s="14">
        <f t="shared" si="227"/>
        <v>42234.875868055555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>
        <f t="shared" si="222"/>
        <v>0</v>
      </c>
      <c r="N2412" t="b">
        <v>0</v>
      </c>
      <c r="O2412" s="6">
        <f t="shared" si="223"/>
        <v>0</v>
      </c>
      <c r="P2412" s="14">
        <f t="shared" si="226"/>
        <v>42224.408275462964</v>
      </c>
      <c r="Q2412" s="14">
        <f t="shared" si="227"/>
        <v>42254.408275462964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3"/>
        <v>1</v>
      </c>
      <c r="P2413" s="14">
        <f t="shared" si="226"/>
        <v>42211.732430555552</v>
      </c>
      <c r="Q2413" s="14">
        <f t="shared" si="227"/>
        <v>42241.732430555552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>
        <f t="shared" si="222"/>
        <v>0</v>
      </c>
      <c r="N2414" t="b">
        <v>0</v>
      </c>
      <c r="O2414" s="6">
        <f t="shared" si="223"/>
        <v>0</v>
      </c>
      <c r="P2414" s="14">
        <f t="shared" si="226"/>
        <v>42655.736956018518</v>
      </c>
      <c r="Q2414" s="14">
        <f t="shared" si="227"/>
        <v>42700.778622685189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3"/>
        <v>1</v>
      </c>
      <c r="P2415" s="14">
        <f t="shared" si="226"/>
        <v>41760.10974537037</v>
      </c>
      <c r="Q2415" s="14">
        <f t="shared" si="227"/>
        <v>41790.979166666664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3"/>
        <v>3</v>
      </c>
      <c r="P2416" s="14">
        <f t="shared" si="226"/>
        <v>42198.695138888885</v>
      </c>
      <c r="Q2416" s="14">
        <f t="shared" si="227"/>
        <v>42238.165972222225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3"/>
        <v>1</v>
      </c>
      <c r="P2417" s="14">
        <f t="shared" si="226"/>
        <v>42536.862800925926</v>
      </c>
      <c r="Q2417" s="14">
        <f t="shared" si="227"/>
        <v>42566.862800925926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3"/>
        <v>0</v>
      </c>
      <c r="P2418" s="14">
        <f t="shared" si="226"/>
        <v>42019.737766203703</v>
      </c>
      <c r="Q2418" s="14">
        <f t="shared" si="227"/>
        <v>42077.625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>
        <f t="shared" si="222"/>
        <v>0</v>
      </c>
      <c r="N2419" t="b">
        <v>0</v>
      </c>
      <c r="O2419" s="6">
        <f t="shared" si="223"/>
        <v>0</v>
      </c>
      <c r="P2419" s="14">
        <f t="shared" si="226"/>
        <v>41831.884108796294</v>
      </c>
      <c r="Q2419" s="14">
        <f t="shared" si="227"/>
        <v>41861.884108796294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3"/>
        <v>0</v>
      </c>
      <c r="P2420" s="14">
        <f t="shared" si="226"/>
        <v>42027.856990740736</v>
      </c>
      <c r="Q2420" s="14">
        <f t="shared" si="227"/>
        <v>42087.815324074079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>
        <f t="shared" si="222"/>
        <v>0</v>
      </c>
      <c r="N2421" t="b">
        <v>0</v>
      </c>
      <c r="O2421" s="6">
        <f t="shared" si="223"/>
        <v>0</v>
      </c>
      <c r="P2421" s="14">
        <f t="shared" si="226"/>
        <v>41993.738298611104</v>
      </c>
      <c r="Q2421" s="14">
        <f t="shared" si="227"/>
        <v>42053.738298611104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3"/>
        <v>15</v>
      </c>
      <c r="P2422" s="14">
        <f t="shared" si="226"/>
        <v>41893.028877314813</v>
      </c>
      <c r="Q2422" s="14">
        <f t="shared" si="227"/>
        <v>41953.070543981477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3"/>
        <v>0</v>
      </c>
      <c r="P2423" s="14">
        <f t="shared" si="226"/>
        <v>42026.687453703707</v>
      </c>
      <c r="Q2423" s="14">
        <f t="shared" si="227"/>
        <v>42056.687453703707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3"/>
        <v>0</v>
      </c>
      <c r="P2424" s="14">
        <f t="shared" si="226"/>
        <v>42044.724953703699</v>
      </c>
      <c r="Q2424" s="14">
        <f t="shared" si="227"/>
        <v>42074.683287037042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3"/>
        <v>0</v>
      </c>
      <c r="P2425" s="14">
        <f t="shared" si="226"/>
        <v>41974.704745370371</v>
      </c>
      <c r="Q2425" s="14">
        <f t="shared" si="227"/>
        <v>42004.704745370371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3"/>
        <v>1</v>
      </c>
      <c r="P2426" s="14">
        <f t="shared" si="226"/>
        <v>41909.892453703702</v>
      </c>
      <c r="Q2426" s="14">
        <f t="shared" si="227"/>
        <v>41939.892453703702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3"/>
        <v>0</v>
      </c>
      <c r="P2427" s="14">
        <f t="shared" si="226"/>
        <v>42502.913761574076</v>
      </c>
      <c r="Q2427" s="14">
        <f t="shared" si="227"/>
        <v>42517.919444444444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>
        <f t="shared" si="222"/>
        <v>0</v>
      </c>
      <c r="N2428" t="b">
        <v>0</v>
      </c>
      <c r="O2428" s="6">
        <f t="shared" si="223"/>
        <v>0</v>
      </c>
      <c r="P2428" s="14">
        <f t="shared" si="226"/>
        <v>42164.170046296291</v>
      </c>
      <c r="Q2428" s="14">
        <f t="shared" si="227"/>
        <v>42224.170046296291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3"/>
        <v>0</v>
      </c>
      <c r="P2429" s="14">
        <f t="shared" si="226"/>
        <v>42412.318668981476</v>
      </c>
      <c r="Q2429" s="14">
        <f t="shared" si="227"/>
        <v>42452.277002314819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3"/>
        <v>0</v>
      </c>
      <c r="P2430" s="14">
        <f t="shared" si="226"/>
        <v>42045.784155092595</v>
      </c>
      <c r="Q2430" s="14">
        <f t="shared" si="227"/>
        <v>42075.742488425924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3"/>
        <v>1</v>
      </c>
      <c r="P2431" s="14">
        <f t="shared" si="226"/>
        <v>42734.879236111112</v>
      </c>
      <c r="Q2431" s="14">
        <f t="shared" si="227"/>
        <v>42771.697222222225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3"/>
        <v>1</v>
      </c>
      <c r="P2432" s="14">
        <f t="shared" si="226"/>
        <v>42382.130833333329</v>
      </c>
      <c r="Q2432" s="14">
        <f t="shared" si="227"/>
        <v>42412.130833333329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3"/>
        <v>0</v>
      </c>
      <c r="P2433" s="14">
        <f t="shared" si="226"/>
        <v>42489.099687499998</v>
      </c>
      <c r="Q2433" s="14">
        <f t="shared" si="227"/>
        <v>42549.099687499998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IFERROR(ROUND(E2434/L2434, 2), 0)</f>
        <v>1</v>
      </c>
      <c r="N2434" t="b">
        <v>0</v>
      </c>
      <c r="O2434" s="6">
        <f t="shared" ref="O2434:O2497" si="229">ROUND(E2434/D2434 * 100, 0)</f>
        <v>0</v>
      </c>
      <c r="P2434" s="14">
        <f t="shared" si="226"/>
        <v>42041.218715277777</v>
      </c>
      <c r="Q2434" s="14">
        <f t="shared" si="227"/>
        <v>42071.218715277777</v>
      </c>
      <c r="R2434" t="s">
        <v>8284</v>
      </c>
      <c r="S2434" t="str">
        <f t="shared" ref="S2434:S2497" si="230">LEFT(R2434,SEARCH("/",R2434)-1)</f>
        <v>food</v>
      </c>
      <c r="T2434" t="str">
        <f t="shared" ref="T2434:T2497" si="231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>
        <f t="shared" si="228"/>
        <v>0</v>
      </c>
      <c r="N2435" t="b">
        <v>0</v>
      </c>
      <c r="O2435" s="6">
        <f t="shared" si="229"/>
        <v>0</v>
      </c>
      <c r="P2435" s="14">
        <f t="shared" ref="P2435:P2498" si="232">(((J2435/60)/60)/24)+DATE(1970,1,1)</f>
        <v>42397.89980324074</v>
      </c>
      <c r="Q2435" s="14">
        <f t="shared" ref="Q2435:Q2498" si="233">(((I2435/60)/60)/24)+DATE(1970,1,1)</f>
        <v>42427.89980324074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29"/>
        <v>0</v>
      </c>
      <c r="P2436" s="14">
        <f t="shared" si="232"/>
        <v>42180.18604166666</v>
      </c>
      <c r="Q2436" s="14">
        <f t="shared" si="233"/>
        <v>42220.18604166666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29"/>
        <v>0</v>
      </c>
      <c r="P2437" s="14">
        <f t="shared" si="232"/>
        <v>42252.277615740735</v>
      </c>
      <c r="Q2437" s="14">
        <f t="shared" si="233"/>
        <v>42282.277615740735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29"/>
        <v>0</v>
      </c>
      <c r="P2438" s="14">
        <f t="shared" si="232"/>
        <v>42338.615393518514</v>
      </c>
      <c r="Q2438" s="14">
        <f t="shared" si="233"/>
        <v>42398.615393518514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>
        <f t="shared" si="228"/>
        <v>0</v>
      </c>
      <c r="N2439" t="b">
        <v>0</v>
      </c>
      <c r="O2439" s="6">
        <f t="shared" si="229"/>
        <v>0</v>
      </c>
      <c r="P2439" s="14">
        <f t="shared" si="232"/>
        <v>42031.965138888889</v>
      </c>
      <c r="Q2439" s="14">
        <f t="shared" si="233"/>
        <v>42080.75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29"/>
        <v>0</v>
      </c>
      <c r="P2440" s="14">
        <f t="shared" si="232"/>
        <v>42285.91506944444</v>
      </c>
      <c r="Q2440" s="14">
        <f t="shared" si="233"/>
        <v>42345.956736111111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>
        <f t="shared" si="228"/>
        <v>0</v>
      </c>
      <c r="N2441" t="b">
        <v>0</v>
      </c>
      <c r="O2441" s="6">
        <f t="shared" si="229"/>
        <v>0</v>
      </c>
      <c r="P2441" s="14">
        <f t="shared" si="232"/>
        <v>42265.818622685183</v>
      </c>
      <c r="Q2441" s="14">
        <f t="shared" si="233"/>
        <v>42295.818622685183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29"/>
        <v>0</v>
      </c>
      <c r="P2442" s="14">
        <f t="shared" si="232"/>
        <v>42383.899456018517</v>
      </c>
      <c r="Q2442" s="14">
        <f t="shared" si="233"/>
        <v>42413.899456018517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29"/>
        <v>108</v>
      </c>
      <c r="P2443" s="14">
        <f t="shared" si="232"/>
        <v>42187.125625000001</v>
      </c>
      <c r="Q2443" s="14">
        <f t="shared" si="233"/>
        <v>42208.207638888889</v>
      </c>
      <c r="R2443" t="s">
        <v>8298</v>
      </c>
      <c r="S2443" t="str">
        <f t="shared" si="230"/>
        <v>food</v>
      </c>
      <c r="T2443" t="str">
        <f t="shared" si="231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29"/>
        <v>126</v>
      </c>
      <c r="P2444" s="14">
        <f t="shared" si="232"/>
        <v>42052.666990740734</v>
      </c>
      <c r="Q2444" s="14">
        <f t="shared" si="233"/>
        <v>42082.625324074077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29"/>
        <v>203</v>
      </c>
      <c r="P2445" s="14">
        <f t="shared" si="232"/>
        <v>41836.625254629631</v>
      </c>
      <c r="Q2445" s="14">
        <f t="shared" si="233"/>
        <v>41866.625254629631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29"/>
        <v>109</v>
      </c>
      <c r="P2446" s="14">
        <f t="shared" si="232"/>
        <v>42485.754525462966</v>
      </c>
      <c r="Q2446" s="14">
        <f t="shared" si="233"/>
        <v>42515.754525462966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29"/>
        <v>173</v>
      </c>
      <c r="P2447" s="14">
        <f t="shared" si="232"/>
        <v>42243.190057870372</v>
      </c>
      <c r="Q2447" s="14">
        <f t="shared" si="233"/>
        <v>42273.190057870372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29"/>
        <v>168</v>
      </c>
      <c r="P2448" s="14">
        <f t="shared" si="232"/>
        <v>42670.602673611109</v>
      </c>
      <c r="Q2448" s="14">
        <f t="shared" si="233"/>
        <v>42700.64434027778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29"/>
        <v>427</v>
      </c>
      <c r="P2449" s="14">
        <f t="shared" si="232"/>
        <v>42654.469826388886</v>
      </c>
      <c r="Q2449" s="14">
        <f t="shared" si="233"/>
        <v>42686.166666666672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29"/>
        <v>108</v>
      </c>
      <c r="P2450" s="14">
        <f t="shared" si="232"/>
        <v>42607.316122685181</v>
      </c>
      <c r="Q2450" s="14">
        <f t="shared" si="233"/>
        <v>42613.233333333337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29"/>
        <v>108</v>
      </c>
      <c r="P2451" s="14">
        <f t="shared" si="232"/>
        <v>41943.142534722225</v>
      </c>
      <c r="Q2451" s="14">
        <f t="shared" si="233"/>
        <v>41973.184201388889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29"/>
        <v>102</v>
      </c>
      <c r="P2452" s="14">
        <f t="shared" si="232"/>
        <v>41902.07240740741</v>
      </c>
      <c r="Q2452" s="14">
        <f t="shared" si="233"/>
        <v>41940.132638888892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29"/>
        <v>115</v>
      </c>
      <c r="P2453" s="14">
        <f t="shared" si="232"/>
        <v>42779.908449074079</v>
      </c>
      <c r="Q2453" s="14">
        <f t="shared" si="233"/>
        <v>42799.908449074079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29"/>
        <v>134</v>
      </c>
      <c r="P2454" s="14">
        <f t="shared" si="232"/>
        <v>42338.84375</v>
      </c>
      <c r="Q2454" s="14">
        <f t="shared" si="233"/>
        <v>42367.958333333328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29"/>
        <v>155</v>
      </c>
      <c r="P2455" s="14">
        <f t="shared" si="232"/>
        <v>42738.692233796297</v>
      </c>
      <c r="Q2455" s="14">
        <f t="shared" si="233"/>
        <v>42768.692233796297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29"/>
        <v>101</v>
      </c>
      <c r="P2456" s="14">
        <f t="shared" si="232"/>
        <v>42770.201481481476</v>
      </c>
      <c r="Q2456" s="14">
        <f t="shared" si="233"/>
        <v>42805.201481481476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29"/>
        <v>182</v>
      </c>
      <c r="P2457" s="14">
        <f t="shared" si="232"/>
        <v>42452.781828703708</v>
      </c>
      <c r="Q2457" s="14">
        <f t="shared" si="233"/>
        <v>42480.781828703708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29"/>
        <v>181</v>
      </c>
      <c r="P2458" s="14">
        <f t="shared" si="232"/>
        <v>42761.961099537039</v>
      </c>
      <c r="Q2458" s="14">
        <f t="shared" si="233"/>
        <v>42791.961099537039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29"/>
        <v>102</v>
      </c>
      <c r="P2459" s="14">
        <f t="shared" si="232"/>
        <v>42423.602500000001</v>
      </c>
      <c r="Q2459" s="14">
        <f t="shared" si="233"/>
        <v>42453.560833333337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29"/>
        <v>110</v>
      </c>
      <c r="P2460" s="14">
        <f t="shared" si="232"/>
        <v>42495.871736111112</v>
      </c>
      <c r="Q2460" s="14">
        <f t="shared" si="233"/>
        <v>42530.791666666672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29"/>
        <v>102</v>
      </c>
      <c r="P2461" s="14">
        <f t="shared" si="232"/>
        <v>42407.637557870374</v>
      </c>
      <c r="Q2461" s="14">
        <f t="shared" si="233"/>
        <v>42452.595891203702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29"/>
        <v>101</v>
      </c>
      <c r="P2462" s="14">
        <f t="shared" si="232"/>
        <v>42704.187118055561</v>
      </c>
      <c r="Q2462" s="14">
        <f t="shared" si="233"/>
        <v>42738.178472222222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29"/>
        <v>104</v>
      </c>
      <c r="P2463" s="14">
        <f t="shared" si="232"/>
        <v>40784.012696759259</v>
      </c>
      <c r="Q2463" s="14">
        <f t="shared" si="233"/>
        <v>40817.125</v>
      </c>
      <c r="R2463" t="s">
        <v>8279</v>
      </c>
      <c r="S2463" t="str">
        <f t="shared" si="230"/>
        <v>music</v>
      </c>
      <c r="T2463" t="str">
        <f t="shared" si="231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29"/>
        <v>111</v>
      </c>
      <c r="P2464" s="14">
        <f t="shared" si="232"/>
        <v>41089.186296296299</v>
      </c>
      <c r="Q2464" s="14">
        <f t="shared" si="233"/>
        <v>41109.186296296299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29"/>
        <v>116</v>
      </c>
      <c r="P2465" s="14">
        <f t="shared" si="232"/>
        <v>41341.111400462964</v>
      </c>
      <c r="Q2465" s="14">
        <f t="shared" si="233"/>
        <v>41380.791666666664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29"/>
        <v>111</v>
      </c>
      <c r="P2466" s="14">
        <f t="shared" si="232"/>
        <v>42248.90042824074</v>
      </c>
      <c r="Q2466" s="14">
        <f t="shared" si="233"/>
        <v>42277.811805555553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29"/>
        <v>180</v>
      </c>
      <c r="P2467" s="14">
        <f t="shared" si="232"/>
        <v>41145.719305555554</v>
      </c>
      <c r="Q2467" s="14">
        <f t="shared" si="233"/>
        <v>41175.719305555554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29"/>
        <v>100</v>
      </c>
      <c r="P2468" s="14">
        <f t="shared" si="232"/>
        <v>41373.102465277778</v>
      </c>
      <c r="Q2468" s="14">
        <f t="shared" si="233"/>
        <v>41403.102465277778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29"/>
        <v>119</v>
      </c>
      <c r="P2469" s="14">
        <f t="shared" si="232"/>
        <v>41025.874201388891</v>
      </c>
      <c r="Q2469" s="14">
        <f t="shared" si="233"/>
        <v>41039.708333333336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29"/>
        <v>107</v>
      </c>
      <c r="P2470" s="14">
        <f t="shared" si="232"/>
        <v>41174.154178240737</v>
      </c>
      <c r="Q2470" s="14">
        <f t="shared" si="233"/>
        <v>41210.208333333336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29"/>
        <v>114</v>
      </c>
      <c r="P2471" s="14">
        <f t="shared" si="232"/>
        <v>40557.429733796293</v>
      </c>
      <c r="Q2471" s="14">
        <f t="shared" si="233"/>
        <v>40582.429733796293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29"/>
        <v>103</v>
      </c>
      <c r="P2472" s="14">
        <f t="shared" si="232"/>
        <v>41023.07471064815</v>
      </c>
      <c r="Q2472" s="14">
        <f t="shared" si="233"/>
        <v>41053.07471064815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29"/>
        <v>128</v>
      </c>
      <c r="P2473" s="14">
        <f t="shared" si="232"/>
        <v>40893.992962962962</v>
      </c>
      <c r="Q2473" s="14">
        <f t="shared" si="233"/>
        <v>40933.992962962962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29"/>
        <v>136</v>
      </c>
      <c r="P2474" s="14">
        <f t="shared" si="232"/>
        <v>40354.11550925926</v>
      </c>
      <c r="Q2474" s="14">
        <f t="shared" si="233"/>
        <v>40425.043749999997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29"/>
        <v>100</v>
      </c>
      <c r="P2475" s="14">
        <f t="shared" si="232"/>
        <v>41193.748483796298</v>
      </c>
      <c r="Q2475" s="14">
        <f t="shared" si="233"/>
        <v>41223.790150462963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29"/>
        <v>100</v>
      </c>
      <c r="P2476" s="14">
        <f t="shared" si="232"/>
        <v>40417.011296296296</v>
      </c>
      <c r="Q2476" s="14">
        <f t="shared" si="233"/>
        <v>40462.011296296296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29"/>
        <v>105</v>
      </c>
      <c r="P2477" s="14">
        <f t="shared" si="232"/>
        <v>40310.287673611114</v>
      </c>
      <c r="Q2477" s="14">
        <f t="shared" si="233"/>
        <v>40369.916666666664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29"/>
        <v>105</v>
      </c>
      <c r="P2478" s="14">
        <f t="shared" si="232"/>
        <v>41913.328356481477</v>
      </c>
      <c r="Q2478" s="14">
        <f t="shared" si="233"/>
        <v>41946.370023148149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29"/>
        <v>171</v>
      </c>
      <c r="P2479" s="14">
        <f t="shared" si="232"/>
        <v>41088.691493055558</v>
      </c>
      <c r="Q2479" s="14">
        <f t="shared" si="233"/>
        <v>41133.691493055558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29"/>
        <v>128</v>
      </c>
      <c r="P2480" s="14">
        <f t="shared" si="232"/>
        <v>41257.950381944444</v>
      </c>
      <c r="Q2480" s="14">
        <f t="shared" si="233"/>
        <v>41287.950381944444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29"/>
        <v>133</v>
      </c>
      <c r="P2481" s="14">
        <f t="shared" si="232"/>
        <v>41107.726782407408</v>
      </c>
      <c r="Q2481" s="14">
        <f t="shared" si="233"/>
        <v>41118.083333333336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29"/>
        <v>100</v>
      </c>
      <c r="P2482" s="14">
        <f t="shared" si="232"/>
        <v>42227.936157407406</v>
      </c>
      <c r="Q2482" s="14">
        <f t="shared" si="233"/>
        <v>42287.936157407406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29"/>
        <v>113</v>
      </c>
      <c r="P2483" s="14">
        <f t="shared" si="232"/>
        <v>40999.645925925928</v>
      </c>
      <c r="Q2483" s="14">
        <f t="shared" si="233"/>
        <v>41029.645925925928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29"/>
        <v>100</v>
      </c>
      <c r="P2484" s="14">
        <f t="shared" si="232"/>
        <v>40711.782210648147</v>
      </c>
      <c r="Q2484" s="14">
        <f t="shared" si="233"/>
        <v>40756.782210648147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29"/>
        <v>114</v>
      </c>
      <c r="P2485" s="14">
        <f t="shared" si="232"/>
        <v>40970.750034722223</v>
      </c>
      <c r="Q2485" s="14">
        <f t="shared" si="233"/>
        <v>41030.708368055559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29"/>
        <v>119</v>
      </c>
      <c r="P2486" s="14">
        <f t="shared" si="232"/>
        <v>40771.916701388887</v>
      </c>
      <c r="Q2486" s="14">
        <f t="shared" si="233"/>
        <v>40801.916701388887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29"/>
        <v>103</v>
      </c>
      <c r="P2487" s="14">
        <f t="shared" si="232"/>
        <v>40793.998599537037</v>
      </c>
      <c r="Q2487" s="14">
        <f t="shared" si="233"/>
        <v>40828.998599537037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29"/>
        <v>266</v>
      </c>
      <c r="P2488" s="14">
        <f t="shared" si="232"/>
        <v>40991.708055555559</v>
      </c>
      <c r="Q2488" s="14">
        <f t="shared" si="233"/>
        <v>41021.708055555559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29"/>
        <v>100</v>
      </c>
      <c r="P2489" s="14">
        <f t="shared" si="232"/>
        <v>41026.083298611113</v>
      </c>
      <c r="Q2489" s="14">
        <f t="shared" si="233"/>
        <v>41056.083298611113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29"/>
        <v>107</v>
      </c>
      <c r="P2490" s="14">
        <f t="shared" si="232"/>
        <v>40833.633194444446</v>
      </c>
      <c r="Q2490" s="14">
        <f t="shared" si="233"/>
        <v>40863.674861111111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29"/>
        <v>134</v>
      </c>
      <c r="P2491" s="14">
        <f t="shared" si="232"/>
        <v>41373.690266203703</v>
      </c>
      <c r="Q2491" s="14">
        <f t="shared" si="233"/>
        <v>41403.690266203703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29"/>
        <v>121</v>
      </c>
      <c r="P2492" s="14">
        <f t="shared" si="232"/>
        <v>41023.227731481478</v>
      </c>
      <c r="Q2492" s="14">
        <f t="shared" si="233"/>
        <v>41083.227731481478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29"/>
        <v>103</v>
      </c>
      <c r="P2493" s="14">
        <f t="shared" si="232"/>
        <v>40542.839282407411</v>
      </c>
      <c r="Q2493" s="14">
        <f t="shared" si="233"/>
        <v>40559.07708333333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29"/>
        <v>125</v>
      </c>
      <c r="P2494" s="14">
        <f t="shared" si="232"/>
        <v>41024.985972222225</v>
      </c>
      <c r="Q2494" s="14">
        <f t="shared" si="233"/>
        <v>41076.415972222225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29"/>
        <v>129</v>
      </c>
      <c r="P2495" s="14">
        <f t="shared" si="232"/>
        <v>41348.168287037035</v>
      </c>
      <c r="Q2495" s="14">
        <f t="shared" si="233"/>
        <v>41393.168287037035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29"/>
        <v>101</v>
      </c>
      <c r="P2496" s="14">
        <f t="shared" si="232"/>
        <v>41022.645185185182</v>
      </c>
      <c r="Q2496" s="14">
        <f t="shared" si="233"/>
        <v>41052.645185185182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29"/>
        <v>128</v>
      </c>
      <c r="P2497" s="14">
        <f t="shared" si="232"/>
        <v>41036.946469907409</v>
      </c>
      <c r="Q2497" s="14">
        <f t="shared" si="233"/>
        <v>41066.946469907409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IFERROR(ROUND(E2498/L2498, 2), 0)</f>
        <v>600</v>
      </c>
      <c r="N2498" t="b">
        <v>1</v>
      </c>
      <c r="O2498" s="6">
        <f t="shared" ref="O2498:O2561" si="235">ROUND(E2498/D2498 * 100, 0)</f>
        <v>100</v>
      </c>
      <c r="P2498" s="14">
        <f t="shared" si="232"/>
        <v>41327.996435185189</v>
      </c>
      <c r="Q2498" s="14">
        <f t="shared" si="233"/>
        <v>41362.954768518517</v>
      </c>
      <c r="R2498" t="s">
        <v>8279</v>
      </c>
      <c r="S2498" t="str">
        <f t="shared" ref="S2498:S2561" si="236">LEFT(R2498,SEARCH("/",R2498)-1)</f>
        <v>music</v>
      </c>
      <c r="T2498" t="str">
        <f t="shared" ref="T2498:T2561" si="237">RIGHT(R2498,LEN(R2498)-SEARCH("/",R2498))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si="235"/>
        <v>113</v>
      </c>
      <c r="P2499" s="14">
        <f t="shared" ref="P2499:P2562" si="238">(((J2499/60)/60)/24)+DATE(1970,1,1)</f>
        <v>40730.878912037035</v>
      </c>
      <c r="Q2499" s="14">
        <f t="shared" ref="Q2499:Q2562" si="239">(((I2499/60)/60)/24)+DATE(1970,1,1)</f>
        <v>40760.878912037035</v>
      </c>
      <c r="R2499" t="s">
        <v>8279</v>
      </c>
      <c r="S2499" t="str">
        <f t="shared" si="236"/>
        <v>music</v>
      </c>
      <c r="T2499" t="str">
        <f t="shared" si="237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5"/>
        <v>106</v>
      </c>
      <c r="P2500" s="14">
        <f t="shared" si="238"/>
        <v>42017.967442129629</v>
      </c>
      <c r="Q2500" s="14">
        <f t="shared" si="239"/>
        <v>42031.967442129629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5"/>
        <v>203</v>
      </c>
      <c r="P2501" s="14">
        <f t="shared" si="238"/>
        <v>41226.648576388885</v>
      </c>
      <c r="Q2501" s="14">
        <f t="shared" si="239"/>
        <v>41274.75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5"/>
        <v>113</v>
      </c>
      <c r="P2502" s="14">
        <f t="shared" si="238"/>
        <v>41053.772858796299</v>
      </c>
      <c r="Q2502" s="14">
        <f t="shared" si="239"/>
        <v>41083.772858796299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5"/>
        <v>3</v>
      </c>
      <c r="P2503" s="14">
        <f t="shared" si="238"/>
        <v>42244.776666666665</v>
      </c>
      <c r="Q2503" s="14">
        <f t="shared" si="239"/>
        <v>42274.776666666665</v>
      </c>
      <c r="R2503" t="s">
        <v>8299</v>
      </c>
      <c r="S2503" t="str">
        <f t="shared" si="236"/>
        <v>food</v>
      </c>
      <c r="T2503" t="str">
        <f t="shared" si="237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5"/>
        <v>0</v>
      </c>
      <c r="P2504" s="14">
        <f t="shared" si="238"/>
        <v>41858.825439814813</v>
      </c>
      <c r="Q2504" s="14">
        <f t="shared" si="239"/>
        <v>41903.825439814813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>
        <f t="shared" si="234"/>
        <v>0</v>
      </c>
      <c r="N2505" t="b">
        <v>0</v>
      </c>
      <c r="O2505" s="6">
        <f t="shared" si="235"/>
        <v>0</v>
      </c>
      <c r="P2505" s="14">
        <f t="shared" si="238"/>
        <v>42498.899398148147</v>
      </c>
      <c r="Q2505" s="14">
        <f t="shared" si="239"/>
        <v>42528.879166666666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>
        <f t="shared" si="234"/>
        <v>0</v>
      </c>
      <c r="N2506" t="b">
        <v>0</v>
      </c>
      <c r="O2506" s="6">
        <f t="shared" si="235"/>
        <v>0</v>
      </c>
      <c r="P2506" s="14">
        <f t="shared" si="238"/>
        <v>41928.015439814815</v>
      </c>
      <c r="Q2506" s="14">
        <f t="shared" si="239"/>
        <v>41958.057106481487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>
        <f t="shared" si="234"/>
        <v>0</v>
      </c>
      <c r="N2507" t="b">
        <v>0</v>
      </c>
      <c r="O2507" s="6">
        <f t="shared" si="235"/>
        <v>0</v>
      </c>
      <c r="P2507" s="14">
        <f t="shared" si="238"/>
        <v>42047.05574074074</v>
      </c>
      <c r="Q2507" s="14">
        <f t="shared" si="239"/>
        <v>42077.014074074075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5"/>
        <v>1</v>
      </c>
      <c r="P2508" s="14">
        <f t="shared" si="238"/>
        <v>42258.297094907408</v>
      </c>
      <c r="Q2508" s="14">
        <f t="shared" si="239"/>
        <v>42280.875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>
        <f t="shared" si="234"/>
        <v>0</v>
      </c>
      <c r="N2509" t="b">
        <v>0</v>
      </c>
      <c r="O2509" s="6">
        <f t="shared" si="235"/>
        <v>0</v>
      </c>
      <c r="P2509" s="14">
        <f t="shared" si="238"/>
        <v>42105.072962962964</v>
      </c>
      <c r="Q2509" s="14">
        <f t="shared" si="239"/>
        <v>42135.072962962964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>
        <f t="shared" si="234"/>
        <v>0</v>
      </c>
      <c r="N2510" t="b">
        <v>0</v>
      </c>
      <c r="O2510" s="6">
        <f t="shared" si="235"/>
        <v>0</v>
      </c>
      <c r="P2510" s="14">
        <f t="shared" si="238"/>
        <v>41835.951782407406</v>
      </c>
      <c r="Q2510" s="14">
        <f t="shared" si="239"/>
        <v>41865.951782407406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5"/>
        <v>1</v>
      </c>
      <c r="P2511" s="14">
        <f t="shared" si="238"/>
        <v>42058.809594907405</v>
      </c>
      <c r="Q2511" s="14">
        <f t="shared" si="239"/>
        <v>42114.767928240741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5"/>
        <v>0</v>
      </c>
      <c r="P2512" s="14">
        <f t="shared" si="238"/>
        <v>42078.997361111105</v>
      </c>
      <c r="Q2512" s="14">
        <f t="shared" si="239"/>
        <v>42138.997361111105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>
        <f t="shared" si="234"/>
        <v>0</v>
      </c>
      <c r="N2513" t="b">
        <v>0</v>
      </c>
      <c r="O2513" s="6">
        <f t="shared" si="235"/>
        <v>0</v>
      </c>
      <c r="P2513" s="14">
        <f t="shared" si="238"/>
        <v>42371.446909722217</v>
      </c>
      <c r="Q2513" s="14">
        <f t="shared" si="239"/>
        <v>42401.446909722217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>
        <f t="shared" si="234"/>
        <v>0</v>
      </c>
      <c r="N2514" t="b">
        <v>0</v>
      </c>
      <c r="O2514" s="6">
        <f t="shared" si="235"/>
        <v>0</v>
      </c>
      <c r="P2514" s="14">
        <f t="shared" si="238"/>
        <v>41971.876863425925</v>
      </c>
      <c r="Q2514" s="14">
        <f t="shared" si="239"/>
        <v>41986.876863425925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>
        <f t="shared" si="234"/>
        <v>0</v>
      </c>
      <c r="N2515" t="b">
        <v>0</v>
      </c>
      <c r="O2515" s="6">
        <f t="shared" si="235"/>
        <v>0</v>
      </c>
      <c r="P2515" s="14">
        <f t="shared" si="238"/>
        <v>42732.00681712963</v>
      </c>
      <c r="Q2515" s="14">
        <f t="shared" si="239"/>
        <v>42792.00681712963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5"/>
        <v>2</v>
      </c>
      <c r="P2516" s="14">
        <f t="shared" si="238"/>
        <v>41854.389780092592</v>
      </c>
      <c r="Q2516" s="14">
        <f t="shared" si="239"/>
        <v>41871.389780092592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5"/>
        <v>19</v>
      </c>
      <c r="P2517" s="14">
        <f t="shared" si="238"/>
        <v>42027.839733796296</v>
      </c>
      <c r="Q2517" s="14">
        <f t="shared" si="239"/>
        <v>42057.839733796296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>
        <f t="shared" si="234"/>
        <v>0</v>
      </c>
      <c r="N2518" t="b">
        <v>0</v>
      </c>
      <c r="O2518" s="6">
        <f t="shared" si="235"/>
        <v>0</v>
      </c>
      <c r="P2518" s="14">
        <f t="shared" si="238"/>
        <v>41942.653379629628</v>
      </c>
      <c r="Q2518" s="14">
        <f t="shared" si="239"/>
        <v>41972.6950462963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5"/>
        <v>10</v>
      </c>
      <c r="P2519" s="14">
        <f t="shared" si="238"/>
        <v>42052.802430555559</v>
      </c>
      <c r="Q2519" s="14">
        <f t="shared" si="239"/>
        <v>42082.760763888888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>
        <f t="shared" si="234"/>
        <v>0</v>
      </c>
      <c r="N2520" t="b">
        <v>0</v>
      </c>
      <c r="O2520" s="6">
        <f t="shared" si="235"/>
        <v>0</v>
      </c>
      <c r="P2520" s="14">
        <f t="shared" si="238"/>
        <v>41926.680879629632</v>
      </c>
      <c r="Q2520" s="14">
        <f t="shared" si="239"/>
        <v>41956.722546296296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5"/>
        <v>0</v>
      </c>
      <c r="P2521" s="14">
        <f t="shared" si="238"/>
        <v>41809.155138888891</v>
      </c>
      <c r="Q2521" s="14">
        <f t="shared" si="239"/>
        <v>41839.155138888891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>
        <f t="shared" si="234"/>
        <v>0</v>
      </c>
      <c r="N2522" t="b">
        <v>0</v>
      </c>
      <c r="O2522" s="6">
        <f t="shared" si="235"/>
        <v>0</v>
      </c>
      <c r="P2522" s="14">
        <f t="shared" si="238"/>
        <v>42612.600520833337</v>
      </c>
      <c r="Q2522" s="14">
        <f t="shared" si="239"/>
        <v>42658.806249999994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5"/>
        <v>109</v>
      </c>
      <c r="P2523" s="14">
        <f t="shared" si="238"/>
        <v>42269.967835648145</v>
      </c>
      <c r="Q2523" s="14">
        <f t="shared" si="239"/>
        <v>42290.967835648145</v>
      </c>
      <c r="R2523" t="s">
        <v>8300</v>
      </c>
      <c r="S2523" t="str">
        <f t="shared" si="236"/>
        <v>music</v>
      </c>
      <c r="T2523" t="str">
        <f t="shared" si="237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5"/>
        <v>100</v>
      </c>
      <c r="P2524" s="14">
        <f t="shared" si="238"/>
        <v>42460.573611111111</v>
      </c>
      <c r="Q2524" s="14">
        <f t="shared" si="239"/>
        <v>42482.619444444441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5"/>
        <v>156</v>
      </c>
      <c r="P2525" s="14">
        <f t="shared" si="238"/>
        <v>41930.975601851853</v>
      </c>
      <c r="Q2525" s="14">
        <f t="shared" si="239"/>
        <v>41961.017268518524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5"/>
        <v>102</v>
      </c>
      <c r="P2526" s="14">
        <f t="shared" si="238"/>
        <v>41961.807372685187</v>
      </c>
      <c r="Q2526" s="14">
        <f t="shared" si="239"/>
        <v>41994.1875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5"/>
        <v>100</v>
      </c>
      <c r="P2527" s="14">
        <f t="shared" si="238"/>
        <v>41058.844571759262</v>
      </c>
      <c r="Q2527" s="14">
        <f t="shared" si="239"/>
        <v>41088.844571759262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5"/>
        <v>113</v>
      </c>
      <c r="P2528" s="14">
        <f t="shared" si="238"/>
        <v>41953.091134259259</v>
      </c>
      <c r="Q2528" s="14">
        <f t="shared" si="239"/>
        <v>41981.207638888889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5"/>
        <v>102</v>
      </c>
      <c r="P2529" s="14">
        <f t="shared" si="238"/>
        <v>41546.75105324074</v>
      </c>
      <c r="Q2529" s="14">
        <f t="shared" si="239"/>
        <v>41565.165972222225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5"/>
        <v>107</v>
      </c>
      <c r="P2530" s="14">
        <f t="shared" si="238"/>
        <v>42217.834525462968</v>
      </c>
      <c r="Q2530" s="14">
        <f t="shared" si="239"/>
        <v>42236.458333333328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5"/>
        <v>104</v>
      </c>
      <c r="P2531" s="14">
        <f t="shared" si="238"/>
        <v>40948.080729166664</v>
      </c>
      <c r="Q2531" s="14">
        <f t="shared" si="239"/>
        <v>40993.0390625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5"/>
        <v>100</v>
      </c>
      <c r="P2532" s="14">
        <f t="shared" si="238"/>
        <v>42081.864641203705</v>
      </c>
      <c r="Q2532" s="14">
        <f t="shared" si="239"/>
        <v>42114.201388888891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5"/>
        <v>100</v>
      </c>
      <c r="P2533" s="14">
        <f t="shared" si="238"/>
        <v>42208.680023148147</v>
      </c>
      <c r="Q2533" s="14">
        <f t="shared" si="239"/>
        <v>42231.165972222225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5"/>
        <v>126</v>
      </c>
      <c r="P2534" s="14">
        <f t="shared" si="238"/>
        <v>41107.849143518521</v>
      </c>
      <c r="Q2534" s="14">
        <f t="shared" si="239"/>
        <v>41137.849143518521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5"/>
        <v>111</v>
      </c>
      <c r="P2535" s="14">
        <f t="shared" si="238"/>
        <v>41304.751284722224</v>
      </c>
      <c r="Q2535" s="14">
        <f t="shared" si="239"/>
        <v>41334.750787037039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5"/>
        <v>105</v>
      </c>
      <c r="P2536" s="14">
        <f t="shared" si="238"/>
        <v>40127.700370370374</v>
      </c>
      <c r="Q2536" s="14">
        <f t="shared" si="239"/>
        <v>40179.25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5"/>
        <v>104</v>
      </c>
      <c r="P2537" s="14">
        <f t="shared" si="238"/>
        <v>41943.791030092594</v>
      </c>
      <c r="Q2537" s="14">
        <f t="shared" si="239"/>
        <v>41974.832696759258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5"/>
        <v>116</v>
      </c>
      <c r="P2538" s="14">
        <f t="shared" si="238"/>
        <v>41464.106087962966</v>
      </c>
      <c r="Q2538" s="14">
        <f t="shared" si="239"/>
        <v>41485.106087962966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5"/>
        <v>110</v>
      </c>
      <c r="P2539" s="14">
        <f t="shared" si="238"/>
        <v>40696.648784722223</v>
      </c>
      <c r="Q2539" s="14">
        <f t="shared" si="239"/>
        <v>40756.648784722223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5"/>
        <v>113</v>
      </c>
      <c r="P2540" s="14">
        <f t="shared" si="238"/>
        <v>41298.509965277779</v>
      </c>
      <c r="Q2540" s="14">
        <f t="shared" si="239"/>
        <v>41329.207638888889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5"/>
        <v>100</v>
      </c>
      <c r="P2541" s="14">
        <f t="shared" si="238"/>
        <v>41977.902222222227</v>
      </c>
      <c r="Q2541" s="14">
        <f t="shared" si="239"/>
        <v>42037.902222222227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5"/>
        <v>103</v>
      </c>
      <c r="P2542" s="14">
        <f t="shared" si="238"/>
        <v>40785.675011574072</v>
      </c>
      <c r="Q2542" s="14">
        <f t="shared" si="239"/>
        <v>40845.675011574072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5"/>
        <v>107</v>
      </c>
      <c r="P2543" s="14">
        <f t="shared" si="238"/>
        <v>41483.449282407404</v>
      </c>
      <c r="Q2543" s="14">
        <f t="shared" si="239"/>
        <v>41543.449282407404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5"/>
        <v>104</v>
      </c>
      <c r="P2544" s="14">
        <f t="shared" si="238"/>
        <v>41509.426585648151</v>
      </c>
      <c r="Q2544" s="14">
        <f t="shared" si="239"/>
        <v>41548.165972222225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5"/>
        <v>156</v>
      </c>
      <c r="P2545" s="14">
        <f t="shared" si="238"/>
        <v>40514.107615740737</v>
      </c>
      <c r="Q2545" s="14">
        <f t="shared" si="239"/>
        <v>40545.125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5"/>
        <v>101</v>
      </c>
      <c r="P2546" s="14">
        <f t="shared" si="238"/>
        <v>41068.520474537036</v>
      </c>
      <c r="Q2546" s="14">
        <f t="shared" si="239"/>
        <v>41098.520474537036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5"/>
        <v>195</v>
      </c>
      <c r="P2547" s="14">
        <f t="shared" si="238"/>
        <v>42027.13817129629</v>
      </c>
      <c r="Q2547" s="14">
        <f t="shared" si="239"/>
        <v>42062.020833333328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5"/>
        <v>112</v>
      </c>
      <c r="P2548" s="14">
        <f t="shared" si="238"/>
        <v>41524.858553240738</v>
      </c>
      <c r="Q2548" s="14">
        <f t="shared" si="239"/>
        <v>41552.208333333336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5"/>
        <v>120</v>
      </c>
      <c r="P2549" s="14">
        <f t="shared" si="238"/>
        <v>40973.773182870369</v>
      </c>
      <c r="Q2549" s="14">
        <f t="shared" si="239"/>
        <v>41003.731516203705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5"/>
        <v>102</v>
      </c>
      <c r="P2550" s="14">
        <f t="shared" si="238"/>
        <v>42618.625428240746</v>
      </c>
      <c r="Q2550" s="14">
        <f t="shared" si="239"/>
        <v>42643.185416666667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5"/>
        <v>103</v>
      </c>
      <c r="P2551" s="14">
        <f t="shared" si="238"/>
        <v>41390.757754629631</v>
      </c>
      <c r="Q2551" s="14">
        <f t="shared" si="239"/>
        <v>41425.708333333336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5"/>
        <v>101</v>
      </c>
      <c r="P2552" s="14">
        <f t="shared" si="238"/>
        <v>42228.634328703702</v>
      </c>
      <c r="Q2552" s="14">
        <f t="shared" si="239"/>
        <v>42285.165972222225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5"/>
        <v>103</v>
      </c>
      <c r="P2553" s="14">
        <f t="shared" si="238"/>
        <v>40961.252141203702</v>
      </c>
      <c r="Q2553" s="14">
        <f t="shared" si="239"/>
        <v>40989.866666666669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5"/>
        <v>107</v>
      </c>
      <c r="P2554" s="14">
        <f t="shared" si="238"/>
        <v>42769.809965277775</v>
      </c>
      <c r="Q2554" s="14">
        <f t="shared" si="239"/>
        <v>42799.809965277775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5"/>
        <v>156</v>
      </c>
      <c r="P2555" s="14">
        <f t="shared" si="238"/>
        <v>41113.199155092596</v>
      </c>
      <c r="Q2555" s="14">
        <f t="shared" si="239"/>
        <v>41173.199155092596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5"/>
        <v>123</v>
      </c>
      <c r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5"/>
        <v>107</v>
      </c>
      <c r="P2557" s="14">
        <f t="shared" si="238"/>
        <v>41026.655011574076</v>
      </c>
      <c r="Q2557" s="14">
        <f t="shared" si="239"/>
        <v>41057.655011574076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5"/>
        <v>106</v>
      </c>
      <c r="P2558" s="14">
        <f t="shared" si="238"/>
        <v>41222.991400462961</v>
      </c>
      <c r="Q2558" s="14">
        <f t="shared" si="239"/>
        <v>41267.991400462961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5"/>
        <v>118</v>
      </c>
      <c r="P2559" s="14">
        <f t="shared" si="238"/>
        <v>41744.745208333334</v>
      </c>
      <c r="Q2559" s="14">
        <f t="shared" si="239"/>
        <v>41774.745208333334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5"/>
        <v>109</v>
      </c>
      <c r="P2560" s="14">
        <f t="shared" si="238"/>
        <v>42093.860023148154</v>
      </c>
      <c r="Q2560" s="14">
        <f t="shared" si="239"/>
        <v>42125.582638888889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5"/>
        <v>111</v>
      </c>
      <c r="P2561" s="14">
        <f t="shared" si="238"/>
        <v>40829.873657407406</v>
      </c>
      <c r="Q2561" s="14">
        <f t="shared" si="239"/>
        <v>40862.817361111112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IFERROR(ROUND(E2562/L2562, 2), 0)</f>
        <v>143</v>
      </c>
      <c r="N2562" t="b">
        <v>1</v>
      </c>
      <c r="O2562" s="6">
        <f t="shared" ref="O2562:O2625" si="241">ROUND(E2562/D2562 * 100, 0)</f>
        <v>100</v>
      </c>
      <c r="P2562" s="14">
        <f t="shared" si="238"/>
        <v>42039.951087962967</v>
      </c>
      <c r="Q2562" s="14">
        <f t="shared" si="239"/>
        <v>42069.951087962967</v>
      </c>
      <c r="R2562" t="s">
        <v>8300</v>
      </c>
      <c r="S2562" t="str">
        <f t="shared" ref="S2562:S2625" si="242">LEFT(R2562,SEARCH("/",R2562)-1)</f>
        <v>music</v>
      </c>
      <c r="T2562" t="str">
        <f t="shared" ref="T2562:T2625" si="243">RIGHT(R2562,LEN(R2562)-SEARCH("/",R2562))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>
        <f t="shared" si="240"/>
        <v>0</v>
      </c>
      <c r="N2563" t="b">
        <v>0</v>
      </c>
      <c r="O2563" s="6">
        <f t="shared" si="241"/>
        <v>0</v>
      </c>
      <c r="P2563" s="14">
        <f t="shared" ref="P2563:P2626" si="244">(((J2563/60)/60)/24)+DATE(1970,1,1)</f>
        <v>42260.528807870374</v>
      </c>
      <c r="Q2563" s="14">
        <f t="shared" ref="Q2563:Q2626" si="245">(((I2563/60)/60)/24)+DATE(1970,1,1)</f>
        <v>42290.528807870374</v>
      </c>
      <c r="R2563" t="s">
        <v>8284</v>
      </c>
      <c r="S2563" t="str">
        <f t="shared" si="242"/>
        <v>food</v>
      </c>
      <c r="T2563" t="str">
        <f t="shared" si="243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1"/>
        <v>1</v>
      </c>
      <c r="P2564" s="14">
        <f t="shared" si="244"/>
        <v>42594.524756944447</v>
      </c>
      <c r="Q2564" s="14">
        <f t="shared" si="245"/>
        <v>42654.524756944447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>
        <f t="shared" si="240"/>
        <v>0</v>
      </c>
      <c r="N2565" t="b">
        <v>0</v>
      </c>
      <c r="O2565" s="6">
        <f t="shared" si="241"/>
        <v>0</v>
      </c>
      <c r="P2565" s="14">
        <f t="shared" si="244"/>
        <v>42155.139479166668</v>
      </c>
      <c r="Q2565" s="14">
        <f t="shared" si="245"/>
        <v>42215.139479166668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>
        <f t="shared" si="240"/>
        <v>0</v>
      </c>
      <c r="N2566" t="b">
        <v>0</v>
      </c>
      <c r="O2566" s="6">
        <f t="shared" si="241"/>
        <v>0</v>
      </c>
      <c r="P2566" s="14">
        <f t="shared" si="244"/>
        <v>41822.040497685186</v>
      </c>
      <c r="Q2566" s="14">
        <f t="shared" si="245"/>
        <v>41852.040497685186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1"/>
        <v>1</v>
      </c>
      <c r="P2567" s="14">
        <f t="shared" si="244"/>
        <v>42440.650335648148</v>
      </c>
      <c r="Q2567" s="14">
        <f t="shared" si="245"/>
        <v>42499.868055555555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>
        <f t="shared" si="240"/>
        <v>0</v>
      </c>
      <c r="N2568" t="b">
        <v>0</v>
      </c>
      <c r="O2568" s="6">
        <f t="shared" si="241"/>
        <v>0</v>
      </c>
      <c r="P2568" s="14">
        <f t="shared" si="244"/>
        <v>41842.980879629627</v>
      </c>
      <c r="Q2568" s="14">
        <f t="shared" si="245"/>
        <v>41872.980879629627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1"/>
        <v>0</v>
      </c>
      <c r="P2569" s="14">
        <f t="shared" si="244"/>
        <v>42087.878912037035</v>
      </c>
      <c r="Q2569" s="14">
        <f t="shared" si="245"/>
        <v>42117.878912037035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1"/>
        <v>1</v>
      </c>
      <c r="P2570" s="14">
        <f t="shared" si="244"/>
        <v>42584.666597222225</v>
      </c>
      <c r="Q2570" s="14">
        <f t="shared" si="245"/>
        <v>42614.666597222225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1"/>
        <v>2</v>
      </c>
      <c r="P2571" s="14">
        <f t="shared" si="244"/>
        <v>42234.105462962965</v>
      </c>
      <c r="Q2571" s="14">
        <f t="shared" si="245"/>
        <v>42264.105462962965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1"/>
        <v>1</v>
      </c>
      <c r="P2572" s="14">
        <f t="shared" si="244"/>
        <v>42744.903182870374</v>
      </c>
      <c r="Q2572" s="14">
        <f t="shared" si="245"/>
        <v>42774.903182870374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1"/>
        <v>0</v>
      </c>
      <c r="P2573" s="14">
        <f t="shared" si="244"/>
        <v>42449.341678240744</v>
      </c>
      <c r="Q2573" s="14">
        <f t="shared" si="245"/>
        <v>42509.341678240744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>
        <f t="shared" si="240"/>
        <v>0</v>
      </c>
      <c r="N2574" t="b">
        <v>0</v>
      </c>
      <c r="O2574" s="6">
        <f t="shared" si="241"/>
        <v>0</v>
      </c>
      <c r="P2574" s="14">
        <f t="shared" si="244"/>
        <v>42077.119409722218</v>
      </c>
      <c r="Q2574" s="14">
        <f t="shared" si="245"/>
        <v>42107.119409722218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>
        <f t="shared" si="240"/>
        <v>0</v>
      </c>
      <c r="N2575" t="b">
        <v>0</v>
      </c>
      <c r="O2575" s="6">
        <f t="shared" si="241"/>
        <v>0</v>
      </c>
      <c r="P2575" s="14">
        <f t="shared" si="244"/>
        <v>41829.592002314814</v>
      </c>
      <c r="Q2575" s="14">
        <f t="shared" si="245"/>
        <v>41874.592002314814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>
        <f t="shared" si="240"/>
        <v>0</v>
      </c>
      <c r="N2576" t="b">
        <v>0</v>
      </c>
      <c r="O2576" s="6">
        <f t="shared" si="241"/>
        <v>0</v>
      </c>
      <c r="P2576" s="14">
        <f t="shared" si="244"/>
        <v>42487.825752314813</v>
      </c>
      <c r="Q2576" s="14">
        <f t="shared" si="245"/>
        <v>42508.825752314813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>
        <f t="shared" si="240"/>
        <v>0</v>
      </c>
      <c r="N2577" t="b">
        <v>0</v>
      </c>
      <c r="O2577" s="6">
        <f t="shared" si="241"/>
        <v>0</v>
      </c>
      <c r="P2577" s="14">
        <f t="shared" si="244"/>
        <v>41986.108726851846</v>
      </c>
      <c r="Q2577" s="14">
        <f t="shared" si="245"/>
        <v>42016.108726851846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>
        <f t="shared" si="240"/>
        <v>0</v>
      </c>
      <c r="N2578" t="b">
        <v>0</v>
      </c>
      <c r="O2578" s="6">
        <f t="shared" si="241"/>
        <v>0</v>
      </c>
      <c r="P2578" s="14">
        <f t="shared" si="244"/>
        <v>42060.00980324074</v>
      </c>
      <c r="Q2578" s="14">
        <f t="shared" si="245"/>
        <v>42104.968136574069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>
        <f t="shared" si="240"/>
        <v>0</v>
      </c>
      <c r="N2579" t="b">
        <v>0</v>
      </c>
      <c r="O2579" s="6">
        <f t="shared" si="241"/>
        <v>0</v>
      </c>
      <c r="P2579" s="14">
        <f t="shared" si="244"/>
        <v>41830.820567129631</v>
      </c>
      <c r="Q2579" s="14">
        <f t="shared" si="245"/>
        <v>41855.820567129631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>
        <f t="shared" si="240"/>
        <v>0</v>
      </c>
      <c r="N2580" t="b">
        <v>0</v>
      </c>
      <c r="O2580" s="6">
        <f t="shared" si="241"/>
        <v>0</v>
      </c>
      <c r="P2580" s="14">
        <f t="shared" si="244"/>
        <v>42238.022905092599</v>
      </c>
      <c r="Q2580" s="14">
        <f t="shared" si="245"/>
        <v>42286.708333333328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1"/>
        <v>0</v>
      </c>
      <c r="P2581" s="14">
        <f t="shared" si="244"/>
        <v>41837.829895833333</v>
      </c>
      <c r="Q2581" s="14">
        <f t="shared" si="245"/>
        <v>41897.829895833333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1"/>
        <v>1</v>
      </c>
      <c r="P2582" s="14">
        <f t="shared" si="244"/>
        <v>42110.326423611114</v>
      </c>
      <c r="Q2582" s="14">
        <f t="shared" si="245"/>
        <v>42140.125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1"/>
        <v>11</v>
      </c>
      <c r="P2583" s="14">
        <f t="shared" si="244"/>
        <v>42294.628449074073</v>
      </c>
      <c r="Q2583" s="14">
        <f t="shared" si="245"/>
        <v>42324.670115740737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1"/>
        <v>0</v>
      </c>
      <c r="P2584" s="14">
        <f t="shared" si="244"/>
        <v>42642.988819444443</v>
      </c>
      <c r="Q2584" s="14">
        <f t="shared" si="245"/>
        <v>42672.988819444443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1"/>
        <v>1</v>
      </c>
      <c r="P2585" s="14">
        <f t="shared" si="244"/>
        <v>42019.76944444445</v>
      </c>
      <c r="Q2585" s="14">
        <f t="shared" si="245"/>
        <v>42079.727777777778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>
        <f t="shared" si="240"/>
        <v>0</v>
      </c>
      <c r="N2586" t="b">
        <v>0</v>
      </c>
      <c r="O2586" s="6">
        <f t="shared" si="241"/>
        <v>0</v>
      </c>
      <c r="P2586" s="14">
        <f t="shared" si="244"/>
        <v>42140.173252314817</v>
      </c>
      <c r="Q2586" s="14">
        <f t="shared" si="245"/>
        <v>42170.173252314817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1"/>
        <v>0</v>
      </c>
      <c r="P2587" s="14">
        <f t="shared" si="244"/>
        <v>41795.963333333333</v>
      </c>
      <c r="Q2587" s="14">
        <f t="shared" si="245"/>
        <v>41825.963333333333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1"/>
        <v>0</v>
      </c>
      <c r="P2588" s="14">
        <f t="shared" si="244"/>
        <v>42333.330277777779</v>
      </c>
      <c r="Q2588" s="14">
        <f t="shared" si="245"/>
        <v>42363.330277777779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1"/>
        <v>2</v>
      </c>
      <c r="P2589" s="14">
        <f t="shared" si="244"/>
        <v>42338.675381944442</v>
      </c>
      <c r="Q2589" s="14">
        <f t="shared" si="245"/>
        <v>42368.675381944442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1"/>
        <v>4</v>
      </c>
      <c r="P2590" s="14">
        <f t="shared" si="244"/>
        <v>42042.676226851851</v>
      </c>
      <c r="Q2590" s="14">
        <f t="shared" si="245"/>
        <v>42094.551388888889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1"/>
        <v>0</v>
      </c>
      <c r="P2591" s="14">
        <f t="shared" si="244"/>
        <v>42422.536192129628</v>
      </c>
      <c r="Q2591" s="14">
        <f t="shared" si="245"/>
        <v>42452.494525462964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>
        <f t="shared" si="240"/>
        <v>0</v>
      </c>
      <c r="N2592" t="b">
        <v>0</v>
      </c>
      <c r="O2592" s="6">
        <f t="shared" si="241"/>
        <v>0</v>
      </c>
      <c r="P2592" s="14">
        <f t="shared" si="244"/>
        <v>42388.589085648149</v>
      </c>
      <c r="Q2592" s="14">
        <f t="shared" si="245"/>
        <v>42395.589085648149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1"/>
        <v>2</v>
      </c>
      <c r="P2593" s="14">
        <f t="shared" si="244"/>
        <v>42382.906527777777</v>
      </c>
      <c r="Q2593" s="14">
        <f t="shared" si="245"/>
        <v>42442.864861111113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1"/>
        <v>0</v>
      </c>
      <c r="P2594" s="14">
        <f t="shared" si="244"/>
        <v>41887.801168981481</v>
      </c>
      <c r="Q2594" s="14">
        <f t="shared" si="245"/>
        <v>41917.801168981481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>
        <f t="shared" si="240"/>
        <v>0</v>
      </c>
      <c r="N2595" t="b">
        <v>0</v>
      </c>
      <c r="O2595" s="6">
        <f t="shared" si="241"/>
        <v>0</v>
      </c>
      <c r="P2595" s="14">
        <f t="shared" si="244"/>
        <v>42089.84520833334</v>
      </c>
      <c r="Q2595" s="14">
        <f t="shared" si="245"/>
        <v>42119.84520833334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1"/>
        <v>0</v>
      </c>
      <c r="P2596" s="14">
        <f t="shared" si="244"/>
        <v>41828.967916666668</v>
      </c>
      <c r="Q2596" s="14">
        <f t="shared" si="245"/>
        <v>41858.967916666668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1"/>
        <v>12</v>
      </c>
      <c r="P2597" s="14">
        <f t="shared" si="244"/>
        <v>42760.244212962964</v>
      </c>
      <c r="Q2597" s="14">
        <f t="shared" si="245"/>
        <v>42790.244212962964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1"/>
        <v>24</v>
      </c>
      <c r="P2598" s="14">
        <f t="shared" si="244"/>
        <v>41828.664456018516</v>
      </c>
      <c r="Q2598" s="14">
        <f t="shared" si="245"/>
        <v>41858.664456018516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1"/>
        <v>6</v>
      </c>
      <c r="P2599" s="14">
        <f t="shared" si="244"/>
        <v>42510.341631944444</v>
      </c>
      <c r="Q2599" s="14">
        <f t="shared" si="245"/>
        <v>42540.341631944444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1"/>
        <v>39</v>
      </c>
      <c r="P2600" s="14">
        <f t="shared" si="244"/>
        <v>42240.840289351851</v>
      </c>
      <c r="Q2600" s="14">
        <f t="shared" si="245"/>
        <v>42270.840289351851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1"/>
        <v>1</v>
      </c>
      <c r="P2601" s="14">
        <f t="shared" si="244"/>
        <v>41809.754016203704</v>
      </c>
      <c r="Q2601" s="14">
        <f t="shared" si="245"/>
        <v>41854.754016203704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1"/>
        <v>7</v>
      </c>
      <c r="P2602" s="14">
        <f t="shared" si="244"/>
        <v>42394.900462962964</v>
      </c>
      <c r="Q2602" s="14">
        <f t="shared" si="245"/>
        <v>42454.858796296292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1"/>
        <v>661</v>
      </c>
      <c r="P2603" s="14">
        <f t="shared" si="244"/>
        <v>41150.902187499996</v>
      </c>
      <c r="Q2603" s="14">
        <f t="shared" si="245"/>
        <v>41165.165972222225</v>
      </c>
      <c r="R2603" t="s">
        <v>8301</v>
      </c>
      <c r="S2603" t="str">
        <f t="shared" si="242"/>
        <v>technology</v>
      </c>
      <c r="T2603" t="str">
        <f t="shared" si="24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1"/>
        <v>326</v>
      </c>
      <c r="P2604" s="14">
        <f t="shared" si="244"/>
        <v>41915.747314814813</v>
      </c>
      <c r="Q2604" s="14">
        <f t="shared" si="245"/>
        <v>41955.888888888891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1"/>
        <v>101</v>
      </c>
      <c r="P2605" s="14">
        <f t="shared" si="244"/>
        <v>41617.912662037037</v>
      </c>
      <c r="Q2605" s="14">
        <f t="shared" si="245"/>
        <v>41631.912662037037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1"/>
        <v>104</v>
      </c>
      <c r="P2606" s="14">
        <f t="shared" si="244"/>
        <v>40998.051192129627</v>
      </c>
      <c r="Q2606" s="14">
        <f t="shared" si="245"/>
        <v>41028.051192129627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1"/>
        <v>107</v>
      </c>
      <c r="P2607" s="14">
        <f t="shared" si="244"/>
        <v>42508.541550925926</v>
      </c>
      <c r="Q2607" s="14">
        <f t="shared" si="245"/>
        <v>42538.541550925926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1"/>
        <v>110</v>
      </c>
      <c r="P2608" s="14">
        <f t="shared" si="244"/>
        <v>41726.712754629632</v>
      </c>
      <c r="Q2608" s="14">
        <f t="shared" si="245"/>
        <v>41758.712754629632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1"/>
        <v>408</v>
      </c>
      <c r="P2609" s="14">
        <f t="shared" si="244"/>
        <v>42184.874675925923</v>
      </c>
      <c r="Q2609" s="14">
        <f t="shared" si="245"/>
        <v>42228.083333333328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1"/>
        <v>224</v>
      </c>
      <c r="P2610" s="14">
        <f t="shared" si="244"/>
        <v>42767.801712962959</v>
      </c>
      <c r="Q2610" s="14">
        <f t="shared" si="245"/>
        <v>42809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1"/>
        <v>304</v>
      </c>
      <c r="P2611" s="14">
        <f t="shared" si="244"/>
        <v>41075.237858796296</v>
      </c>
      <c r="Q2611" s="14">
        <f t="shared" si="245"/>
        <v>41105.237858796296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1"/>
        <v>141</v>
      </c>
      <c r="P2612" s="14">
        <f t="shared" si="244"/>
        <v>42564.881076388891</v>
      </c>
      <c r="Q2612" s="14">
        <f t="shared" si="245"/>
        <v>42604.290972222225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1"/>
        <v>2791</v>
      </c>
      <c r="P2613" s="14">
        <f t="shared" si="244"/>
        <v>42704.335810185185</v>
      </c>
      <c r="Q2613" s="14">
        <f t="shared" si="245"/>
        <v>42737.957638888889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1"/>
        <v>172</v>
      </c>
      <c r="P2614" s="14">
        <f t="shared" si="244"/>
        <v>41982.143171296295</v>
      </c>
      <c r="Q2614" s="14">
        <f t="shared" si="245"/>
        <v>42013.143171296295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1"/>
        <v>101</v>
      </c>
      <c r="P2615" s="14">
        <f t="shared" si="244"/>
        <v>41143.81821759259</v>
      </c>
      <c r="Q2615" s="14">
        <f t="shared" si="245"/>
        <v>41173.81821759259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1"/>
        <v>102</v>
      </c>
      <c r="P2616" s="14">
        <f t="shared" si="244"/>
        <v>41730.708472222221</v>
      </c>
      <c r="Q2616" s="14">
        <f t="shared" si="245"/>
        <v>41759.208333333336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1"/>
        <v>170</v>
      </c>
      <c r="P2617" s="14">
        <f t="shared" si="244"/>
        <v>42453.49726851852</v>
      </c>
      <c r="Q2617" s="14">
        <f t="shared" si="245"/>
        <v>42490.5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1"/>
        <v>115</v>
      </c>
      <c r="P2618" s="14">
        <f t="shared" si="244"/>
        <v>42211.99454861111</v>
      </c>
      <c r="Q2618" s="14">
        <f t="shared" si="245"/>
        <v>42241.99454861111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1"/>
        <v>878</v>
      </c>
      <c r="P2619" s="14">
        <f t="shared" si="244"/>
        <v>41902.874432870369</v>
      </c>
      <c r="Q2619" s="14">
        <f t="shared" si="245"/>
        <v>41932.874432870369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1"/>
        <v>105</v>
      </c>
      <c r="P2620" s="14">
        <f t="shared" si="244"/>
        <v>42279.792372685188</v>
      </c>
      <c r="Q2620" s="14">
        <f t="shared" si="245"/>
        <v>42339.834039351852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1"/>
        <v>188</v>
      </c>
      <c r="P2621" s="14">
        <f t="shared" si="244"/>
        <v>42273.884305555555</v>
      </c>
      <c r="Q2621" s="14">
        <f t="shared" si="245"/>
        <v>42300.458333333328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1"/>
        <v>144</v>
      </c>
      <c r="P2622" s="14">
        <f t="shared" si="244"/>
        <v>42251.16715277778</v>
      </c>
      <c r="Q2622" s="14">
        <f t="shared" si="245"/>
        <v>42288.041666666672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1"/>
        <v>146</v>
      </c>
      <c r="P2623" s="14">
        <f t="shared" si="244"/>
        <v>42115.74754629629</v>
      </c>
      <c r="Q2623" s="14">
        <f t="shared" si="245"/>
        <v>42145.74754629629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1"/>
        <v>131</v>
      </c>
      <c r="P2624" s="14">
        <f t="shared" si="244"/>
        <v>42689.74324074074</v>
      </c>
      <c r="Q2624" s="14">
        <f t="shared" si="245"/>
        <v>42734.74324074074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1"/>
        <v>114</v>
      </c>
      <c r="P2625" s="14">
        <f t="shared" si="244"/>
        <v>42692.256550925929</v>
      </c>
      <c r="Q2625" s="14">
        <f t="shared" si="245"/>
        <v>42706.256550925929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IFERROR(ROUND(E2626/L2626, 2), 0)</f>
        <v>31.82</v>
      </c>
      <c r="N2626" t="b">
        <v>1</v>
      </c>
      <c r="O2626" s="6">
        <f t="shared" ref="O2626:O2689" si="247">ROUND(E2626/D2626 * 100, 0)</f>
        <v>1379</v>
      </c>
      <c r="P2626" s="14">
        <f t="shared" si="244"/>
        <v>41144.42155092593</v>
      </c>
      <c r="Q2626" s="14">
        <f t="shared" si="245"/>
        <v>41165.42155092593</v>
      </c>
      <c r="R2626" t="s">
        <v>8301</v>
      </c>
      <c r="S2626" t="str">
        <f t="shared" ref="S2626:S2689" si="248">LEFT(R2626,SEARCH("/",R2626)-1)</f>
        <v>technology</v>
      </c>
      <c r="T2626" t="str">
        <f t="shared" ref="T2626:T2689" si="249">RIGHT(R2626,LEN(R2626)-SEARCH("/",R2626))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si="247"/>
        <v>956</v>
      </c>
      <c r="P2627" s="14">
        <f t="shared" ref="P2627:P2690" si="250">(((J2627/60)/60)/24)+DATE(1970,1,1)</f>
        <v>42658.810277777782</v>
      </c>
      <c r="Q2627" s="14">
        <f t="shared" ref="Q2627:Q2690" si="251">(((I2627/60)/60)/24)+DATE(1970,1,1)</f>
        <v>42683.851944444439</v>
      </c>
      <c r="R2627" t="s">
        <v>8301</v>
      </c>
      <c r="S2627" t="str">
        <f t="shared" si="248"/>
        <v>technology</v>
      </c>
      <c r="T2627" t="str">
        <f t="shared" si="249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47"/>
        <v>112</v>
      </c>
      <c r="P2628" s="14">
        <f t="shared" si="250"/>
        <v>42128.628113425926</v>
      </c>
      <c r="Q2628" s="14">
        <f t="shared" si="251"/>
        <v>42158.628113425926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47"/>
        <v>647</v>
      </c>
      <c r="P2629" s="14">
        <f t="shared" si="250"/>
        <v>42304.829409722224</v>
      </c>
      <c r="Q2629" s="14">
        <f t="shared" si="251"/>
        <v>42334.871076388896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47"/>
        <v>110</v>
      </c>
      <c r="P2630" s="14">
        <f t="shared" si="250"/>
        <v>41953.966053240743</v>
      </c>
      <c r="Q2630" s="14">
        <f t="shared" si="251"/>
        <v>41973.966053240743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47"/>
        <v>128</v>
      </c>
      <c r="P2631" s="14">
        <f t="shared" si="250"/>
        <v>42108.538449074069</v>
      </c>
      <c r="Q2631" s="14">
        <f t="shared" si="251"/>
        <v>42138.538449074069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47"/>
        <v>158</v>
      </c>
      <c r="P2632" s="14">
        <f t="shared" si="250"/>
        <v>42524.105462962965</v>
      </c>
      <c r="Q2632" s="14">
        <f t="shared" si="251"/>
        <v>42551.416666666672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47"/>
        <v>115</v>
      </c>
      <c r="P2633" s="14">
        <f t="shared" si="250"/>
        <v>42218.169293981482</v>
      </c>
      <c r="Q2633" s="14">
        <f t="shared" si="251"/>
        <v>42246.169293981482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47"/>
        <v>137</v>
      </c>
      <c r="P2634" s="14">
        <f t="shared" si="250"/>
        <v>42494.061793981484</v>
      </c>
      <c r="Q2634" s="14">
        <f t="shared" si="251"/>
        <v>42519.061793981484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47"/>
        <v>355</v>
      </c>
      <c r="P2635" s="14">
        <f t="shared" si="250"/>
        <v>41667.823287037041</v>
      </c>
      <c r="Q2635" s="14">
        <f t="shared" si="251"/>
        <v>41697.958333333336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47"/>
        <v>106</v>
      </c>
      <c r="P2636" s="14">
        <f t="shared" si="250"/>
        <v>42612.656493055561</v>
      </c>
      <c r="Q2636" s="14">
        <f t="shared" si="251"/>
        <v>42642.656493055561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47"/>
        <v>100</v>
      </c>
      <c r="P2637" s="14">
        <f t="shared" si="250"/>
        <v>42037.950937500005</v>
      </c>
      <c r="Q2637" s="14">
        <f t="shared" si="251"/>
        <v>42072.909270833334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47"/>
        <v>187</v>
      </c>
      <c r="P2638" s="14">
        <f t="shared" si="250"/>
        <v>42636.614745370374</v>
      </c>
      <c r="Q2638" s="14">
        <f t="shared" si="251"/>
        <v>42659.041666666672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47"/>
        <v>166</v>
      </c>
      <c r="P2639" s="14">
        <f t="shared" si="250"/>
        <v>42639.549479166672</v>
      </c>
      <c r="Q2639" s="14">
        <f t="shared" si="251"/>
        <v>42655.549479166672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47"/>
        <v>102</v>
      </c>
      <c r="P2640" s="14">
        <f t="shared" si="250"/>
        <v>41989.913136574076</v>
      </c>
      <c r="Q2640" s="14">
        <f t="shared" si="251"/>
        <v>42019.913136574076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47"/>
        <v>164</v>
      </c>
      <c r="P2641" s="14">
        <f t="shared" si="250"/>
        <v>42024.86513888889</v>
      </c>
      <c r="Q2641" s="14">
        <f t="shared" si="251"/>
        <v>42054.86513888889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47"/>
        <v>106</v>
      </c>
      <c r="P2642" s="14">
        <f t="shared" si="250"/>
        <v>42103.160578703704</v>
      </c>
      <c r="Q2642" s="14">
        <f t="shared" si="251"/>
        <v>42163.160578703704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47"/>
        <v>1</v>
      </c>
      <c r="P2643" s="14">
        <f t="shared" si="250"/>
        <v>41880.827118055553</v>
      </c>
      <c r="Q2643" s="14">
        <f t="shared" si="251"/>
        <v>41897.839583333334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>
        <f t="shared" si="246"/>
        <v>0</v>
      </c>
      <c r="N2644" t="b">
        <v>0</v>
      </c>
      <c r="O2644" s="6">
        <f t="shared" si="247"/>
        <v>0</v>
      </c>
      <c r="P2644" s="14">
        <f t="shared" si="250"/>
        <v>42536.246620370366</v>
      </c>
      <c r="Q2644" s="14">
        <f t="shared" si="251"/>
        <v>42566.289583333331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47"/>
        <v>34</v>
      </c>
      <c r="P2645" s="14">
        <f t="shared" si="250"/>
        <v>42689.582349537035</v>
      </c>
      <c r="Q2645" s="14">
        <f t="shared" si="251"/>
        <v>42725.332638888889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47"/>
        <v>2</v>
      </c>
      <c r="P2646" s="14">
        <f t="shared" si="250"/>
        <v>42774.792071759264</v>
      </c>
      <c r="Q2646" s="14">
        <f t="shared" si="251"/>
        <v>42804.792071759264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47"/>
        <v>11</v>
      </c>
      <c r="P2647" s="14">
        <f t="shared" si="250"/>
        <v>41921.842627314814</v>
      </c>
      <c r="Q2647" s="14">
        <f t="shared" si="251"/>
        <v>41951.884293981479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47"/>
        <v>8</v>
      </c>
      <c r="P2648" s="14">
        <f t="shared" si="250"/>
        <v>42226.313298611116</v>
      </c>
      <c r="Q2648" s="14">
        <f t="shared" si="251"/>
        <v>42256.313298611116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47"/>
        <v>1</v>
      </c>
      <c r="P2649" s="14">
        <f t="shared" si="250"/>
        <v>42200.261793981481</v>
      </c>
      <c r="Q2649" s="14">
        <f t="shared" si="251"/>
        <v>42230.261793981481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47"/>
        <v>1</v>
      </c>
      <c r="P2650" s="14">
        <f t="shared" si="250"/>
        <v>42408.714814814812</v>
      </c>
      <c r="Q2650" s="14">
        <f t="shared" si="251"/>
        <v>42438.714814814812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47"/>
        <v>0</v>
      </c>
      <c r="P2651" s="14">
        <f t="shared" si="250"/>
        <v>42341.99700231482</v>
      </c>
      <c r="Q2651" s="14">
        <f t="shared" si="251"/>
        <v>42401.99700231482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47"/>
        <v>1</v>
      </c>
      <c r="P2652" s="14">
        <f t="shared" si="250"/>
        <v>42695.624340277776</v>
      </c>
      <c r="Q2652" s="14">
        <f t="shared" si="251"/>
        <v>42725.624340277776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47"/>
        <v>2</v>
      </c>
      <c r="P2653" s="14">
        <f t="shared" si="250"/>
        <v>42327.805659722217</v>
      </c>
      <c r="Q2653" s="14">
        <f t="shared" si="251"/>
        <v>42355.805659722217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47"/>
        <v>1</v>
      </c>
      <c r="P2654" s="14">
        <f t="shared" si="250"/>
        <v>41953.158854166672</v>
      </c>
      <c r="Q2654" s="14">
        <f t="shared" si="251"/>
        <v>41983.158854166672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47"/>
        <v>12</v>
      </c>
      <c r="P2655" s="14">
        <f t="shared" si="250"/>
        <v>41771.651932870373</v>
      </c>
      <c r="Q2655" s="14">
        <f t="shared" si="251"/>
        <v>41803.166666666664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47"/>
        <v>0</v>
      </c>
      <c r="P2656" s="14">
        <f t="shared" si="250"/>
        <v>42055.600995370376</v>
      </c>
      <c r="Q2656" s="14">
        <f t="shared" si="251"/>
        <v>42115.559328703705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47"/>
        <v>21</v>
      </c>
      <c r="P2657" s="14">
        <f t="shared" si="250"/>
        <v>42381.866284722222</v>
      </c>
      <c r="Q2657" s="14">
        <f t="shared" si="251"/>
        <v>42409.833333333328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47"/>
        <v>11</v>
      </c>
      <c r="P2658" s="14">
        <f t="shared" si="250"/>
        <v>42767.688518518517</v>
      </c>
      <c r="Q2658" s="14">
        <f t="shared" si="251"/>
        <v>42806.791666666672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47"/>
        <v>19</v>
      </c>
      <c r="P2659" s="14">
        <f t="shared" si="250"/>
        <v>42551.928854166668</v>
      </c>
      <c r="Q2659" s="14">
        <f t="shared" si="251"/>
        <v>42585.0625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47"/>
        <v>0</v>
      </c>
      <c r="P2660" s="14">
        <f t="shared" si="250"/>
        <v>42551.884189814817</v>
      </c>
      <c r="Q2660" s="14">
        <f t="shared" si="251"/>
        <v>42581.884189814817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47"/>
        <v>3</v>
      </c>
      <c r="P2661" s="14">
        <f t="shared" si="250"/>
        <v>42082.069560185191</v>
      </c>
      <c r="Q2661" s="14">
        <f t="shared" si="251"/>
        <v>42112.069560185191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47"/>
        <v>0</v>
      </c>
      <c r="P2662" s="14">
        <f t="shared" si="250"/>
        <v>42272.713171296295</v>
      </c>
      <c r="Q2662" s="14">
        <f t="shared" si="251"/>
        <v>42332.754837962959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47"/>
        <v>103</v>
      </c>
      <c r="P2663" s="14">
        <f t="shared" si="250"/>
        <v>41542.958449074074</v>
      </c>
      <c r="Q2663" s="14">
        <f t="shared" si="251"/>
        <v>41572.958449074074</v>
      </c>
      <c r="R2663" t="s">
        <v>8302</v>
      </c>
      <c r="S2663" t="str">
        <f t="shared" si="248"/>
        <v>technology</v>
      </c>
      <c r="T2663" t="str">
        <f t="shared" si="24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47"/>
        <v>107</v>
      </c>
      <c r="P2664" s="14">
        <f t="shared" si="250"/>
        <v>42207.746678240743</v>
      </c>
      <c r="Q2664" s="14">
        <f t="shared" si="251"/>
        <v>42237.746678240743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47"/>
        <v>105</v>
      </c>
      <c r="P2665" s="14">
        <f t="shared" si="250"/>
        <v>42222.622766203705</v>
      </c>
      <c r="Q2665" s="14">
        <f t="shared" si="251"/>
        <v>42251.625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47"/>
        <v>103</v>
      </c>
      <c r="P2666" s="14">
        <f t="shared" si="250"/>
        <v>42313.02542824074</v>
      </c>
      <c r="Q2666" s="14">
        <f t="shared" si="251"/>
        <v>42347.290972222225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47"/>
        <v>123</v>
      </c>
      <c r="P2667" s="14">
        <f t="shared" si="250"/>
        <v>42083.895532407405</v>
      </c>
      <c r="Q2667" s="14">
        <f t="shared" si="251"/>
        <v>42128.895532407405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47"/>
        <v>159</v>
      </c>
      <c r="P2668" s="14">
        <f t="shared" si="250"/>
        <v>42235.764340277776</v>
      </c>
      <c r="Q2668" s="14">
        <f t="shared" si="251"/>
        <v>42272.875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47"/>
        <v>111</v>
      </c>
      <c r="P2669" s="14">
        <f t="shared" si="250"/>
        <v>42380.926111111112</v>
      </c>
      <c r="Q2669" s="14">
        <f t="shared" si="251"/>
        <v>42410.926111111112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47"/>
        <v>171</v>
      </c>
      <c r="P2670" s="14">
        <f t="shared" si="250"/>
        <v>42275.588715277772</v>
      </c>
      <c r="Q2670" s="14">
        <f t="shared" si="251"/>
        <v>42317.60555555555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47"/>
        <v>125</v>
      </c>
      <c r="P2671" s="14">
        <f t="shared" si="250"/>
        <v>42319.035833333335</v>
      </c>
      <c r="Q2671" s="14">
        <f t="shared" si="251"/>
        <v>42379.035833333335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47"/>
        <v>6</v>
      </c>
      <c r="P2672" s="14">
        <f t="shared" si="250"/>
        <v>41821.020601851851</v>
      </c>
      <c r="Q2672" s="14">
        <f t="shared" si="251"/>
        <v>41849.020601851851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47"/>
        <v>11</v>
      </c>
      <c r="P2673" s="14">
        <f t="shared" si="250"/>
        <v>41962.749027777783</v>
      </c>
      <c r="Q2673" s="14">
        <f t="shared" si="251"/>
        <v>41992.818055555559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47"/>
        <v>33</v>
      </c>
      <c r="P2674" s="14">
        <f t="shared" si="250"/>
        <v>42344.884143518517</v>
      </c>
      <c r="Q2674" s="14">
        <f t="shared" si="251"/>
        <v>42366.25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47"/>
        <v>28</v>
      </c>
      <c r="P2675" s="14">
        <f t="shared" si="250"/>
        <v>41912.541655092595</v>
      </c>
      <c r="Q2675" s="14">
        <f t="shared" si="251"/>
        <v>41941.947916666664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47"/>
        <v>63</v>
      </c>
      <c r="P2676" s="14">
        <f t="shared" si="250"/>
        <v>42529.632754629631</v>
      </c>
      <c r="Q2676" s="14">
        <f t="shared" si="251"/>
        <v>42556.207638888889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47"/>
        <v>8</v>
      </c>
      <c r="P2677" s="14">
        <f t="shared" si="250"/>
        <v>41923.857511574075</v>
      </c>
      <c r="Q2677" s="14">
        <f t="shared" si="251"/>
        <v>41953.899178240739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47"/>
        <v>50</v>
      </c>
      <c r="P2678" s="14">
        <f t="shared" si="250"/>
        <v>42482.624699074076</v>
      </c>
      <c r="Q2678" s="14">
        <f t="shared" si="251"/>
        <v>42512.624699074076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47"/>
        <v>18</v>
      </c>
      <c r="P2679" s="14">
        <f t="shared" si="250"/>
        <v>41793.029432870368</v>
      </c>
      <c r="Q2679" s="14">
        <f t="shared" si="251"/>
        <v>41823.029432870368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47"/>
        <v>0</v>
      </c>
      <c r="P2680" s="14">
        <f t="shared" si="250"/>
        <v>42241.798206018517</v>
      </c>
      <c r="Q2680" s="14">
        <f t="shared" si="251"/>
        <v>42271.798206018517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47"/>
        <v>0</v>
      </c>
      <c r="P2681" s="14">
        <f t="shared" si="250"/>
        <v>42033.001087962963</v>
      </c>
      <c r="Q2681" s="14">
        <f t="shared" si="251"/>
        <v>42063.001087962963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47"/>
        <v>1</v>
      </c>
      <c r="P2682" s="14">
        <f t="shared" si="250"/>
        <v>42436.211701388893</v>
      </c>
      <c r="Q2682" s="14">
        <f t="shared" si="251"/>
        <v>42466.170034722221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47"/>
        <v>1</v>
      </c>
      <c r="P2683" s="14">
        <f t="shared" si="250"/>
        <v>41805.895254629628</v>
      </c>
      <c r="Q2683" s="14">
        <f t="shared" si="251"/>
        <v>41830.895254629628</v>
      </c>
      <c r="R2683" t="s">
        <v>8284</v>
      </c>
      <c r="S2683" t="str">
        <f t="shared" si="248"/>
        <v>food</v>
      </c>
      <c r="T2683" t="str">
        <f t="shared" si="24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47"/>
        <v>28</v>
      </c>
      <c r="P2684" s="14">
        <f t="shared" si="250"/>
        <v>41932.871990740743</v>
      </c>
      <c r="Q2684" s="14">
        <f t="shared" si="251"/>
        <v>41965.249305555553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47"/>
        <v>0</v>
      </c>
      <c r="P2685" s="14">
        <f t="shared" si="250"/>
        <v>42034.75509259259</v>
      </c>
      <c r="Q2685" s="14">
        <f t="shared" si="251"/>
        <v>42064.75509259259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47"/>
        <v>1</v>
      </c>
      <c r="P2686" s="14">
        <f t="shared" si="250"/>
        <v>41820.914641203701</v>
      </c>
      <c r="Q2686" s="14">
        <f t="shared" si="251"/>
        <v>41860.914641203701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47"/>
        <v>0</v>
      </c>
      <c r="P2687" s="14">
        <f t="shared" si="250"/>
        <v>42061.69594907407</v>
      </c>
      <c r="Q2687" s="14">
        <f t="shared" si="251"/>
        <v>42121.654282407413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>
        <f t="shared" si="246"/>
        <v>0</v>
      </c>
      <c r="N2688" t="b">
        <v>0</v>
      </c>
      <c r="O2688" s="6">
        <f t="shared" si="247"/>
        <v>0</v>
      </c>
      <c r="P2688" s="14">
        <f t="shared" si="250"/>
        <v>41892.974803240737</v>
      </c>
      <c r="Q2688" s="14">
        <f t="shared" si="251"/>
        <v>41912.974803240737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>
        <f t="shared" si="246"/>
        <v>0</v>
      </c>
      <c r="N2689" t="b">
        <v>0</v>
      </c>
      <c r="O2689" s="6">
        <f t="shared" si="247"/>
        <v>0</v>
      </c>
      <c r="P2689" s="14">
        <f t="shared" si="250"/>
        <v>42154.64025462963</v>
      </c>
      <c r="Q2689" s="14">
        <f t="shared" si="251"/>
        <v>42184.64025462963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IFERROR(ROUND(E2690/L2690, 2), 0)</f>
        <v>5.29</v>
      </c>
      <c r="N2690" t="b">
        <v>0</v>
      </c>
      <c r="O2690" s="6">
        <f t="shared" ref="O2690:O2753" si="253">ROUND(E2690/D2690 * 100, 0)</f>
        <v>0</v>
      </c>
      <c r="P2690" s="14">
        <f t="shared" si="250"/>
        <v>42028.118865740747</v>
      </c>
      <c r="Q2690" s="14">
        <f t="shared" si="251"/>
        <v>42059.125</v>
      </c>
      <c r="R2690" t="s">
        <v>8284</v>
      </c>
      <c r="S2690" t="str">
        <f t="shared" ref="S2690:S2753" si="254">LEFT(R2690,SEARCH("/",R2690)-1)</f>
        <v>food</v>
      </c>
      <c r="T2690" t="str">
        <f t="shared" ref="T2690:T2753" si="255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si="253"/>
        <v>0</v>
      </c>
      <c r="P2691" s="14">
        <f t="shared" ref="P2691:P2754" si="256">(((J2691/60)/60)/24)+DATE(1970,1,1)</f>
        <v>42551.961689814809</v>
      </c>
      <c r="Q2691" s="14">
        <f t="shared" ref="Q2691:Q2754" si="257">(((I2691/60)/60)/24)+DATE(1970,1,1)</f>
        <v>42581.961689814809</v>
      </c>
      <c r="R2691" t="s">
        <v>8284</v>
      </c>
      <c r="S2691" t="str">
        <f t="shared" si="254"/>
        <v>food</v>
      </c>
      <c r="T2691" t="str">
        <f t="shared" si="255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3"/>
        <v>11</v>
      </c>
      <c r="P2692" s="14">
        <f t="shared" si="256"/>
        <v>42113.105046296296</v>
      </c>
      <c r="Q2692" s="14">
        <f t="shared" si="257"/>
        <v>42158.105046296296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3"/>
        <v>0</v>
      </c>
      <c r="P2693" s="14">
        <f t="shared" si="256"/>
        <v>42089.724039351851</v>
      </c>
      <c r="Q2693" s="14">
        <f t="shared" si="257"/>
        <v>42134.724039351851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3"/>
        <v>1</v>
      </c>
      <c r="P2694" s="14">
        <f t="shared" si="256"/>
        <v>42058.334027777775</v>
      </c>
      <c r="Q2694" s="14">
        <f t="shared" si="257"/>
        <v>42088.292361111111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3"/>
        <v>1</v>
      </c>
      <c r="P2695" s="14">
        <f t="shared" si="256"/>
        <v>41834.138495370367</v>
      </c>
      <c r="Q2695" s="14">
        <f t="shared" si="257"/>
        <v>41864.138495370367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3"/>
        <v>0</v>
      </c>
      <c r="P2696" s="14">
        <f t="shared" si="256"/>
        <v>41878.140497685185</v>
      </c>
      <c r="Q2696" s="14">
        <f t="shared" si="257"/>
        <v>41908.140497685185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3"/>
        <v>0</v>
      </c>
      <c r="P2697" s="14">
        <f t="shared" si="256"/>
        <v>42048.181921296295</v>
      </c>
      <c r="Q2697" s="14">
        <f t="shared" si="257"/>
        <v>42108.14025462963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3"/>
        <v>6</v>
      </c>
      <c r="P2698" s="14">
        <f t="shared" si="256"/>
        <v>41964.844444444447</v>
      </c>
      <c r="Q2698" s="14">
        <f t="shared" si="257"/>
        <v>41998.844444444447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3"/>
        <v>26</v>
      </c>
      <c r="P2699" s="14">
        <f t="shared" si="256"/>
        <v>42187.940081018518</v>
      </c>
      <c r="Q2699" s="14">
        <f t="shared" si="257"/>
        <v>42218.916666666672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3"/>
        <v>0</v>
      </c>
      <c r="P2700" s="14">
        <f t="shared" si="256"/>
        <v>41787.898240740738</v>
      </c>
      <c r="Q2700" s="14">
        <f t="shared" si="257"/>
        <v>41817.898240740738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>
        <f t="shared" si="252"/>
        <v>0</v>
      </c>
      <c r="N2701" t="b">
        <v>0</v>
      </c>
      <c r="O2701" s="6">
        <f t="shared" si="253"/>
        <v>0</v>
      </c>
      <c r="P2701" s="14">
        <f t="shared" si="256"/>
        <v>41829.896562499998</v>
      </c>
      <c r="Q2701" s="14">
        <f t="shared" si="257"/>
        <v>41859.896562499998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3"/>
        <v>1</v>
      </c>
      <c r="P2702" s="14">
        <f t="shared" si="256"/>
        <v>41870.87467592593</v>
      </c>
      <c r="Q2702" s="14">
        <f t="shared" si="257"/>
        <v>41900.87467592593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3"/>
        <v>46</v>
      </c>
      <c r="P2703" s="14">
        <f t="shared" si="256"/>
        <v>42801.774699074071</v>
      </c>
      <c r="Q2703" s="14">
        <f t="shared" si="257"/>
        <v>42832.733032407406</v>
      </c>
      <c r="R2703" t="s">
        <v>8303</v>
      </c>
      <c r="S2703" t="str">
        <f t="shared" si="254"/>
        <v>theater</v>
      </c>
      <c r="T2703" t="str">
        <f t="shared" si="255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3"/>
        <v>34</v>
      </c>
      <c r="P2704" s="14">
        <f t="shared" si="256"/>
        <v>42800.801817129628</v>
      </c>
      <c r="Q2704" s="14">
        <f t="shared" si="257"/>
        <v>42830.760150462964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3"/>
        <v>104</v>
      </c>
      <c r="P2705" s="14">
        <f t="shared" si="256"/>
        <v>42756.690162037034</v>
      </c>
      <c r="Q2705" s="14">
        <f t="shared" si="257"/>
        <v>42816.648495370369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3"/>
        <v>6</v>
      </c>
      <c r="P2706" s="14">
        <f t="shared" si="256"/>
        <v>42787.862430555557</v>
      </c>
      <c r="Q2706" s="14">
        <f t="shared" si="257"/>
        <v>42830.820763888885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3"/>
        <v>11</v>
      </c>
      <c r="P2707" s="14">
        <f t="shared" si="256"/>
        <v>42773.916180555556</v>
      </c>
      <c r="Q2707" s="14">
        <f t="shared" si="257"/>
        <v>42818.874513888892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3"/>
        <v>112</v>
      </c>
      <c r="P2708" s="14">
        <f t="shared" si="256"/>
        <v>41899.294942129629</v>
      </c>
      <c r="Q2708" s="14">
        <f t="shared" si="257"/>
        <v>41928.290972222225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3"/>
        <v>351</v>
      </c>
      <c r="P2709" s="14">
        <f t="shared" si="256"/>
        <v>41391.782905092594</v>
      </c>
      <c r="Q2709" s="14">
        <f t="shared" si="257"/>
        <v>41421.290972222225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3"/>
        <v>233</v>
      </c>
      <c r="P2710" s="14">
        <f t="shared" si="256"/>
        <v>42512.698217592595</v>
      </c>
      <c r="Q2710" s="14">
        <f t="shared" si="257"/>
        <v>42572.698217592595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3"/>
        <v>102</v>
      </c>
      <c r="P2711" s="14">
        <f t="shared" si="256"/>
        <v>42612.149780092594</v>
      </c>
      <c r="Q2711" s="14">
        <f t="shared" si="257"/>
        <v>42647.165972222225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3"/>
        <v>154</v>
      </c>
      <c r="P2712" s="14">
        <f t="shared" si="256"/>
        <v>41828.229490740741</v>
      </c>
      <c r="Q2712" s="14">
        <f t="shared" si="257"/>
        <v>41860.083333333336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3"/>
        <v>101</v>
      </c>
      <c r="P2713" s="14">
        <f t="shared" si="256"/>
        <v>41780.745254629634</v>
      </c>
      <c r="Q2713" s="14">
        <f t="shared" si="257"/>
        <v>41810.917361111111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3"/>
        <v>131</v>
      </c>
      <c r="P2714" s="14">
        <f t="shared" si="256"/>
        <v>41432.062037037038</v>
      </c>
      <c r="Q2714" s="14">
        <f t="shared" si="257"/>
        <v>41468.75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3"/>
        <v>102</v>
      </c>
      <c r="P2715" s="14">
        <f t="shared" si="256"/>
        <v>42322.653749999998</v>
      </c>
      <c r="Q2715" s="14">
        <f t="shared" si="257"/>
        <v>42362.653749999998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3"/>
        <v>116</v>
      </c>
      <c r="P2716" s="14">
        <f t="shared" si="256"/>
        <v>42629.655046296291</v>
      </c>
      <c r="Q2716" s="14">
        <f t="shared" si="257"/>
        <v>42657.958333333328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3"/>
        <v>265</v>
      </c>
      <c r="P2717" s="14">
        <f t="shared" si="256"/>
        <v>42387.398472222223</v>
      </c>
      <c r="Q2717" s="14">
        <f t="shared" si="257"/>
        <v>42421.398472222223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3"/>
        <v>120</v>
      </c>
      <c r="P2718" s="14">
        <f t="shared" si="256"/>
        <v>42255.333252314813</v>
      </c>
      <c r="Q2718" s="14">
        <f t="shared" si="257"/>
        <v>42285.333252314813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3"/>
        <v>120</v>
      </c>
      <c r="P2719" s="14">
        <f t="shared" si="256"/>
        <v>41934.914918981485</v>
      </c>
      <c r="Q2719" s="14">
        <f t="shared" si="257"/>
        <v>41979.956585648149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3"/>
        <v>104</v>
      </c>
      <c r="P2720" s="14">
        <f t="shared" si="256"/>
        <v>42465.596585648149</v>
      </c>
      <c r="Q2720" s="14">
        <f t="shared" si="257"/>
        <v>42493.958333333328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3"/>
        <v>109</v>
      </c>
      <c r="P2721" s="14">
        <f t="shared" si="256"/>
        <v>42418.031180555554</v>
      </c>
      <c r="Q2721" s="14">
        <f t="shared" si="257"/>
        <v>42477.989513888882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3"/>
        <v>118</v>
      </c>
      <c r="P2722" s="14">
        <f t="shared" si="256"/>
        <v>42655.465891203698</v>
      </c>
      <c r="Q2722" s="14">
        <f t="shared" si="257"/>
        <v>42685.507557870369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3"/>
        <v>1462</v>
      </c>
      <c r="P2723" s="14">
        <f t="shared" si="256"/>
        <v>41493.543958333335</v>
      </c>
      <c r="Q2723" s="14">
        <f t="shared" si="257"/>
        <v>41523.791666666664</v>
      </c>
      <c r="R2723" t="s">
        <v>8295</v>
      </c>
      <c r="S2723" t="str">
        <f t="shared" si="254"/>
        <v>technology</v>
      </c>
      <c r="T2723" t="str">
        <f t="shared" si="255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3"/>
        <v>253</v>
      </c>
      <c r="P2724" s="14">
        <f t="shared" si="256"/>
        <v>42704.857094907406</v>
      </c>
      <c r="Q2724" s="14">
        <f t="shared" si="257"/>
        <v>42764.857094907406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3"/>
        <v>140</v>
      </c>
      <c r="P2725" s="14">
        <f t="shared" si="256"/>
        <v>41944.83898148148</v>
      </c>
      <c r="Q2725" s="14">
        <f t="shared" si="257"/>
        <v>42004.880648148144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3"/>
        <v>297</v>
      </c>
      <c r="P2726" s="14">
        <f t="shared" si="256"/>
        <v>42199.32707175926</v>
      </c>
      <c r="Q2726" s="14">
        <f t="shared" si="257"/>
        <v>42231.32707175926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3"/>
        <v>145</v>
      </c>
      <c r="P2727" s="14">
        <f t="shared" si="256"/>
        <v>42745.744618055556</v>
      </c>
      <c r="Q2727" s="14">
        <f t="shared" si="257"/>
        <v>42795.744618055556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3"/>
        <v>106</v>
      </c>
      <c r="P2728" s="14">
        <f t="shared" si="256"/>
        <v>42452.579988425925</v>
      </c>
      <c r="Q2728" s="14">
        <f t="shared" si="257"/>
        <v>42482.579988425925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3"/>
        <v>493</v>
      </c>
      <c r="P2729" s="14">
        <f t="shared" si="256"/>
        <v>42198.676655092597</v>
      </c>
      <c r="Q2729" s="14">
        <f t="shared" si="257"/>
        <v>42223.676655092597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3"/>
        <v>202</v>
      </c>
      <c r="P2730" s="14">
        <f t="shared" si="256"/>
        <v>42333.59993055556</v>
      </c>
      <c r="Q2730" s="14">
        <f t="shared" si="257"/>
        <v>42368.59993055556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3"/>
        <v>104</v>
      </c>
      <c r="P2731" s="14">
        <f t="shared" si="256"/>
        <v>42095.240706018521</v>
      </c>
      <c r="Q2731" s="14">
        <f t="shared" si="257"/>
        <v>42125.240706018521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3"/>
        <v>170</v>
      </c>
      <c r="P2732" s="14">
        <f t="shared" si="256"/>
        <v>41351.541377314818</v>
      </c>
      <c r="Q2732" s="14">
        <f t="shared" si="257"/>
        <v>41386.541377314818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3"/>
        <v>104</v>
      </c>
      <c r="P2733" s="14">
        <f t="shared" si="256"/>
        <v>41872.525717592594</v>
      </c>
      <c r="Q2733" s="14">
        <f t="shared" si="257"/>
        <v>41930.166666666664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3"/>
        <v>118</v>
      </c>
      <c r="P2734" s="14">
        <f t="shared" si="256"/>
        <v>41389.808194444442</v>
      </c>
      <c r="Q2734" s="14">
        <f t="shared" si="257"/>
        <v>41422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3"/>
        <v>108</v>
      </c>
      <c r="P2735" s="14">
        <f t="shared" si="256"/>
        <v>42044.272847222222</v>
      </c>
      <c r="Q2735" s="14">
        <f t="shared" si="257"/>
        <v>42104.231180555551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3"/>
        <v>2260300</v>
      </c>
      <c r="P2736" s="14">
        <f t="shared" si="256"/>
        <v>42626.668888888889</v>
      </c>
      <c r="Q2736" s="14">
        <f t="shared" si="257"/>
        <v>42656.915972222225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3"/>
        <v>978</v>
      </c>
      <c r="P2737" s="14">
        <f t="shared" si="256"/>
        <v>41316.120949074073</v>
      </c>
      <c r="Q2737" s="14">
        <f t="shared" si="257"/>
        <v>41346.833333333336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3"/>
        <v>123</v>
      </c>
      <c r="P2738" s="14">
        <f t="shared" si="256"/>
        <v>41722.666354166664</v>
      </c>
      <c r="Q2738" s="14">
        <f t="shared" si="257"/>
        <v>41752.666354166664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3"/>
        <v>246</v>
      </c>
      <c r="P2739" s="14">
        <f t="shared" si="256"/>
        <v>41611.917673611111</v>
      </c>
      <c r="Q2739" s="14">
        <f t="shared" si="257"/>
        <v>41654.791666666664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3"/>
        <v>148</v>
      </c>
      <c r="P2740" s="14">
        <f t="shared" si="256"/>
        <v>42620.143564814818</v>
      </c>
      <c r="Q2740" s="14">
        <f t="shared" si="257"/>
        <v>42680.143564814818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3"/>
        <v>384</v>
      </c>
      <c r="P2741" s="14">
        <f t="shared" si="256"/>
        <v>41719.887928240743</v>
      </c>
      <c r="Q2741" s="14">
        <f t="shared" si="257"/>
        <v>41764.887928240743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3"/>
        <v>103</v>
      </c>
      <c r="P2742" s="14">
        <f t="shared" si="256"/>
        <v>42045.031851851847</v>
      </c>
      <c r="Q2742" s="14">
        <f t="shared" si="257"/>
        <v>42074.99018518519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3"/>
        <v>0</v>
      </c>
      <c r="P2743" s="14">
        <f t="shared" si="256"/>
        <v>41911.657430555555</v>
      </c>
      <c r="Q2743" s="14">
        <f t="shared" si="257"/>
        <v>41932.088194444441</v>
      </c>
      <c r="R2743" t="s">
        <v>8304</v>
      </c>
      <c r="S2743" t="str">
        <f t="shared" si="254"/>
        <v>publishing</v>
      </c>
      <c r="T2743" t="str">
        <f t="shared" si="255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3"/>
        <v>29</v>
      </c>
      <c r="P2744" s="14">
        <f t="shared" si="256"/>
        <v>41030.719756944447</v>
      </c>
      <c r="Q2744" s="14">
        <f t="shared" si="257"/>
        <v>41044.719756944447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>
        <f t="shared" si="252"/>
        <v>0</v>
      </c>
      <c r="N2745" t="b">
        <v>0</v>
      </c>
      <c r="O2745" s="6">
        <f t="shared" si="253"/>
        <v>0</v>
      </c>
      <c r="P2745" s="14">
        <f t="shared" si="256"/>
        <v>42632.328784722224</v>
      </c>
      <c r="Q2745" s="14">
        <f t="shared" si="257"/>
        <v>42662.328784722224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3"/>
        <v>5</v>
      </c>
      <c r="P2746" s="14">
        <f t="shared" si="256"/>
        <v>40938.062476851854</v>
      </c>
      <c r="Q2746" s="14">
        <f t="shared" si="257"/>
        <v>40968.062476851854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3"/>
        <v>22</v>
      </c>
      <c r="P2747" s="14">
        <f t="shared" si="256"/>
        <v>41044.988055555557</v>
      </c>
      <c r="Q2747" s="14">
        <f t="shared" si="257"/>
        <v>41104.988055555557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3"/>
        <v>27</v>
      </c>
      <c r="P2748" s="14">
        <f t="shared" si="256"/>
        <v>41850.781377314815</v>
      </c>
      <c r="Q2748" s="14">
        <f t="shared" si="257"/>
        <v>41880.781377314815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3"/>
        <v>28</v>
      </c>
      <c r="P2749" s="14">
        <f t="shared" si="256"/>
        <v>41044.64811342593</v>
      </c>
      <c r="Q2749" s="14">
        <f t="shared" si="257"/>
        <v>41076.131944444445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3"/>
        <v>1</v>
      </c>
      <c r="P2750" s="14">
        <f t="shared" si="256"/>
        <v>42585.7106712963</v>
      </c>
      <c r="Q2750" s="14">
        <f t="shared" si="257"/>
        <v>42615.7106712963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3"/>
        <v>1</v>
      </c>
      <c r="P2751" s="14">
        <f t="shared" si="256"/>
        <v>42068.799039351856</v>
      </c>
      <c r="Q2751" s="14">
        <f t="shared" si="257"/>
        <v>42098.757372685184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>
        <f t="shared" si="252"/>
        <v>0</v>
      </c>
      <c r="N2752" t="b">
        <v>0</v>
      </c>
      <c r="O2752" s="6">
        <f t="shared" si="253"/>
        <v>0</v>
      </c>
      <c r="P2752" s="14">
        <f t="shared" si="256"/>
        <v>41078.899826388886</v>
      </c>
      <c r="Q2752" s="14">
        <f t="shared" si="257"/>
        <v>41090.833333333336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>
        <f t="shared" si="252"/>
        <v>0</v>
      </c>
      <c r="N2753" t="b">
        <v>0</v>
      </c>
      <c r="O2753" s="6">
        <f t="shared" si="253"/>
        <v>0</v>
      </c>
      <c r="P2753" s="14">
        <f t="shared" si="256"/>
        <v>41747.887060185189</v>
      </c>
      <c r="Q2753" s="14">
        <f t="shared" si="257"/>
        <v>41807.887060185189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IFERROR(ROUND(E2754/L2754, 2), 0)</f>
        <v>39.29</v>
      </c>
      <c r="N2754" t="b">
        <v>0</v>
      </c>
      <c r="O2754" s="6">
        <f t="shared" ref="O2754:O2817" si="259">ROUND(E2754/D2754 * 100, 0)</f>
        <v>11</v>
      </c>
      <c r="P2754" s="14">
        <f t="shared" si="256"/>
        <v>40855.765092592592</v>
      </c>
      <c r="Q2754" s="14">
        <f t="shared" si="257"/>
        <v>40895.765092592592</v>
      </c>
      <c r="R2754" t="s">
        <v>8304</v>
      </c>
      <c r="S2754" t="str">
        <f t="shared" ref="S2754:S2817" si="260">LEFT(R2754,SEARCH("/",R2754)-1)</f>
        <v>publishing</v>
      </c>
      <c r="T2754" t="str">
        <f t="shared" ref="T2754:T2817" si="261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si="259"/>
        <v>19</v>
      </c>
      <c r="P2755" s="14">
        <f t="shared" ref="P2755:P2818" si="262">(((J2755/60)/60)/24)+DATE(1970,1,1)</f>
        <v>41117.900729166664</v>
      </c>
      <c r="Q2755" s="14">
        <f t="shared" ref="Q2755:Q2818" si="263">(((I2755/60)/60)/24)+DATE(1970,1,1)</f>
        <v>41147.900729166664</v>
      </c>
      <c r="R2755" t="s">
        <v>8304</v>
      </c>
      <c r="S2755" t="str">
        <f t="shared" si="260"/>
        <v>publishing</v>
      </c>
      <c r="T2755" t="str">
        <f t="shared" si="26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>
        <f t="shared" si="258"/>
        <v>0</v>
      </c>
      <c r="N2756" t="b">
        <v>0</v>
      </c>
      <c r="O2756" s="6">
        <f t="shared" si="259"/>
        <v>0</v>
      </c>
      <c r="P2756" s="14">
        <f t="shared" si="262"/>
        <v>41863.636006944449</v>
      </c>
      <c r="Q2756" s="14">
        <f t="shared" si="263"/>
        <v>41893.636006944449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59"/>
        <v>52</v>
      </c>
      <c r="P2757" s="14">
        <f t="shared" si="262"/>
        <v>42072.790821759263</v>
      </c>
      <c r="Q2757" s="14">
        <f t="shared" si="263"/>
        <v>42102.790821759263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59"/>
        <v>10</v>
      </c>
      <c r="P2758" s="14">
        <f t="shared" si="262"/>
        <v>41620.90047453704</v>
      </c>
      <c r="Q2758" s="14">
        <f t="shared" si="263"/>
        <v>41650.90047453704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59"/>
        <v>1</v>
      </c>
      <c r="P2759" s="14">
        <f t="shared" si="262"/>
        <v>42573.65662037037</v>
      </c>
      <c r="Q2759" s="14">
        <f t="shared" si="263"/>
        <v>42588.65662037037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59"/>
        <v>12</v>
      </c>
      <c r="P2760" s="14">
        <f t="shared" si="262"/>
        <v>42639.441932870366</v>
      </c>
      <c r="Q2760" s="14">
        <f t="shared" si="263"/>
        <v>42653.441932870366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59"/>
        <v>11</v>
      </c>
      <c r="P2761" s="14">
        <f t="shared" si="262"/>
        <v>42524.36650462963</v>
      </c>
      <c r="Q2761" s="14">
        <f t="shared" si="263"/>
        <v>42567.36650462963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>
        <f t="shared" si="258"/>
        <v>0</v>
      </c>
      <c r="N2762" t="b">
        <v>0</v>
      </c>
      <c r="O2762" s="6">
        <f t="shared" si="259"/>
        <v>0</v>
      </c>
      <c r="P2762" s="14">
        <f t="shared" si="262"/>
        <v>41415.461319444446</v>
      </c>
      <c r="Q2762" s="14">
        <f t="shared" si="263"/>
        <v>41445.461319444446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59"/>
        <v>1</v>
      </c>
      <c r="P2763" s="14">
        <f t="shared" si="262"/>
        <v>41247.063576388886</v>
      </c>
      <c r="Q2763" s="14">
        <f t="shared" si="263"/>
        <v>41277.063576388886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59"/>
        <v>1</v>
      </c>
      <c r="P2764" s="14">
        <f t="shared" si="262"/>
        <v>40927.036979166667</v>
      </c>
      <c r="Q2764" s="14">
        <f t="shared" si="263"/>
        <v>40986.995312500003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59"/>
        <v>0</v>
      </c>
      <c r="P2765" s="14">
        <f t="shared" si="262"/>
        <v>41373.579675925925</v>
      </c>
      <c r="Q2765" s="14">
        <f t="shared" si="263"/>
        <v>41418.579675925925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59"/>
        <v>1</v>
      </c>
      <c r="P2766" s="14">
        <f t="shared" si="262"/>
        <v>41030.292025462964</v>
      </c>
      <c r="Q2766" s="14">
        <f t="shared" si="263"/>
        <v>41059.791666666664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>
        <f t="shared" si="258"/>
        <v>0</v>
      </c>
      <c r="N2767" t="b">
        <v>0</v>
      </c>
      <c r="O2767" s="6">
        <f t="shared" si="259"/>
        <v>0</v>
      </c>
      <c r="P2767" s="14">
        <f t="shared" si="262"/>
        <v>41194.579027777778</v>
      </c>
      <c r="Q2767" s="14">
        <f t="shared" si="263"/>
        <v>41210.579027777778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59"/>
        <v>2</v>
      </c>
      <c r="P2768" s="14">
        <f t="shared" si="262"/>
        <v>40736.668032407404</v>
      </c>
      <c r="Q2768" s="14">
        <f t="shared" si="263"/>
        <v>40766.668032407404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59"/>
        <v>1</v>
      </c>
      <c r="P2769" s="14">
        <f t="shared" si="262"/>
        <v>42172.958912037036</v>
      </c>
      <c r="Q2769" s="14">
        <f t="shared" si="263"/>
        <v>42232.958912037036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59"/>
        <v>14</v>
      </c>
      <c r="P2770" s="14">
        <f t="shared" si="262"/>
        <v>40967.614849537036</v>
      </c>
      <c r="Q2770" s="14">
        <f t="shared" si="263"/>
        <v>40997.573182870372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59"/>
        <v>0</v>
      </c>
      <c r="P2771" s="14">
        <f t="shared" si="262"/>
        <v>41745.826273148145</v>
      </c>
      <c r="Q2771" s="14">
        <f t="shared" si="263"/>
        <v>41795.826273148145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59"/>
        <v>10</v>
      </c>
      <c r="P2772" s="14">
        <f t="shared" si="262"/>
        <v>41686.705208333333</v>
      </c>
      <c r="Q2772" s="14">
        <f t="shared" si="263"/>
        <v>41716.663541666669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>
        <f t="shared" si="258"/>
        <v>0</v>
      </c>
      <c r="N2773" t="b">
        <v>0</v>
      </c>
      <c r="O2773" s="6">
        <f t="shared" si="259"/>
        <v>0</v>
      </c>
      <c r="P2773" s="14">
        <f t="shared" si="262"/>
        <v>41257.531712962962</v>
      </c>
      <c r="Q2773" s="14">
        <f t="shared" si="263"/>
        <v>41306.708333333336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>
        <f t="shared" si="258"/>
        <v>0</v>
      </c>
      <c r="N2774" t="b">
        <v>0</v>
      </c>
      <c r="O2774" s="6">
        <f t="shared" si="259"/>
        <v>0</v>
      </c>
      <c r="P2774" s="14">
        <f t="shared" si="262"/>
        <v>41537.869143518517</v>
      </c>
      <c r="Q2774" s="14">
        <f t="shared" si="263"/>
        <v>41552.869143518517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59"/>
        <v>0</v>
      </c>
      <c r="P2775" s="14">
        <f t="shared" si="262"/>
        <v>42474.86482638889</v>
      </c>
      <c r="Q2775" s="14">
        <f t="shared" si="263"/>
        <v>42484.86482638889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59"/>
        <v>14</v>
      </c>
      <c r="P2776" s="14">
        <f t="shared" si="262"/>
        <v>41311.126481481479</v>
      </c>
      <c r="Q2776" s="14">
        <f t="shared" si="263"/>
        <v>41341.126481481479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59"/>
        <v>3</v>
      </c>
      <c r="P2777" s="14">
        <f t="shared" si="262"/>
        <v>40863.013356481482</v>
      </c>
      <c r="Q2777" s="14">
        <f t="shared" si="263"/>
        <v>40893.013356481482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59"/>
        <v>8</v>
      </c>
      <c r="P2778" s="14">
        <f t="shared" si="262"/>
        <v>42136.297175925924</v>
      </c>
      <c r="Q2778" s="14">
        <f t="shared" si="263"/>
        <v>42167.297175925924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59"/>
        <v>0</v>
      </c>
      <c r="P2779" s="14">
        <f t="shared" si="262"/>
        <v>42172.669027777782</v>
      </c>
      <c r="Q2779" s="14">
        <f t="shared" si="263"/>
        <v>42202.669027777782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59"/>
        <v>26</v>
      </c>
      <c r="P2780" s="14">
        <f t="shared" si="262"/>
        <v>41846.978078703702</v>
      </c>
      <c r="Q2780" s="14">
        <f t="shared" si="263"/>
        <v>41876.978078703702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59"/>
        <v>2</v>
      </c>
      <c r="P2781" s="14">
        <f t="shared" si="262"/>
        <v>42300.585891203707</v>
      </c>
      <c r="Q2781" s="14">
        <f t="shared" si="263"/>
        <v>42330.627557870372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>
        <f t="shared" si="258"/>
        <v>0</v>
      </c>
      <c r="N2782" t="b">
        <v>0</v>
      </c>
      <c r="O2782" s="6">
        <f t="shared" si="259"/>
        <v>0</v>
      </c>
      <c r="P2782" s="14">
        <f t="shared" si="262"/>
        <v>42774.447777777779</v>
      </c>
      <c r="Q2782" s="14">
        <f t="shared" si="263"/>
        <v>42804.447777777779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59"/>
        <v>105</v>
      </c>
      <c r="P2783" s="14">
        <f t="shared" si="262"/>
        <v>42018.94159722222</v>
      </c>
      <c r="Q2783" s="14">
        <f t="shared" si="263"/>
        <v>42047.291666666672</v>
      </c>
      <c r="R2783" t="s">
        <v>8271</v>
      </c>
      <c r="S2783" t="str">
        <f t="shared" si="260"/>
        <v>theater</v>
      </c>
      <c r="T2783" t="str">
        <f t="shared" si="261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59"/>
        <v>120</v>
      </c>
      <c r="P2784" s="14">
        <f t="shared" si="262"/>
        <v>42026.924976851849</v>
      </c>
      <c r="Q2784" s="14">
        <f t="shared" si="263"/>
        <v>42052.207638888889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59"/>
        <v>115</v>
      </c>
      <c r="P2785" s="14">
        <f t="shared" si="262"/>
        <v>42103.535254629634</v>
      </c>
      <c r="Q2785" s="14">
        <f t="shared" si="263"/>
        <v>42117.535254629634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59"/>
        <v>119</v>
      </c>
      <c r="P2786" s="14">
        <f t="shared" si="262"/>
        <v>41920.787534722222</v>
      </c>
      <c r="Q2786" s="14">
        <f t="shared" si="263"/>
        <v>41941.787534722222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59"/>
        <v>105</v>
      </c>
      <c r="P2787" s="14">
        <f t="shared" si="262"/>
        <v>42558.189432870371</v>
      </c>
      <c r="Q2787" s="14">
        <f t="shared" si="263"/>
        <v>42587.875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59"/>
        <v>118</v>
      </c>
      <c r="P2788" s="14">
        <f t="shared" si="262"/>
        <v>41815.569212962961</v>
      </c>
      <c r="Q2788" s="14">
        <f t="shared" si="263"/>
        <v>41829.569212962961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59"/>
        <v>120</v>
      </c>
      <c r="P2789" s="14">
        <f t="shared" si="262"/>
        <v>41808.198518518519</v>
      </c>
      <c r="Q2789" s="14">
        <f t="shared" si="263"/>
        <v>41838.198518518519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59"/>
        <v>103</v>
      </c>
      <c r="P2790" s="14">
        <f t="shared" si="262"/>
        <v>42550.701886574068</v>
      </c>
      <c r="Q2790" s="14">
        <f t="shared" si="263"/>
        <v>42580.701886574068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59"/>
        <v>101</v>
      </c>
      <c r="P2791" s="14">
        <f t="shared" si="262"/>
        <v>42056.013124999998</v>
      </c>
      <c r="Q2791" s="14">
        <f t="shared" si="263"/>
        <v>42075.166666666672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59"/>
        <v>105</v>
      </c>
      <c r="P2792" s="14">
        <f t="shared" si="262"/>
        <v>42016.938692129625</v>
      </c>
      <c r="Q2792" s="14">
        <f t="shared" si="263"/>
        <v>42046.938692129625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59"/>
        <v>103</v>
      </c>
      <c r="P2793" s="14">
        <f t="shared" si="262"/>
        <v>42591.899988425925</v>
      </c>
      <c r="Q2793" s="14">
        <f t="shared" si="263"/>
        <v>42622.166666666672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59"/>
        <v>108</v>
      </c>
      <c r="P2794" s="14">
        <f t="shared" si="262"/>
        <v>42183.231006944443</v>
      </c>
      <c r="Q2794" s="14">
        <f t="shared" si="263"/>
        <v>42228.231006944443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59"/>
        <v>111</v>
      </c>
      <c r="P2795" s="14">
        <f t="shared" si="262"/>
        <v>42176.419039351851</v>
      </c>
      <c r="Q2795" s="14">
        <f t="shared" si="263"/>
        <v>42206.419039351851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59"/>
        <v>150</v>
      </c>
      <c r="P2796" s="14">
        <f t="shared" si="262"/>
        <v>42416.691655092596</v>
      </c>
      <c r="Q2796" s="14">
        <f t="shared" si="263"/>
        <v>42432.791666666672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59"/>
        <v>104</v>
      </c>
      <c r="P2797" s="14">
        <f t="shared" si="262"/>
        <v>41780.525937500002</v>
      </c>
      <c r="Q2797" s="14">
        <f t="shared" si="263"/>
        <v>41796.958333333336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59"/>
        <v>116</v>
      </c>
      <c r="P2798" s="14">
        <f t="shared" si="262"/>
        <v>41795.528101851851</v>
      </c>
      <c r="Q2798" s="14">
        <f t="shared" si="263"/>
        <v>41825.528101851851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59"/>
        <v>103</v>
      </c>
      <c r="P2799" s="14">
        <f t="shared" si="262"/>
        <v>41798.94027777778</v>
      </c>
      <c r="Q2799" s="14">
        <f t="shared" si="263"/>
        <v>41828.94027777778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59"/>
        <v>101</v>
      </c>
      <c r="P2800" s="14">
        <f t="shared" si="262"/>
        <v>42201.675011574072</v>
      </c>
      <c r="Q2800" s="14">
        <f t="shared" si="263"/>
        <v>42216.666666666672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59"/>
        <v>117</v>
      </c>
      <c r="P2801" s="14">
        <f t="shared" si="262"/>
        <v>42507.264699074076</v>
      </c>
      <c r="Q2801" s="14">
        <f t="shared" si="263"/>
        <v>42538.666666666672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59"/>
        <v>133</v>
      </c>
      <c r="P2802" s="14">
        <f t="shared" si="262"/>
        <v>41948.552847222221</v>
      </c>
      <c r="Q2802" s="14">
        <f t="shared" si="263"/>
        <v>42008.552847222221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59"/>
        <v>133</v>
      </c>
      <c r="P2803" s="14">
        <f t="shared" si="262"/>
        <v>41900.243159722224</v>
      </c>
      <c r="Q2803" s="14">
        <f t="shared" si="263"/>
        <v>41922.458333333336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59"/>
        <v>102</v>
      </c>
      <c r="P2804" s="14">
        <f t="shared" si="262"/>
        <v>42192.64707175926</v>
      </c>
      <c r="Q2804" s="14">
        <f t="shared" si="263"/>
        <v>42222.64707175926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59"/>
        <v>128</v>
      </c>
      <c r="P2805" s="14">
        <f t="shared" si="262"/>
        <v>42158.065694444449</v>
      </c>
      <c r="Q2805" s="14">
        <f t="shared" si="263"/>
        <v>42201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59"/>
        <v>115</v>
      </c>
      <c r="P2806" s="14">
        <f t="shared" si="262"/>
        <v>41881.453587962962</v>
      </c>
      <c r="Q2806" s="14">
        <f t="shared" si="263"/>
        <v>41911.453587962962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59"/>
        <v>110</v>
      </c>
      <c r="P2807" s="14">
        <f t="shared" si="262"/>
        <v>42213.505474537036</v>
      </c>
      <c r="Q2807" s="14">
        <f t="shared" si="263"/>
        <v>42238.505474537036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59"/>
        <v>112</v>
      </c>
      <c r="P2808" s="14">
        <f t="shared" si="262"/>
        <v>42185.267245370371</v>
      </c>
      <c r="Q2808" s="14">
        <f t="shared" si="263"/>
        <v>42221.458333333328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59"/>
        <v>126</v>
      </c>
      <c r="P2809" s="14">
        <f t="shared" si="262"/>
        <v>42154.873124999998</v>
      </c>
      <c r="Q2809" s="14">
        <f t="shared" si="263"/>
        <v>42184.873124999998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59"/>
        <v>100</v>
      </c>
      <c r="P2810" s="14">
        <f t="shared" si="262"/>
        <v>42208.84646990741</v>
      </c>
      <c r="Q2810" s="14">
        <f t="shared" si="263"/>
        <v>42238.84646990741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59"/>
        <v>102</v>
      </c>
      <c r="P2811" s="14">
        <f t="shared" si="262"/>
        <v>42451.496817129635</v>
      </c>
      <c r="Q2811" s="14">
        <f t="shared" si="263"/>
        <v>42459.610416666663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59"/>
        <v>108</v>
      </c>
      <c r="P2812" s="14">
        <f t="shared" si="262"/>
        <v>41759.13962962963</v>
      </c>
      <c r="Q2812" s="14">
        <f t="shared" si="263"/>
        <v>41791.165972222225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59"/>
        <v>100</v>
      </c>
      <c r="P2813" s="14">
        <f t="shared" si="262"/>
        <v>42028.496562500004</v>
      </c>
      <c r="Q2813" s="14">
        <f t="shared" si="263"/>
        <v>42058.496562500004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59"/>
        <v>113</v>
      </c>
      <c r="P2814" s="14">
        <f t="shared" si="262"/>
        <v>42054.74418981481</v>
      </c>
      <c r="Q2814" s="14">
        <f t="shared" si="263"/>
        <v>42100.166666666672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59"/>
        <v>128</v>
      </c>
      <c r="P2815" s="14">
        <f t="shared" si="262"/>
        <v>42693.742604166662</v>
      </c>
      <c r="Q2815" s="14">
        <f t="shared" si="263"/>
        <v>42718.742604166662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59"/>
        <v>108</v>
      </c>
      <c r="P2816" s="14">
        <f t="shared" si="262"/>
        <v>42103.399479166663</v>
      </c>
      <c r="Q2816" s="14">
        <f t="shared" si="263"/>
        <v>42133.399479166663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59"/>
        <v>242</v>
      </c>
      <c r="P2817" s="14">
        <f t="shared" si="262"/>
        <v>42559.776724537034</v>
      </c>
      <c r="Q2817" s="14">
        <f t="shared" si="263"/>
        <v>42589.776724537034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IFERROR(ROUND(E2818/L2818, 2), 0)</f>
        <v>25.13</v>
      </c>
      <c r="N2818" t="b">
        <v>1</v>
      </c>
      <c r="O2818" s="6">
        <f t="shared" ref="O2818:O2881" si="265">ROUND(E2818/D2818 * 100, 0)</f>
        <v>142</v>
      </c>
      <c r="P2818" s="14">
        <f t="shared" si="262"/>
        <v>42188.467499999999</v>
      </c>
      <c r="Q2818" s="14">
        <f t="shared" si="263"/>
        <v>42218.666666666672</v>
      </c>
      <c r="R2818" t="s">
        <v>8271</v>
      </c>
      <c r="S2818" t="str">
        <f t="shared" ref="S2818:S2881" si="266">LEFT(R2818,SEARCH("/",R2818)-1)</f>
        <v>theater</v>
      </c>
      <c r="T2818" t="str">
        <f t="shared" ref="T2818:T2881" si="267">RIGHT(R2818,LEN(R2818)-SEARCH("/",R2818))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si="265"/>
        <v>130</v>
      </c>
      <c r="P2819" s="14">
        <f t="shared" ref="P2819:P2882" si="268">(((J2819/60)/60)/24)+DATE(1970,1,1)</f>
        <v>42023.634976851856</v>
      </c>
      <c r="Q2819" s="14">
        <f t="shared" ref="Q2819:Q2882" si="269">(((I2819/60)/60)/24)+DATE(1970,1,1)</f>
        <v>42063.634976851856</v>
      </c>
      <c r="R2819" t="s">
        <v>8271</v>
      </c>
      <c r="S2819" t="str">
        <f t="shared" si="266"/>
        <v>theater</v>
      </c>
      <c r="T2819" t="str">
        <f t="shared" si="267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5"/>
        <v>106</v>
      </c>
      <c r="P2820" s="14">
        <f t="shared" si="268"/>
        <v>42250.598217592589</v>
      </c>
      <c r="Q2820" s="14">
        <f t="shared" si="269"/>
        <v>42270.598217592589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5"/>
        <v>105</v>
      </c>
      <c r="P2821" s="14">
        <f t="shared" si="268"/>
        <v>42139.525567129633</v>
      </c>
      <c r="Q2821" s="14">
        <f t="shared" si="269"/>
        <v>42169.525567129633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5"/>
        <v>136</v>
      </c>
      <c r="P2822" s="14">
        <f t="shared" si="268"/>
        <v>42401.610983796301</v>
      </c>
      <c r="Q2822" s="14">
        <f t="shared" si="269"/>
        <v>42426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5"/>
        <v>100</v>
      </c>
      <c r="P2823" s="14">
        <f t="shared" si="268"/>
        <v>41875.922858796301</v>
      </c>
      <c r="Q2823" s="14">
        <f t="shared" si="269"/>
        <v>41905.922858796301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5"/>
        <v>100</v>
      </c>
      <c r="P2824" s="14">
        <f t="shared" si="268"/>
        <v>42060.683935185181</v>
      </c>
      <c r="Q2824" s="14">
        <f t="shared" si="269"/>
        <v>42090.642268518524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5"/>
        <v>124</v>
      </c>
      <c r="P2825" s="14">
        <f t="shared" si="268"/>
        <v>42067.011643518519</v>
      </c>
      <c r="Q2825" s="14">
        <f t="shared" si="269"/>
        <v>42094.957638888889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5"/>
        <v>117</v>
      </c>
      <c r="P2826" s="14">
        <f t="shared" si="268"/>
        <v>42136.270787037036</v>
      </c>
      <c r="Q2826" s="14">
        <f t="shared" si="269"/>
        <v>42168.071527777778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5"/>
        <v>103</v>
      </c>
      <c r="P2827" s="14">
        <f t="shared" si="268"/>
        <v>42312.792662037042</v>
      </c>
      <c r="Q2827" s="14">
        <f t="shared" si="269"/>
        <v>42342.792662037042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5"/>
        <v>108</v>
      </c>
      <c r="P2828" s="14">
        <f t="shared" si="268"/>
        <v>42171.034861111111</v>
      </c>
      <c r="Q2828" s="14">
        <f t="shared" si="269"/>
        <v>42195.291666666672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5"/>
        <v>120</v>
      </c>
      <c r="P2829" s="14">
        <f t="shared" si="268"/>
        <v>42494.683634259258</v>
      </c>
      <c r="Q2829" s="14">
        <f t="shared" si="269"/>
        <v>42524.6875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5"/>
        <v>100</v>
      </c>
      <c r="P2830" s="14">
        <f t="shared" si="268"/>
        <v>42254.264687499999</v>
      </c>
      <c r="Q2830" s="14">
        <f t="shared" si="269"/>
        <v>42279.958333333328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5"/>
        <v>107</v>
      </c>
      <c r="P2831" s="14">
        <f t="shared" si="268"/>
        <v>42495.434236111112</v>
      </c>
      <c r="Q2831" s="14">
        <f t="shared" si="269"/>
        <v>42523.434236111112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5"/>
        <v>100</v>
      </c>
      <c r="P2832" s="14">
        <f t="shared" si="268"/>
        <v>41758.839675925927</v>
      </c>
      <c r="Q2832" s="14">
        <f t="shared" si="269"/>
        <v>41771.165972222225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5"/>
        <v>111</v>
      </c>
      <c r="P2833" s="14">
        <f t="shared" si="268"/>
        <v>42171.824884259258</v>
      </c>
      <c r="Q2833" s="14">
        <f t="shared" si="269"/>
        <v>42201.824884259258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5"/>
        <v>115</v>
      </c>
      <c r="P2834" s="14">
        <f t="shared" si="268"/>
        <v>41938.709421296298</v>
      </c>
      <c r="Q2834" s="14">
        <f t="shared" si="269"/>
        <v>41966.916666666672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5"/>
        <v>108</v>
      </c>
      <c r="P2835" s="14">
        <f t="shared" si="268"/>
        <v>42268.127696759257</v>
      </c>
      <c r="Q2835" s="14">
        <f t="shared" si="269"/>
        <v>42288.083333333328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5"/>
        <v>170</v>
      </c>
      <c r="P2836" s="14">
        <f t="shared" si="268"/>
        <v>42019.959837962961</v>
      </c>
      <c r="Q2836" s="14">
        <f t="shared" si="269"/>
        <v>42034.959837962961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5"/>
        <v>187</v>
      </c>
      <c r="P2837" s="14">
        <f t="shared" si="268"/>
        <v>42313.703900462962</v>
      </c>
      <c r="Q2837" s="14">
        <f t="shared" si="269"/>
        <v>42343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5"/>
        <v>108</v>
      </c>
      <c r="P2838" s="14">
        <f t="shared" si="268"/>
        <v>42746.261782407411</v>
      </c>
      <c r="Q2838" s="14">
        <f t="shared" si="269"/>
        <v>42784.207638888889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5"/>
        <v>100</v>
      </c>
      <c r="P2839" s="14">
        <f t="shared" si="268"/>
        <v>42307.908379629633</v>
      </c>
      <c r="Q2839" s="14">
        <f t="shared" si="269"/>
        <v>42347.950046296297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5"/>
        <v>120</v>
      </c>
      <c r="P2840" s="14">
        <f t="shared" si="268"/>
        <v>41842.607592592591</v>
      </c>
      <c r="Q2840" s="14">
        <f t="shared" si="269"/>
        <v>41864.916666666664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5"/>
        <v>111</v>
      </c>
      <c r="P2841" s="14">
        <f t="shared" si="268"/>
        <v>41853.240208333329</v>
      </c>
      <c r="Q2841" s="14">
        <f t="shared" si="269"/>
        <v>41876.207638888889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5"/>
        <v>104</v>
      </c>
      <c r="P2842" s="14">
        <f t="shared" si="268"/>
        <v>42060.035636574074</v>
      </c>
      <c r="Q2842" s="14">
        <f t="shared" si="269"/>
        <v>42081.708333333328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5"/>
        <v>1</v>
      </c>
      <c r="P2843" s="14">
        <f t="shared" si="268"/>
        <v>42291.739548611105</v>
      </c>
      <c r="Q2843" s="14">
        <f t="shared" si="269"/>
        <v>42351.781215277777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>
        <f t="shared" si="264"/>
        <v>0</v>
      </c>
      <c r="N2844" t="b">
        <v>0</v>
      </c>
      <c r="O2844" s="6">
        <f t="shared" si="265"/>
        <v>0</v>
      </c>
      <c r="P2844" s="14">
        <f t="shared" si="268"/>
        <v>41784.952488425923</v>
      </c>
      <c r="Q2844" s="14">
        <f t="shared" si="269"/>
        <v>41811.458333333336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>
        <f t="shared" si="264"/>
        <v>0</v>
      </c>
      <c r="N2845" t="b">
        <v>0</v>
      </c>
      <c r="O2845" s="6">
        <f t="shared" si="265"/>
        <v>0</v>
      </c>
      <c r="P2845" s="14">
        <f t="shared" si="268"/>
        <v>42492.737847222219</v>
      </c>
      <c r="Q2845" s="14">
        <f t="shared" si="269"/>
        <v>42534.166666666672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5"/>
        <v>5</v>
      </c>
      <c r="P2846" s="14">
        <f t="shared" si="268"/>
        <v>42709.546064814815</v>
      </c>
      <c r="Q2846" s="14">
        <f t="shared" si="269"/>
        <v>42739.546064814815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5"/>
        <v>32</v>
      </c>
      <c r="P2847" s="14">
        <f t="shared" si="268"/>
        <v>42103.016585648147</v>
      </c>
      <c r="Q2847" s="14">
        <f t="shared" si="269"/>
        <v>42163.016585648147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>
        <f t="shared" si="264"/>
        <v>0</v>
      </c>
      <c r="N2848" t="b">
        <v>0</v>
      </c>
      <c r="O2848" s="6">
        <f t="shared" si="265"/>
        <v>0</v>
      </c>
      <c r="P2848" s="14">
        <f t="shared" si="268"/>
        <v>42108.692060185189</v>
      </c>
      <c r="Q2848" s="14">
        <f t="shared" si="269"/>
        <v>42153.692060185189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>
        <f t="shared" si="264"/>
        <v>0</v>
      </c>
      <c r="N2849" t="b">
        <v>0</v>
      </c>
      <c r="O2849" s="6">
        <f t="shared" si="265"/>
        <v>0</v>
      </c>
      <c r="P2849" s="14">
        <f t="shared" si="268"/>
        <v>42453.806307870371</v>
      </c>
      <c r="Q2849" s="14">
        <f t="shared" si="269"/>
        <v>42513.806307870371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5"/>
        <v>0</v>
      </c>
      <c r="P2850" s="14">
        <f t="shared" si="268"/>
        <v>42123.648831018523</v>
      </c>
      <c r="Q2850" s="14">
        <f t="shared" si="269"/>
        <v>42153.648831018523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5"/>
        <v>1</v>
      </c>
      <c r="P2851" s="14">
        <f t="shared" si="268"/>
        <v>42453.428240740745</v>
      </c>
      <c r="Q2851" s="14">
        <f t="shared" si="269"/>
        <v>42483.428240740745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5"/>
        <v>4</v>
      </c>
      <c r="P2852" s="14">
        <f t="shared" si="268"/>
        <v>41858.007071759261</v>
      </c>
      <c r="Q2852" s="14">
        <f t="shared" si="269"/>
        <v>41888.007071759261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>
        <f t="shared" si="264"/>
        <v>0</v>
      </c>
      <c r="N2853" t="b">
        <v>0</v>
      </c>
      <c r="O2853" s="6">
        <f t="shared" si="265"/>
        <v>0</v>
      </c>
      <c r="P2853" s="14">
        <f t="shared" si="268"/>
        <v>42390.002650462964</v>
      </c>
      <c r="Q2853" s="14">
        <f t="shared" si="269"/>
        <v>42398.970138888893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5"/>
        <v>2</v>
      </c>
      <c r="P2854" s="14">
        <f t="shared" si="268"/>
        <v>41781.045173611114</v>
      </c>
      <c r="Q2854" s="14">
        <f t="shared" si="269"/>
        <v>41811.045173611114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>
        <f t="shared" si="264"/>
        <v>0</v>
      </c>
      <c r="N2855" t="b">
        <v>0</v>
      </c>
      <c r="O2855" s="6">
        <f t="shared" si="265"/>
        <v>0</v>
      </c>
      <c r="P2855" s="14">
        <f t="shared" si="268"/>
        <v>41836.190937499996</v>
      </c>
      <c r="Q2855" s="14">
        <f t="shared" si="269"/>
        <v>41896.190937499996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5"/>
        <v>42</v>
      </c>
      <c r="P2856" s="14">
        <f t="shared" si="268"/>
        <v>42111.71665509259</v>
      </c>
      <c r="Q2856" s="14">
        <f t="shared" si="269"/>
        <v>42131.71665509259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5"/>
        <v>50</v>
      </c>
      <c r="P2857" s="14">
        <f t="shared" si="268"/>
        <v>42370.007766203707</v>
      </c>
      <c r="Q2857" s="14">
        <f t="shared" si="269"/>
        <v>42398.981944444444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5"/>
        <v>5</v>
      </c>
      <c r="P2858" s="14">
        <f t="shared" si="268"/>
        <v>42165.037581018521</v>
      </c>
      <c r="Q2858" s="14">
        <f t="shared" si="269"/>
        <v>42224.898611111115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5"/>
        <v>20</v>
      </c>
      <c r="P2859" s="14">
        <f t="shared" si="268"/>
        <v>42726.920081018514</v>
      </c>
      <c r="Q2859" s="14">
        <f t="shared" si="269"/>
        <v>42786.75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>
        <f t="shared" si="264"/>
        <v>0</v>
      </c>
      <c r="N2860" t="b">
        <v>0</v>
      </c>
      <c r="O2860" s="6">
        <f t="shared" si="265"/>
        <v>0</v>
      </c>
      <c r="P2860" s="14">
        <f t="shared" si="268"/>
        <v>41954.545081018514</v>
      </c>
      <c r="Q2860" s="14">
        <f t="shared" si="269"/>
        <v>41978.477777777778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5"/>
        <v>2</v>
      </c>
      <c r="P2861" s="14">
        <f t="shared" si="268"/>
        <v>42233.362314814818</v>
      </c>
      <c r="Q2861" s="14">
        <f t="shared" si="269"/>
        <v>42293.362314814818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5"/>
        <v>7</v>
      </c>
      <c r="P2862" s="14">
        <f t="shared" si="268"/>
        <v>42480.800648148142</v>
      </c>
      <c r="Q2862" s="14">
        <f t="shared" si="269"/>
        <v>42540.800648148142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5"/>
        <v>32</v>
      </c>
      <c r="P2863" s="14">
        <f t="shared" si="268"/>
        <v>42257.590833333335</v>
      </c>
      <c r="Q2863" s="14">
        <f t="shared" si="269"/>
        <v>42271.590833333335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5"/>
        <v>0</v>
      </c>
      <c r="P2864" s="14">
        <f t="shared" si="268"/>
        <v>41784.789687500001</v>
      </c>
      <c r="Q2864" s="14">
        <f t="shared" si="269"/>
        <v>41814.789687500001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5"/>
        <v>0</v>
      </c>
      <c r="P2865" s="14">
        <f t="shared" si="268"/>
        <v>41831.675034722226</v>
      </c>
      <c r="Q2865" s="14">
        <f t="shared" si="269"/>
        <v>41891.675034722226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5"/>
        <v>2</v>
      </c>
      <c r="P2866" s="14">
        <f t="shared" si="268"/>
        <v>42172.613506944443</v>
      </c>
      <c r="Q2866" s="14">
        <f t="shared" si="269"/>
        <v>42202.554166666669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>
        <f t="shared" si="264"/>
        <v>0</v>
      </c>
      <c r="N2867" t="b">
        <v>0</v>
      </c>
      <c r="O2867" s="6">
        <f t="shared" si="265"/>
        <v>0</v>
      </c>
      <c r="P2867" s="14">
        <f t="shared" si="268"/>
        <v>41950.114108796297</v>
      </c>
      <c r="Q2867" s="14">
        <f t="shared" si="269"/>
        <v>42010.114108796297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5"/>
        <v>1</v>
      </c>
      <c r="P2868" s="14">
        <f t="shared" si="268"/>
        <v>42627.955104166671</v>
      </c>
      <c r="Q2868" s="14">
        <f t="shared" si="269"/>
        <v>42657.916666666672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5"/>
        <v>20</v>
      </c>
      <c r="P2869" s="14">
        <f t="shared" si="268"/>
        <v>42531.195277777777</v>
      </c>
      <c r="Q2869" s="14">
        <f t="shared" si="269"/>
        <v>42555.166666666672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5"/>
        <v>42</v>
      </c>
      <c r="P2870" s="14">
        <f t="shared" si="268"/>
        <v>42618.827013888891</v>
      </c>
      <c r="Q2870" s="14">
        <f t="shared" si="269"/>
        <v>42648.827013888891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5"/>
        <v>1</v>
      </c>
      <c r="P2871" s="14">
        <f t="shared" si="268"/>
        <v>42540.593530092592</v>
      </c>
      <c r="Q2871" s="14">
        <f t="shared" si="269"/>
        <v>42570.593530092592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5"/>
        <v>15</v>
      </c>
      <c r="P2872" s="14">
        <f t="shared" si="268"/>
        <v>41746.189409722225</v>
      </c>
      <c r="Q2872" s="14">
        <f t="shared" si="269"/>
        <v>41776.189409722225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5"/>
        <v>5</v>
      </c>
      <c r="P2873" s="14">
        <f t="shared" si="268"/>
        <v>41974.738576388889</v>
      </c>
      <c r="Q2873" s="14">
        <f t="shared" si="269"/>
        <v>41994.738576388889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>
        <f t="shared" si="264"/>
        <v>0</v>
      </c>
      <c r="N2874" t="b">
        <v>0</v>
      </c>
      <c r="O2874" s="6">
        <f t="shared" si="265"/>
        <v>0</v>
      </c>
      <c r="P2874" s="14">
        <f t="shared" si="268"/>
        <v>42115.11618055556</v>
      </c>
      <c r="Q2874" s="14">
        <f t="shared" si="269"/>
        <v>42175.11618055556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5"/>
        <v>38</v>
      </c>
      <c r="P2875" s="14">
        <f t="shared" si="268"/>
        <v>42002.817488425921</v>
      </c>
      <c r="Q2875" s="14">
        <f t="shared" si="269"/>
        <v>42032.817488425921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5"/>
        <v>5</v>
      </c>
      <c r="P2876" s="14">
        <f t="shared" si="268"/>
        <v>42722.84474537037</v>
      </c>
      <c r="Q2876" s="14">
        <f t="shared" si="269"/>
        <v>42752.84474537037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5"/>
        <v>0</v>
      </c>
      <c r="P2877" s="14">
        <f t="shared" si="268"/>
        <v>42465.128391203703</v>
      </c>
      <c r="Q2877" s="14">
        <f t="shared" si="269"/>
        <v>42495.128391203703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>
        <f t="shared" si="264"/>
        <v>0</v>
      </c>
      <c r="N2878" t="b">
        <v>0</v>
      </c>
      <c r="O2878" s="6">
        <f t="shared" si="265"/>
        <v>0</v>
      </c>
      <c r="P2878" s="14">
        <f t="shared" si="268"/>
        <v>42171.743969907402</v>
      </c>
      <c r="Q2878" s="14">
        <f t="shared" si="269"/>
        <v>42201.743969907402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5"/>
        <v>11</v>
      </c>
      <c r="P2879" s="14">
        <f t="shared" si="268"/>
        <v>42672.955138888887</v>
      </c>
      <c r="Q2879" s="14">
        <f t="shared" si="269"/>
        <v>42704.708333333328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5"/>
        <v>2</v>
      </c>
      <c r="P2880" s="14">
        <f t="shared" si="268"/>
        <v>42128.615682870368</v>
      </c>
      <c r="Q2880" s="14">
        <f t="shared" si="269"/>
        <v>42188.615682870368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5"/>
        <v>0</v>
      </c>
      <c r="P2881" s="14">
        <f t="shared" si="268"/>
        <v>42359.725243055553</v>
      </c>
      <c r="Q2881" s="14">
        <f t="shared" si="269"/>
        <v>42389.725243055553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IFERROR(ROUND(E2882/L2882, 2), 0)</f>
        <v>96.55</v>
      </c>
      <c r="N2882" t="b">
        <v>0</v>
      </c>
      <c r="O2882" s="6">
        <f t="shared" ref="O2882:O2945" si="271">ROUND(E2882/D2882 * 100, 0)</f>
        <v>23</v>
      </c>
      <c r="P2882" s="14">
        <f t="shared" si="268"/>
        <v>42192.905694444446</v>
      </c>
      <c r="Q2882" s="14">
        <f t="shared" si="269"/>
        <v>42236.711805555555</v>
      </c>
      <c r="R2882" t="s">
        <v>8271</v>
      </c>
      <c r="S2882" t="str">
        <f t="shared" ref="S2882:S2945" si="272">LEFT(R2882,SEARCH("/",R2882)-1)</f>
        <v>theater</v>
      </c>
      <c r="T2882" t="str">
        <f t="shared" ref="T2882:T2945" si="273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>
        <f t="shared" si="270"/>
        <v>0</v>
      </c>
      <c r="N2883" t="b">
        <v>0</v>
      </c>
      <c r="O2883" s="6">
        <f t="shared" si="271"/>
        <v>0</v>
      </c>
      <c r="P2883" s="14">
        <f t="shared" ref="P2883:P2946" si="274">(((J2883/60)/60)/24)+DATE(1970,1,1)</f>
        <v>41916.597638888888</v>
      </c>
      <c r="Q2883" s="14">
        <f t="shared" ref="Q2883:Q2946" si="275">(((I2883/60)/60)/24)+DATE(1970,1,1)</f>
        <v>41976.639305555553</v>
      </c>
      <c r="R2883" t="s">
        <v>8271</v>
      </c>
      <c r="S2883" t="str">
        <f t="shared" si="272"/>
        <v>theater</v>
      </c>
      <c r="T2883" t="str">
        <f t="shared" si="27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1"/>
        <v>34</v>
      </c>
      <c r="P2884" s="14">
        <f t="shared" si="274"/>
        <v>42461.596273148149</v>
      </c>
      <c r="Q2884" s="14">
        <f t="shared" si="275"/>
        <v>42491.596273148149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1"/>
        <v>19</v>
      </c>
      <c r="P2885" s="14">
        <f t="shared" si="274"/>
        <v>42370.90320601852</v>
      </c>
      <c r="Q2885" s="14">
        <f t="shared" si="275"/>
        <v>42406.207638888889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1"/>
        <v>0</v>
      </c>
      <c r="P2886" s="14">
        <f t="shared" si="274"/>
        <v>41948.727256944447</v>
      </c>
      <c r="Q2886" s="14">
        <f t="shared" si="275"/>
        <v>41978.727256944447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1"/>
        <v>33</v>
      </c>
      <c r="P2887" s="14">
        <f t="shared" si="274"/>
        <v>42047.07640046296</v>
      </c>
      <c r="Q2887" s="14">
        <f t="shared" si="275"/>
        <v>42077.034733796296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1"/>
        <v>5</v>
      </c>
      <c r="P2888" s="14">
        <f t="shared" si="274"/>
        <v>42261.632916666669</v>
      </c>
      <c r="Q2888" s="14">
        <f t="shared" si="275"/>
        <v>42266.165972222225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1"/>
        <v>0</v>
      </c>
      <c r="P2889" s="14">
        <f t="shared" si="274"/>
        <v>41985.427361111113</v>
      </c>
      <c r="Q2889" s="14">
        <f t="shared" si="275"/>
        <v>42015.427361111113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>
        <f t="shared" si="270"/>
        <v>0</v>
      </c>
      <c r="N2890" t="b">
        <v>0</v>
      </c>
      <c r="O2890" s="6">
        <f t="shared" si="271"/>
        <v>0</v>
      </c>
      <c r="P2890" s="14">
        <f t="shared" si="274"/>
        <v>41922.535185185188</v>
      </c>
      <c r="Q2890" s="14">
        <f t="shared" si="275"/>
        <v>41930.207638888889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1"/>
        <v>38</v>
      </c>
      <c r="P2891" s="14">
        <f t="shared" si="274"/>
        <v>41850.863252314812</v>
      </c>
      <c r="Q2891" s="14">
        <f t="shared" si="275"/>
        <v>41880.863252314812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1"/>
        <v>1</v>
      </c>
      <c r="P2892" s="14">
        <f t="shared" si="274"/>
        <v>41831.742962962962</v>
      </c>
      <c r="Q2892" s="14">
        <f t="shared" si="275"/>
        <v>41860.125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1"/>
        <v>3</v>
      </c>
      <c r="P2893" s="14">
        <f t="shared" si="274"/>
        <v>42415.883425925931</v>
      </c>
      <c r="Q2893" s="14">
        <f t="shared" si="275"/>
        <v>42475.84175925926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1"/>
        <v>9</v>
      </c>
      <c r="P2894" s="14">
        <f t="shared" si="274"/>
        <v>41869.714166666665</v>
      </c>
      <c r="Q2894" s="14">
        <f t="shared" si="275"/>
        <v>41876.875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1"/>
        <v>1</v>
      </c>
      <c r="P2895" s="14">
        <f t="shared" si="274"/>
        <v>41953.773090277777</v>
      </c>
      <c r="Q2895" s="14">
        <f t="shared" si="275"/>
        <v>42013.083333333328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>
        <f t="shared" si="270"/>
        <v>0</v>
      </c>
      <c r="N2896" t="b">
        <v>0</v>
      </c>
      <c r="O2896" s="6">
        <f t="shared" si="271"/>
        <v>0</v>
      </c>
      <c r="P2896" s="14">
        <f t="shared" si="274"/>
        <v>42037.986284722225</v>
      </c>
      <c r="Q2896" s="14">
        <f t="shared" si="275"/>
        <v>42097.944618055553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1"/>
        <v>5</v>
      </c>
      <c r="P2897" s="14">
        <f t="shared" si="274"/>
        <v>41811.555462962962</v>
      </c>
      <c r="Q2897" s="14">
        <f t="shared" si="275"/>
        <v>41812.875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1"/>
        <v>21</v>
      </c>
      <c r="P2898" s="14">
        <f t="shared" si="274"/>
        <v>42701.908807870372</v>
      </c>
      <c r="Q2898" s="14">
        <f t="shared" si="275"/>
        <v>42716.25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1"/>
        <v>5</v>
      </c>
      <c r="P2899" s="14">
        <f t="shared" si="274"/>
        <v>42258.646504629629</v>
      </c>
      <c r="Q2899" s="14">
        <f t="shared" si="275"/>
        <v>42288.645196759258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1"/>
        <v>4</v>
      </c>
      <c r="P2900" s="14">
        <f t="shared" si="274"/>
        <v>42278.664965277778</v>
      </c>
      <c r="Q2900" s="14">
        <f t="shared" si="275"/>
        <v>42308.664965277778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>
        <f t="shared" si="270"/>
        <v>0</v>
      </c>
      <c r="N2901" t="b">
        <v>0</v>
      </c>
      <c r="O2901" s="6">
        <f t="shared" si="271"/>
        <v>0</v>
      </c>
      <c r="P2901" s="14">
        <f t="shared" si="274"/>
        <v>42515.078217592592</v>
      </c>
      <c r="Q2901" s="14">
        <f t="shared" si="275"/>
        <v>42575.078217592592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1"/>
        <v>62</v>
      </c>
      <c r="P2902" s="14">
        <f t="shared" si="274"/>
        <v>41830.234166666669</v>
      </c>
      <c r="Q2902" s="14">
        <f t="shared" si="275"/>
        <v>41860.234166666669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1"/>
        <v>1</v>
      </c>
      <c r="P2903" s="14">
        <f t="shared" si="274"/>
        <v>41982.904386574075</v>
      </c>
      <c r="Q2903" s="14">
        <f t="shared" si="275"/>
        <v>42042.904386574075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1"/>
        <v>0</v>
      </c>
      <c r="P2904" s="14">
        <f t="shared" si="274"/>
        <v>42210.439768518518</v>
      </c>
      <c r="Q2904" s="14">
        <f t="shared" si="275"/>
        <v>42240.439768518518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1"/>
        <v>1</v>
      </c>
      <c r="P2905" s="14">
        <f t="shared" si="274"/>
        <v>42196.166874999995</v>
      </c>
      <c r="Q2905" s="14">
        <f t="shared" si="275"/>
        <v>42256.166874999995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1"/>
        <v>5</v>
      </c>
      <c r="P2906" s="14">
        <f t="shared" si="274"/>
        <v>41940.967951388891</v>
      </c>
      <c r="Q2906" s="14">
        <f t="shared" si="275"/>
        <v>41952.5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1"/>
        <v>18</v>
      </c>
      <c r="P2907" s="14">
        <f t="shared" si="274"/>
        <v>42606.056863425925</v>
      </c>
      <c r="Q2907" s="14">
        <f t="shared" si="275"/>
        <v>42620.056863425925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1"/>
        <v>9</v>
      </c>
      <c r="P2908" s="14">
        <f t="shared" si="274"/>
        <v>42199.648912037039</v>
      </c>
      <c r="Q2908" s="14">
        <f t="shared" si="275"/>
        <v>42217.041666666672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1"/>
        <v>0</v>
      </c>
      <c r="P2909" s="14">
        <f t="shared" si="274"/>
        <v>42444.877743055549</v>
      </c>
      <c r="Q2909" s="14">
        <f t="shared" si="275"/>
        <v>42504.877743055549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1"/>
        <v>3</v>
      </c>
      <c r="P2910" s="14">
        <f t="shared" si="274"/>
        <v>42499.731701388882</v>
      </c>
      <c r="Q2910" s="14">
        <f t="shared" si="275"/>
        <v>42529.731701388882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1"/>
        <v>0</v>
      </c>
      <c r="P2911" s="14">
        <f t="shared" si="274"/>
        <v>41929.266215277778</v>
      </c>
      <c r="Q2911" s="14">
        <f t="shared" si="275"/>
        <v>41968.823611111111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1"/>
        <v>0</v>
      </c>
      <c r="P2912" s="14">
        <f t="shared" si="274"/>
        <v>42107.841284722221</v>
      </c>
      <c r="Q2912" s="14">
        <f t="shared" si="275"/>
        <v>42167.841284722221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1"/>
        <v>37</v>
      </c>
      <c r="P2913" s="14">
        <f t="shared" si="274"/>
        <v>42142.768819444449</v>
      </c>
      <c r="Q2913" s="14">
        <f t="shared" si="275"/>
        <v>42182.768819444449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1"/>
        <v>14</v>
      </c>
      <c r="P2914" s="14">
        <f t="shared" si="274"/>
        <v>42354.131643518514</v>
      </c>
      <c r="Q2914" s="14">
        <f t="shared" si="275"/>
        <v>42384.131643518514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1"/>
        <v>0</v>
      </c>
      <c r="P2915" s="14">
        <f t="shared" si="274"/>
        <v>41828.922905092593</v>
      </c>
      <c r="Q2915" s="14">
        <f t="shared" si="275"/>
        <v>41888.922905092593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1"/>
        <v>0</v>
      </c>
      <c r="P2916" s="14">
        <f t="shared" si="274"/>
        <v>42017.907337962963</v>
      </c>
      <c r="Q2916" s="14">
        <f t="shared" si="275"/>
        <v>42077.865671296298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1"/>
        <v>61</v>
      </c>
      <c r="P2917" s="14">
        <f t="shared" si="274"/>
        <v>42415.398032407407</v>
      </c>
      <c r="Q2917" s="14">
        <f t="shared" si="275"/>
        <v>42445.356365740736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1"/>
        <v>8</v>
      </c>
      <c r="P2918" s="14">
        <f t="shared" si="274"/>
        <v>41755.476724537039</v>
      </c>
      <c r="Q2918" s="14">
        <f t="shared" si="275"/>
        <v>41778.476724537039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1"/>
        <v>22</v>
      </c>
      <c r="P2919" s="14">
        <f t="shared" si="274"/>
        <v>42245.234340277777</v>
      </c>
      <c r="Q2919" s="14">
        <f t="shared" si="275"/>
        <v>42263.234340277777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1"/>
        <v>27</v>
      </c>
      <c r="P2920" s="14">
        <f t="shared" si="274"/>
        <v>42278.629710648151</v>
      </c>
      <c r="Q2920" s="14">
        <f t="shared" si="275"/>
        <v>42306.629710648151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1"/>
        <v>9</v>
      </c>
      <c r="P2921" s="14">
        <f t="shared" si="274"/>
        <v>41826.61954861111</v>
      </c>
      <c r="Q2921" s="14">
        <f t="shared" si="275"/>
        <v>41856.61954861111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1"/>
        <v>27</v>
      </c>
      <c r="P2922" s="14">
        <f t="shared" si="274"/>
        <v>42058.792476851857</v>
      </c>
      <c r="Q2922" s="14">
        <f t="shared" si="275"/>
        <v>42088.750810185185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1"/>
        <v>129</v>
      </c>
      <c r="P2923" s="14">
        <f t="shared" si="274"/>
        <v>41877.886620370373</v>
      </c>
      <c r="Q2923" s="14">
        <f t="shared" si="275"/>
        <v>41907.886620370373</v>
      </c>
      <c r="R2923" t="s">
        <v>8305</v>
      </c>
      <c r="S2923" t="str">
        <f t="shared" si="272"/>
        <v>theater</v>
      </c>
      <c r="T2923" t="str">
        <f t="shared" si="27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1"/>
        <v>100</v>
      </c>
      <c r="P2924" s="14">
        <f t="shared" si="274"/>
        <v>42097.874155092592</v>
      </c>
      <c r="Q2924" s="14">
        <f t="shared" si="275"/>
        <v>42142.874155092592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1"/>
        <v>100</v>
      </c>
      <c r="P2925" s="14">
        <f t="shared" si="274"/>
        <v>42013.15253472222</v>
      </c>
      <c r="Q2925" s="14">
        <f t="shared" si="275"/>
        <v>42028.125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1"/>
        <v>103</v>
      </c>
      <c r="P2926" s="14">
        <f t="shared" si="274"/>
        <v>42103.556828703702</v>
      </c>
      <c r="Q2926" s="14">
        <f t="shared" si="275"/>
        <v>42133.165972222225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1"/>
        <v>102</v>
      </c>
      <c r="P2927" s="14">
        <f t="shared" si="274"/>
        <v>41863.584120370368</v>
      </c>
      <c r="Q2927" s="14">
        <f t="shared" si="275"/>
        <v>41893.584120370368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1"/>
        <v>125</v>
      </c>
      <c r="P2928" s="14">
        <f t="shared" si="274"/>
        <v>42044.765960648147</v>
      </c>
      <c r="Q2928" s="14">
        <f t="shared" si="275"/>
        <v>42058.765960648147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1"/>
        <v>131</v>
      </c>
      <c r="P2929" s="14">
        <f t="shared" si="274"/>
        <v>41806.669317129628</v>
      </c>
      <c r="Q2929" s="14">
        <f t="shared" si="275"/>
        <v>41835.208333333336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1"/>
        <v>100</v>
      </c>
      <c r="P2930" s="14">
        <f t="shared" si="274"/>
        <v>42403.998217592598</v>
      </c>
      <c r="Q2930" s="14">
        <f t="shared" si="275"/>
        <v>42433.998217592598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1"/>
        <v>102</v>
      </c>
      <c r="P2931" s="14">
        <f t="shared" si="274"/>
        <v>41754.564328703702</v>
      </c>
      <c r="Q2931" s="14">
        <f t="shared" si="275"/>
        <v>41784.564328703702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1"/>
        <v>101</v>
      </c>
      <c r="P2932" s="14">
        <f t="shared" si="274"/>
        <v>42101.584074074075</v>
      </c>
      <c r="Q2932" s="14">
        <f t="shared" si="275"/>
        <v>42131.584074074075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1"/>
        <v>106</v>
      </c>
      <c r="P2933" s="14">
        <f t="shared" si="274"/>
        <v>41872.291238425925</v>
      </c>
      <c r="Q2933" s="14">
        <f t="shared" si="275"/>
        <v>41897.255555555559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1"/>
        <v>105</v>
      </c>
      <c r="P2934" s="14">
        <f t="shared" si="274"/>
        <v>42025.164780092593</v>
      </c>
      <c r="Q2934" s="14">
        <f t="shared" si="275"/>
        <v>42056.458333333328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1"/>
        <v>103</v>
      </c>
      <c r="P2935" s="14">
        <f t="shared" si="274"/>
        <v>42495.956631944442</v>
      </c>
      <c r="Q2935" s="14">
        <f t="shared" si="275"/>
        <v>42525.956631944442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1"/>
        <v>108</v>
      </c>
      <c r="P2936" s="14">
        <f t="shared" si="274"/>
        <v>41775.636157407411</v>
      </c>
      <c r="Q2936" s="14">
        <f t="shared" si="275"/>
        <v>41805.636157407411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1"/>
        <v>101</v>
      </c>
      <c r="P2937" s="14">
        <f t="shared" si="274"/>
        <v>42553.583425925928</v>
      </c>
      <c r="Q2937" s="14">
        <f t="shared" si="275"/>
        <v>42611.708333333328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1"/>
        <v>128</v>
      </c>
      <c r="P2938" s="14">
        <f t="shared" si="274"/>
        <v>41912.650729166664</v>
      </c>
      <c r="Q2938" s="14">
        <f t="shared" si="275"/>
        <v>41925.207638888889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1"/>
        <v>133</v>
      </c>
      <c r="P2939" s="14">
        <f t="shared" si="274"/>
        <v>41803.457326388889</v>
      </c>
      <c r="Q2939" s="14">
        <f t="shared" si="275"/>
        <v>41833.457326388889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1"/>
        <v>101</v>
      </c>
      <c r="P2940" s="14">
        <f t="shared" si="274"/>
        <v>42004.703865740739</v>
      </c>
      <c r="Q2940" s="14">
        <f t="shared" si="275"/>
        <v>42034.703865740739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1"/>
        <v>103</v>
      </c>
      <c r="P2941" s="14">
        <f t="shared" si="274"/>
        <v>41845.809166666666</v>
      </c>
      <c r="Q2941" s="14">
        <f t="shared" si="275"/>
        <v>41879.041666666664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1"/>
        <v>107</v>
      </c>
      <c r="P2942" s="14">
        <f t="shared" si="274"/>
        <v>41982.773356481484</v>
      </c>
      <c r="Q2942" s="14">
        <f t="shared" si="275"/>
        <v>42022.773356481484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1"/>
        <v>0</v>
      </c>
      <c r="P2943" s="14">
        <f t="shared" si="274"/>
        <v>42034.960127314815</v>
      </c>
      <c r="Q2943" s="14">
        <f t="shared" si="275"/>
        <v>42064.960127314815</v>
      </c>
      <c r="R2943" t="s">
        <v>8303</v>
      </c>
      <c r="S2943" t="str">
        <f t="shared" si="272"/>
        <v>theater</v>
      </c>
      <c r="T2943" t="str">
        <f t="shared" si="27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1"/>
        <v>20</v>
      </c>
      <c r="P2944" s="14">
        <f t="shared" si="274"/>
        <v>42334.803923611107</v>
      </c>
      <c r="Q2944" s="14">
        <f t="shared" si="275"/>
        <v>42354.845833333333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>
        <f t="shared" si="270"/>
        <v>0</v>
      </c>
      <c r="N2945" t="b">
        <v>0</v>
      </c>
      <c r="O2945" s="6">
        <f t="shared" si="271"/>
        <v>0</v>
      </c>
      <c r="P2945" s="14">
        <f t="shared" si="274"/>
        <v>42077.129398148143</v>
      </c>
      <c r="Q2945" s="14">
        <f t="shared" si="275"/>
        <v>42107.129398148143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IFERROR(ROUND(E2946/L2946, 2), 0)</f>
        <v>100</v>
      </c>
      <c r="N2946" t="b">
        <v>0</v>
      </c>
      <c r="O2946" s="6">
        <f t="shared" ref="O2946:O3009" si="277">ROUND(E2946/D2946 * 100, 0)</f>
        <v>1</v>
      </c>
      <c r="P2946" s="14">
        <f t="shared" si="274"/>
        <v>42132.9143287037</v>
      </c>
      <c r="Q2946" s="14">
        <f t="shared" si="275"/>
        <v>42162.9143287037</v>
      </c>
      <c r="R2946" t="s">
        <v>8303</v>
      </c>
      <c r="S2946" t="str">
        <f t="shared" ref="S2946:S3009" si="278">LEFT(R2946,SEARCH("/",R2946)-1)</f>
        <v>theater</v>
      </c>
      <c r="T2946" t="str">
        <f t="shared" ref="T2946:T3009" si="279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>
        <f t="shared" si="276"/>
        <v>0</v>
      </c>
      <c r="N2947" t="b">
        <v>0</v>
      </c>
      <c r="O2947" s="6">
        <f t="shared" si="277"/>
        <v>0</v>
      </c>
      <c r="P2947" s="14">
        <f t="shared" ref="P2947:P3010" si="280">(((J2947/60)/60)/24)+DATE(1970,1,1)</f>
        <v>42118.139583333337</v>
      </c>
      <c r="Q2947" s="14">
        <f t="shared" ref="Q2947:Q3010" si="281">(((I2947/60)/60)/24)+DATE(1970,1,1)</f>
        <v>42148.139583333337</v>
      </c>
      <c r="R2947" t="s">
        <v>8303</v>
      </c>
      <c r="S2947" t="str">
        <f t="shared" si="278"/>
        <v>theater</v>
      </c>
      <c r="T2947" t="str">
        <f t="shared" si="279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77"/>
        <v>0</v>
      </c>
      <c r="P2948" s="14">
        <f t="shared" si="280"/>
        <v>42567.531157407408</v>
      </c>
      <c r="Q2948" s="14">
        <f t="shared" si="281"/>
        <v>42597.531157407408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77"/>
        <v>4</v>
      </c>
      <c r="P2949" s="14">
        <f t="shared" si="280"/>
        <v>42649.562118055561</v>
      </c>
      <c r="Q2949" s="14">
        <f t="shared" si="281"/>
        <v>42698.715972222228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77"/>
        <v>0</v>
      </c>
      <c r="P2950" s="14">
        <f t="shared" si="280"/>
        <v>42097.649224537032</v>
      </c>
      <c r="Q2950" s="14">
        <f t="shared" si="281"/>
        <v>42157.649224537032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77"/>
        <v>3</v>
      </c>
      <c r="P2951" s="14">
        <f t="shared" si="280"/>
        <v>42297.823113425926</v>
      </c>
      <c r="Q2951" s="14">
        <f t="shared" si="281"/>
        <v>42327.864780092597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>
        <f t="shared" si="276"/>
        <v>0</v>
      </c>
      <c r="N2952" t="b">
        <v>0</v>
      </c>
      <c r="O2952" s="6">
        <f t="shared" si="277"/>
        <v>0</v>
      </c>
      <c r="P2952" s="14">
        <f t="shared" si="280"/>
        <v>42362.36518518519</v>
      </c>
      <c r="Q2952" s="14">
        <f t="shared" si="281"/>
        <v>42392.36518518519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77"/>
        <v>2</v>
      </c>
      <c r="P2953" s="14">
        <f t="shared" si="280"/>
        <v>41872.802928240737</v>
      </c>
      <c r="Q2953" s="14">
        <f t="shared" si="281"/>
        <v>41917.802928240737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77"/>
        <v>8</v>
      </c>
      <c r="P2954" s="14">
        <f t="shared" si="280"/>
        <v>42628.690266203703</v>
      </c>
      <c r="Q2954" s="14">
        <f t="shared" si="281"/>
        <v>42660.166666666672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77"/>
        <v>0</v>
      </c>
      <c r="P2955" s="14">
        <f t="shared" si="280"/>
        <v>42255.791909722218</v>
      </c>
      <c r="Q2955" s="14">
        <f t="shared" si="281"/>
        <v>42285.791909722218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>
        <f t="shared" si="276"/>
        <v>0</v>
      </c>
      <c r="N2956" t="b">
        <v>0</v>
      </c>
      <c r="O2956" s="6">
        <f t="shared" si="277"/>
        <v>0</v>
      </c>
      <c r="P2956" s="14">
        <f t="shared" si="280"/>
        <v>42790.583368055552</v>
      </c>
      <c r="Q2956" s="14">
        <f t="shared" si="281"/>
        <v>42810.541701388895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77"/>
        <v>60</v>
      </c>
      <c r="P2957" s="14">
        <f t="shared" si="280"/>
        <v>42141.741307870368</v>
      </c>
      <c r="Q2957" s="14">
        <f t="shared" si="281"/>
        <v>42171.741307870368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77"/>
        <v>17</v>
      </c>
      <c r="P2958" s="14">
        <f t="shared" si="280"/>
        <v>42464.958912037036</v>
      </c>
      <c r="Q2958" s="14">
        <f t="shared" si="281"/>
        <v>42494.958912037036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77"/>
        <v>2</v>
      </c>
      <c r="P2959" s="14">
        <f t="shared" si="280"/>
        <v>42031.011249999996</v>
      </c>
      <c r="Q2959" s="14">
        <f t="shared" si="281"/>
        <v>42090.969583333332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>
        <f t="shared" si="276"/>
        <v>0</v>
      </c>
      <c r="N2960" t="b">
        <v>0</v>
      </c>
      <c r="O2960" s="6">
        <f t="shared" si="277"/>
        <v>0</v>
      </c>
      <c r="P2960" s="14">
        <f t="shared" si="280"/>
        <v>42438.779131944444</v>
      </c>
      <c r="Q2960" s="14">
        <f t="shared" si="281"/>
        <v>42498.73746527778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>
        <f t="shared" si="276"/>
        <v>0</v>
      </c>
      <c r="N2961" t="b">
        <v>0</v>
      </c>
      <c r="O2961" s="6">
        <f t="shared" si="277"/>
        <v>0</v>
      </c>
      <c r="P2961" s="14">
        <f t="shared" si="280"/>
        <v>42498.008391203708</v>
      </c>
      <c r="Q2961" s="14">
        <f t="shared" si="281"/>
        <v>42528.008391203708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>
        <f t="shared" si="276"/>
        <v>0</v>
      </c>
      <c r="N2962" t="b">
        <v>0</v>
      </c>
      <c r="O2962" s="6">
        <f t="shared" si="277"/>
        <v>0</v>
      </c>
      <c r="P2962" s="14">
        <f t="shared" si="280"/>
        <v>41863.757210648146</v>
      </c>
      <c r="Q2962" s="14">
        <f t="shared" si="281"/>
        <v>41893.757210648146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77"/>
        <v>110</v>
      </c>
      <c r="P2963" s="14">
        <f t="shared" si="280"/>
        <v>42061.212488425925</v>
      </c>
      <c r="Q2963" s="14">
        <f t="shared" si="281"/>
        <v>42089.166666666672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77"/>
        <v>122</v>
      </c>
      <c r="P2964" s="14">
        <f t="shared" si="280"/>
        <v>42036.24428240741</v>
      </c>
      <c r="Q2964" s="14">
        <f t="shared" si="281"/>
        <v>42064.290972222225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77"/>
        <v>107</v>
      </c>
      <c r="P2965" s="14">
        <f t="shared" si="280"/>
        <v>42157.470185185186</v>
      </c>
      <c r="Q2965" s="14">
        <f t="shared" si="281"/>
        <v>42187.470185185186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77"/>
        <v>101</v>
      </c>
      <c r="P2966" s="14">
        <f t="shared" si="280"/>
        <v>41827.909942129627</v>
      </c>
      <c r="Q2966" s="14">
        <f t="shared" si="281"/>
        <v>41857.897222222222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77"/>
        <v>109</v>
      </c>
      <c r="P2967" s="14">
        <f t="shared" si="280"/>
        <v>42162.729548611111</v>
      </c>
      <c r="Q2967" s="14">
        <f t="shared" si="281"/>
        <v>42192.729548611111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77"/>
        <v>114</v>
      </c>
      <c r="P2968" s="14">
        <f t="shared" si="280"/>
        <v>42233.738564814819</v>
      </c>
      <c r="Q2968" s="14">
        <f t="shared" si="281"/>
        <v>42263.738564814819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77"/>
        <v>114</v>
      </c>
      <c r="P2969" s="14">
        <f t="shared" si="280"/>
        <v>42042.197824074072</v>
      </c>
      <c r="Q2969" s="14">
        <f t="shared" si="281"/>
        <v>42072.156157407408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77"/>
        <v>106</v>
      </c>
      <c r="P2970" s="14">
        <f t="shared" si="280"/>
        <v>42585.523842592593</v>
      </c>
      <c r="Q2970" s="14">
        <f t="shared" si="281"/>
        <v>42599.165972222225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77"/>
        <v>163</v>
      </c>
      <c r="P2971" s="14">
        <f t="shared" si="280"/>
        <v>42097.786493055552</v>
      </c>
      <c r="Q2971" s="14">
        <f t="shared" si="281"/>
        <v>42127.952083333337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77"/>
        <v>106</v>
      </c>
      <c r="P2972" s="14">
        <f t="shared" si="280"/>
        <v>41808.669571759259</v>
      </c>
      <c r="Q2972" s="14">
        <f t="shared" si="281"/>
        <v>41838.669571759259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77"/>
        <v>100</v>
      </c>
      <c r="P2973" s="14">
        <f t="shared" si="280"/>
        <v>41852.658310185187</v>
      </c>
      <c r="Q2973" s="14">
        <f t="shared" si="281"/>
        <v>41882.658310185187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77"/>
        <v>105</v>
      </c>
      <c r="P2974" s="14">
        <f t="shared" si="280"/>
        <v>42694.110185185185</v>
      </c>
      <c r="Q2974" s="14">
        <f t="shared" si="281"/>
        <v>42709.041666666672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77"/>
        <v>175</v>
      </c>
      <c r="P2975" s="14">
        <f t="shared" si="280"/>
        <v>42341.818379629629</v>
      </c>
      <c r="Q2975" s="14">
        <f t="shared" si="281"/>
        <v>42370.166666666672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77"/>
        <v>102</v>
      </c>
      <c r="P2976" s="14">
        <f t="shared" si="280"/>
        <v>41880.061006944445</v>
      </c>
      <c r="Q2976" s="14">
        <f t="shared" si="281"/>
        <v>41908.065972222219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77"/>
        <v>100</v>
      </c>
      <c r="P2977" s="14">
        <f t="shared" si="280"/>
        <v>41941.683865740742</v>
      </c>
      <c r="Q2977" s="14">
        <f t="shared" si="281"/>
        <v>41970.125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77"/>
        <v>171</v>
      </c>
      <c r="P2978" s="14">
        <f t="shared" si="280"/>
        <v>42425.730671296296</v>
      </c>
      <c r="Q2978" s="14">
        <f t="shared" si="281"/>
        <v>42442.5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77"/>
        <v>114</v>
      </c>
      <c r="P2979" s="14">
        <f t="shared" si="280"/>
        <v>42026.88118055556</v>
      </c>
      <c r="Q2979" s="14">
        <f t="shared" si="281"/>
        <v>42086.093055555553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77"/>
        <v>129</v>
      </c>
      <c r="P2980" s="14">
        <f t="shared" si="280"/>
        <v>41922.640590277777</v>
      </c>
      <c r="Q2980" s="14">
        <f t="shared" si="281"/>
        <v>41932.249305555553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77"/>
        <v>101</v>
      </c>
      <c r="P2981" s="14">
        <f t="shared" si="280"/>
        <v>41993.824340277773</v>
      </c>
      <c r="Q2981" s="14">
        <f t="shared" si="281"/>
        <v>42010.25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77"/>
        <v>109</v>
      </c>
      <c r="P2982" s="14">
        <f t="shared" si="280"/>
        <v>42219.915856481486</v>
      </c>
      <c r="Q2982" s="14">
        <f t="shared" si="281"/>
        <v>42240.083333333328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77"/>
        <v>129</v>
      </c>
      <c r="P2983" s="14">
        <f t="shared" si="280"/>
        <v>42225.559675925921</v>
      </c>
      <c r="Q2983" s="14">
        <f t="shared" si="281"/>
        <v>42270.559675925921</v>
      </c>
      <c r="R2983" t="s">
        <v>8303</v>
      </c>
      <c r="S2983" t="str">
        <f t="shared" si="278"/>
        <v>theater</v>
      </c>
      <c r="T2983" t="str">
        <f t="shared" si="279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77"/>
        <v>102</v>
      </c>
      <c r="P2984" s="14">
        <f t="shared" si="280"/>
        <v>42381.686840277776</v>
      </c>
      <c r="Q2984" s="14">
        <f t="shared" si="281"/>
        <v>42411.686840277776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77"/>
        <v>147</v>
      </c>
      <c r="P2985" s="14">
        <f t="shared" si="280"/>
        <v>41894.632361111115</v>
      </c>
      <c r="Q2985" s="14">
        <f t="shared" si="281"/>
        <v>41954.674027777779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77"/>
        <v>100</v>
      </c>
      <c r="P2986" s="14">
        <f t="shared" si="280"/>
        <v>42576.278715277775</v>
      </c>
      <c r="Q2986" s="14">
        <f t="shared" si="281"/>
        <v>42606.278715277775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77"/>
        <v>122</v>
      </c>
      <c r="P2987" s="14">
        <f t="shared" si="280"/>
        <v>42654.973703703698</v>
      </c>
      <c r="Q2987" s="14">
        <f t="shared" si="281"/>
        <v>42674.166666666672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77"/>
        <v>106</v>
      </c>
      <c r="P2988" s="14">
        <f t="shared" si="280"/>
        <v>42431.500069444446</v>
      </c>
      <c r="Q2988" s="14">
        <f t="shared" si="281"/>
        <v>42491.458402777775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77"/>
        <v>110</v>
      </c>
      <c r="P2989" s="14">
        <f t="shared" si="280"/>
        <v>42627.307303240741</v>
      </c>
      <c r="Q2989" s="14">
        <f t="shared" si="281"/>
        <v>42656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77"/>
        <v>100</v>
      </c>
      <c r="P2990" s="14">
        <f t="shared" si="280"/>
        <v>42511.362048611118</v>
      </c>
      <c r="Q2990" s="14">
        <f t="shared" si="281"/>
        <v>42541.362048611118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77"/>
        <v>177</v>
      </c>
      <c r="P2991" s="14">
        <f t="shared" si="280"/>
        <v>42337.02039351852</v>
      </c>
      <c r="Q2991" s="14">
        <f t="shared" si="281"/>
        <v>42359.207638888889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77"/>
        <v>100</v>
      </c>
      <c r="P2992" s="14">
        <f t="shared" si="280"/>
        <v>42341.57430555555</v>
      </c>
      <c r="Q2992" s="14">
        <f t="shared" si="281"/>
        <v>42376.57430555555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77"/>
        <v>103</v>
      </c>
      <c r="P2993" s="14">
        <f t="shared" si="280"/>
        <v>42740.837152777778</v>
      </c>
      <c r="Q2993" s="14">
        <f t="shared" si="281"/>
        <v>42762.837152777778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77"/>
        <v>105</v>
      </c>
      <c r="P2994" s="14">
        <f t="shared" si="280"/>
        <v>42622.767476851848</v>
      </c>
      <c r="Q2994" s="14">
        <f t="shared" si="281"/>
        <v>42652.767476851848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77"/>
        <v>100</v>
      </c>
      <c r="P2995" s="14">
        <f t="shared" si="280"/>
        <v>42390.838738425926</v>
      </c>
      <c r="Q2995" s="14">
        <f t="shared" si="281"/>
        <v>42420.838738425926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77"/>
        <v>458</v>
      </c>
      <c r="P2996" s="14">
        <f t="shared" si="280"/>
        <v>41885.478842592594</v>
      </c>
      <c r="Q2996" s="14">
        <f t="shared" si="281"/>
        <v>41915.478842592594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77"/>
        <v>105</v>
      </c>
      <c r="P2997" s="14">
        <f t="shared" si="280"/>
        <v>42724.665173611109</v>
      </c>
      <c r="Q2997" s="14">
        <f t="shared" si="281"/>
        <v>42754.665173611109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77"/>
        <v>172</v>
      </c>
      <c r="P2998" s="14">
        <f t="shared" si="280"/>
        <v>42090.912500000006</v>
      </c>
      <c r="Q2998" s="14">
        <f t="shared" si="281"/>
        <v>42150.912500000006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77"/>
        <v>104</v>
      </c>
      <c r="P2999" s="14">
        <f t="shared" si="280"/>
        <v>42775.733715277776</v>
      </c>
      <c r="Q2999" s="14">
        <f t="shared" si="281"/>
        <v>42793.207638888889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77"/>
        <v>103</v>
      </c>
      <c r="P3000" s="14">
        <f t="shared" si="280"/>
        <v>41778.193622685183</v>
      </c>
      <c r="Q3000" s="14">
        <f t="shared" si="281"/>
        <v>41806.184027777781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77"/>
        <v>119</v>
      </c>
      <c r="P3001" s="14">
        <f t="shared" si="280"/>
        <v>42780.740277777775</v>
      </c>
      <c r="Q3001" s="14">
        <f t="shared" si="281"/>
        <v>42795.083333333328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77"/>
        <v>100</v>
      </c>
      <c r="P3002" s="14">
        <f t="shared" si="280"/>
        <v>42752.827199074076</v>
      </c>
      <c r="Q3002" s="14">
        <f t="shared" si="281"/>
        <v>42766.75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77"/>
        <v>319</v>
      </c>
      <c r="P3003" s="14">
        <f t="shared" si="280"/>
        <v>42534.895625000005</v>
      </c>
      <c r="Q3003" s="14">
        <f t="shared" si="281"/>
        <v>42564.895625000005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77"/>
        <v>109</v>
      </c>
      <c r="P3004" s="14">
        <f t="shared" si="280"/>
        <v>41239.83625</v>
      </c>
      <c r="Q3004" s="14">
        <f t="shared" si="281"/>
        <v>41269.83625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77"/>
        <v>101</v>
      </c>
      <c r="P3005" s="14">
        <f t="shared" si="280"/>
        <v>42398.849259259259</v>
      </c>
      <c r="Q3005" s="14">
        <f t="shared" si="281"/>
        <v>42430.249305555553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77"/>
        <v>113</v>
      </c>
      <c r="P3006" s="14">
        <f t="shared" si="280"/>
        <v>41928.881064814814</v>
      </c>
      <c r="Q3006" s="14">
        <f t="shared" si="281"/>
        <v>41958.922731481478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77"/>
        <v>120</v>
      </c>
      <c r="P3007" s="14">
        <f t="shared" si="280"/>
        <v>41888.674826388888</v>
      </c>
      <c r="Q3007" s="14">
        <f t="shared" si="281"/>
        <v>41918.674826388888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77"/>
        <v>108</v>
      </c>
      <c r="P3008" s="14">
        <f t="shared" si="280"/>
        <v>41957.756840277783</v>
      </c>
      <c r="Q3008" s="14">
        <f t="shared" si="281"/>
        <v>41987.756840277783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77"/>
        <v>180</v>
      </c>
      <c r="P3009" s="14">
        <f t="shared" si="280"/>
        <v>42098.216238425928</v>
      </c>
      <c r="Q3009" s="14">
        <f t="shared" si="281"/>
        <v>42119.216238425928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IFERROR(ROUND(E3010/L3010, 2), 0)</f>
        <v>116.73</v>
      </c>
      <c r="N3010" t="b">
        <v>1</v>
      </c>
      <c r="O3010" s="6">
        <f t="shared" ref="O3010:O3073" si="283">ROUND(E3010/D3010 * 100, 0)</f>
        <v>101</v>
      </c>
      <c r="P3010" s="14">
        <f t="shared" si="280"/>
        <v>42360.212025462963</v>
      </c>
      <c r="Q3010" s="14">
        <f t="shared" si="281"/>
        <v>42390.212025462963</v>
      </c>
      <c r="R3010" t="s">
        <v>8303</v>
      </c>
      <c r="S3010" t="str">
        <f t="shared" ref="S3010:S3073" si="284">LEFT(R3010,SEARCH("/",R3010)-1)</f>
        <v>theater</v>
      </c>
      <c r="T3010" t="str">
        <f t="shared" ref="T3010:T3073" si="285">RIGHT(R3010,LEN(R3010)-SEARCH("/",R3010))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si="283"/>
        <v>120</v>
      </c>
      <c r="P3011" s="14">
        <f t="shared" ref="P3011:P3074" si="286">(((J3011/60)/60)/24)+DATE(1970,1,1)</f>
        <v>41939.569907407407</v>
      </c>
      <c r="Q3011" s="14">
        <f t="shared" ref="Q3011:Q3074" si="287">(((I3011/60)/60)/24)+DATE(1970,1,1)</f>
        <v>41969.611574074079</v>
      </c>
      <c r="R3011" t="s">
        <v>8303</v>
      </c>
      <c r="S3011" t="str">
        <f t="shared" si="284"/>
        <v>theater</v>
      </c>
      <c r="T3011" t="str">
        <f t="shared" si="285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3"/>
        <v>158</v>
      </c>
      <c r="P3012" s="14">
        <f t="shared" si="286"/>
        <v>41996.832395833335</v>
      </c>
      <c r="Q3012" s="14">
        <f t="shared" si="287"/>
        <v>42056.832395833335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3"/>
        <v>124</v>
      </c>
      <c r="P3013" s="14">
        <f t="shared" si="286"/>
        <v>42334.468935185185</v>
      </c>
      <c r="Q3013" s="14">
        <f t="shared" si="287"/>
        <v>42361.957638888889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3"/>
        <v>117</v>
      </c>
      <c r="P3014" s="14">
        <f t="shared" si="286"/>
        <v>42024.702893518523</v>
      </c>
      <c r="Q3014" s="14">
        <f t="shared" si="287"/>
        <v>42045.702893518523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3"/>
        <v>157</v>
      </c>
      <c r="P3015" s="14">
        <f t="shared" si="286"/>
        <v>42146.836215277777</v>
      </c>
      <c r="Q3015" s="14">
        <f t="shared" si="287"/>
        <v>42176.836215277777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3"/>
        <v>113</v>
      </c>
      <c r="P3016" s="14">
        <f t="shared" si="286"/>
        <v>41920.123611111114</v>
      </c>
      <c r="Q3016" s="14">
        <f t="shared" si="287"/>
        <v>41948.208333333336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3"/>
        <v>103</v>
      </c>
      <c r="P3017" s="14">
        <f t="shared" si="286"/>
        <v>41785.72729166667</v>
      </c>
      <c r="Q3017" s="14">
        <f t="shared" si="287"/>
        <v>41801.166666666664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3"/>
        <v>103</v>
      </c>
      <c r="P3018" s="14">
        <f t="shared" si="286"/>
        <v>41778.548055555555</v>
      </c>
      <c r="Q3018" s="14">
        <f t="shared" si="287"/>
        <v>41838.548055555555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3"/>
        <v>106</v>
      </c>
      <c r="P3019" s="14">
        <f t="shared" si="286"/>
        <v>41841.850034722222</v>
      </c>
      <c r="Q3019" s="14">
        <f t="shared" si="287"/>
        <v>41871.850034722222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3"/>
        <v>101</v>
      </c>
      <c r="P3020" s="14">
        <f t="shared" si="286"/>
        <v>42163.29833333334</v>
      </c>
      <c r="Q3020" s="14">
        <f t="shared" si="287"/>
        <v>42205.916666666672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3"/>
        <v>121</v>
      </c>
      <c r="P3021" s="14">
        <f t="shared" si="286"/>
        <v>41758.833564814813</v>
      </c>
      <c r="Q3021" s="14">
        <f t="shared" si="287"/>
        <v>41786.125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3"/>
        <v>101</v>
      </c>
      <c r="P3022" s="14">
        <f t="shared" si="286"/>
        <v>42170.846446759257</v>
      </c>
      <c r="Q3022" s="14">
        <f t="shared" si="287"/>
        <v>42230.846446759257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3"/>
        <v>116</v>
      </c>
      <c r="P3023" s="14">
        <f t="shared" si="286"/>
        <v>42660.618854166663</v>
      </c>
      <c r="Q3023" s="14">
        <f t="shared" si="287"/>
        <v>42696.249305555553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3"/>
        <v>101</v>
      </c>
      <c r="P3024" s="14">
        <f t="shared" si="286"/>
        <v>42564.95380787037</v>
      </c>
      <c r="Q3024" s="14">
        <f t="shared" si="287"/>
        <v>42609.95380787037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3"/>
        <v>103</v>
      </c>
      <c r="P3025" s="14">
        <f t="shared" si="286"/>
        <v>42121.675763888896</v>
      </c>
      <c r="Q3025" s="14">
        <f t="shared" si="287"/>
        <v>42166.675763888896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3"/>
        <v>246</v>
      </c>
      <c r="P3026" s="14">
        <f t="shared" si="286"/>
        <v>41158.993923611109</v>
      </c>
      <c r="Q3026" s="14">
        <f t="shared" si="287"/>
        <v>41188.993923611109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3"/>
        <v>302</v>
      </c>
      <c r="P3027" s="14">
        <f t="shared" si="286"/>
        <v>41761.509409722225</v>
      </c>
      <c r="Q3027" s="14">
        <f t="shared" si="287"/>
        <v>41789.666666666664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3"/>
        <v>143</v>
      </c>
      <c r="P3028" s="14">
        <f t="shared" si="286"/>
        <v>42783.459398148145</v>
      </c>
      <c r="Q3028" s="14">
        <f t="shared" si="287"/>
        <v>42797.459398148145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3"/>
        <v>131</v>
      </c>
      <c r="P3029" s="14">
        <f t="shared" si="286"/>
        <v>42053.704293981486</v>
      </c>
      <c r="Q3029" s="14">
        <f t="shared" si="287"/>
        <v>42083.662627314814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3"/>
        <v>168</v>
      </c>
      <c r="P3030" s="14">
        <f t="shared" si="286"/>
        <v>42567.264178240745</v>
      </c>
      <c r="Q3030" s="14">
        <f t="shared" si="287"/>
        <v>42597.264178240745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3"/>
        <v>110</v>
      </c>
      <c r="P3031" s="14">
        <f t="shared" si="286"/>
        <v>41932.708877314813</v>
      </c>
      <c r="Q3031" s="14">
        <f t="shared" si="287"/>
        <v>41961.190972222219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3"/>
        <v>107</v>
      </c>
      <c r="P3032" s="14">
        <f t="shared" si="286"/>
        <v>42233.747349537036</v>
      </c>
      <c r="Q3032" s="14">
        <f t="shared" si="287"/>
        <v>42263.747349537036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3"/>
        <v>100</v>
      </c>
      <c r="P3033" s="14">
        <f t="shared" si="286"/>
        <v>42597.882488425923</v>
      </c>
      <c r="Q3033" s="14">
        <f t="shared" si="287"/>
        <v>42657.882488425923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3"/>
        <v>127</v>
      </c>
      <c r="P3034" s="14">
        <f t="shared" si="286"/>
        <v>42228.044664351852</v>
      </c>
      <c r="Q3034" s="14">
        <f t="shared" si="287"/>
        <v>42258.044664351852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3"/>
        <v>147</v>
      </c>
      <c r="P3035" s="14">
        <f t="shared" si="286"/>
        <v>42570.110243055555</v>
      </c>
      <c r="Q3035" s="14">
        <f t="shared" si="287"/>
        <v>42600.110243055555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3"/>
        <v>113</v>
      </c>
      <c r="P3036" s="14">
        <f t="shared" si="286"/>
        <v>42644.535358796296</v>
      </c>
      <c r="Q3036" s="14">
        <f t="shared" si="287"/>
        <v>42675.165972222225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3"/>
        <v>109</v>
      </c>
      <c r="P3037" s="14">
        <f t="shared" si="286"/>
        <v>41368.560289351852</v>
      </c>
      <c r="Q3037" s="14">
        <f t="shared" si="287"/>
        <v>41398.560289351852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3"/>
        <v>127</v>
      </c>
      <c r="P3038" s="14">
        <f t="shared" si="286"/>
        <v>41466.785231481481</v>
      </c>
      <c r="Q3038" s="14">
        <f t="shared" si="287"/>
        <v>41502.499305555553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3"/>
        <v>213</v>
      </c>
      <c r="P3039" s="14">
        <f t="shared" si="286"/>
        <v>40378.893206018518</v>
      </c>
      <c r="Q3039" s="14">
        <f t="shared" si="287"/>
        <v>40453.207638888889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3"/>
        <v>101</v>
      </c>
      <c r="P3040" s="14">
        <f t="shared" si="286"/>
        <v>42373.252280092594</v>
      </c>
      <c r="Q3040" s="14">
        <f t="shared" si="287"/>
        <v>42433.252280092594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3"/>
        <v>109</v>
      </c>
      <c r="P3041" s="14">
        <f t="shared" si="286"/>
        <v>41610.794421296298</v>
      </c>
      <c r="Q3041" s="14">
        <f t="shared" si="287"/>
        <v>41637.332638888889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3"/>
        <v>108</v>
      </c>
      <c r="P3042" s="14">
        <f t="shared" si="286"/>
        <v>42177.791909722218</v>
      </c>
      <c r="Q3042" s="14">
        <f t="shared" si="287"/>
        <v>42181.958333333328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3"/>
        <v>110</v>
      </c>
      <c r="P3043" s="14">
        <f t="shared" si="286"/>
        <v>42359.868611111116</v>
      </c>
      <c r="Q3043" s="14">
        <f t="shared" si="287"/>
        <v>42389.868611111116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3"/>
        <v>128</v>
      </c>
      <c r="P3044" s="14">
        <f t="shared" si="286"/>
        <v>42253.688043981485</v>
      </c>
      <c r="Q3044" s="14">
        <f t="shared" si="287"/>
        <v>42283.688043981485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3"/>
        <v>110</v>
      </c>
      <c r="P3045" s="14">
        <f t="shared" si="286"/>
        <v>42083.070590277777</v>
      </c>
      <c r="Q3045" s="14">
        <f t="shared" si="287"/>
        <v>42110.118055555555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3"/>
        <v>109</v>
      </c>
      <c r="P3046" s="14">
        <f t="shared" si="286"/>
        <v>42387.7268287037</v>
      </c>
      <c r="Q3046" s="14">
        <f t="shared" si="287"/>
        <v>42402.7268287037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3"/>
        <v>133</v>
      </c>
      <c r="P3047" s="14">
        <f t="shared" si="286"/>
        <v>41843.155729166669</v>
      </c>
      <c r="Q3047" s="14">
        <f t="shared" si="287"/>
        <v>41873.155729166669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3"/>
        <v>191</v>
      </c>
      <c r="P3048" s="14">
        <f t="shared" si="286"/>
        <v>41862.803078703706</v>
      </c>
      <c r="Q3048" s="14">
        <f t="shared" si="287"/>
        <v>41892.202777777777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3"/>
        <v>149</v>
      </c>
      <c r="P3049" s="14">
        <f t="shared" si="286"/>
        <v>42443.989050925928</v>
      </c>
      <c r="Q3049" s="14">
        <f t="shared" si="287"/>
        <v>42487.552777777775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3"/>
        <v>166</v>
      </c>
      <c r="P3050" s="14">
        <f t="shared" si="286"/>
        <v>41975.901180555549</v>
      </c>
      <c r="Q3050" s="14">
        <f t="shared" si="287"/>
        <v>42004.890277777777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3"/>
        <v>107</v>
      </c>
      <c r="P3051" s="14">
        <f t="shared" si="286"/>
        <v>42139.014525462961</v>
      </c>
      <c r="Q3051" s="14">
        <f t="shared" si="287"/>
        <v>42169.014525462961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3"/>
        <v>106</v>
      </c>
      <c r="P3052" s="14">
        <f t="shared" si="286"/>
        <v>42465.16851851852</v>
      </c>
      <c r="Q3052" s="14">
        <f t="shared" si="287"/>
        <v>42495.16851851852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3"/>
        <v>24</v>
      </c>
      <c r="P3053" s="14">
        <f t="shared" si="286"/>
        <v>42744.416030092587</v>
      </c>
      <c r="Q3053" s="14">
        <f t="shared" si="287"/>
        <v>42774.416030092587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3"/>
        <v>0</v>
      </c>
      <c r="P3054" s="14">
        <f t="shared" si="286"/>
        <v>42122.670069444444</v>
      </c>
      <c r="Q3054" s="14">
        <f t="shared" si="287"/>
        <v>42152.665972222225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3"/>
        <v>0</v>
      </c>
      <c r="P3055" s="14">
        <f t="shared" si="286"/>
        <v>41862.761724537035</v>
      </c>
      <c r="Q3055" s="14">
        <f t="shared" si="287"/>
        <v>41914.165972222225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>
        <f t="shared" si="282"/>
        <v>0</v>
      </c>
      <c r="N3056" t="b">
        <v>0</v>
      </c>
      <c r="O3056" s="6">
        <f t="shared" si="283"/>
        <v>0</v>
      </c>
      <c r="P3056" s="14">
        <f t="shared" si="286"/>
        <v>42027.832800925928</v>
      </c>
      <c r="Q3056" s="14">
        <f t="shared" si="287"/>
        <v>42065.044444444444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3"/>
        <v>0</v>
      </c>
      <c r="P3057" s="14">
        <f t="shared" si="286"/>
        <v>41953.95821759259</v>
      </c>
      <c r="Q3057" s="14">
        <f t="shared" si="287"/>
        <v>42013.95821759259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>
        <f t="shared" si="282"/>
        <v>0</v>
      </c>
      <c r="N3058" t="b">
        <v>0</v>
      </c>
      <c r="O3058" s="6">
        <f t="shared" si="283"/>
        <v>0</v>
      </c>
      <c r="P3058" s="14">
        <f t="shared" si="286"/>
        <v>41851.636388888888</v>
      </c>
      <c r="Q3058" s="14">
        <f t="shared" si="287"/>
        <v>41911.636388888888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>
        <f t="shared" si="282"/>
        <v>0</v>
      </c>
      <c r="N3059" t="b">
        <v>0</v>
      </c>
      <c r="O3059" s="6">
        <f t="shared" si="283"/>
        <v>0</v>
      </c>
      <c r="P3059" s="14">
        <f t="shared" si="286"/>
        <v>42433.650590277779</v>
      </c>
      <c r="Q3059" s="14">
        <f t="shared" si="287"/>
        <v>42463.608923611115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3"/>
        <v>0</v>
      </c>
      <c r="P3060" s="14">
        <f t="shared" si="286"/>
        <v>42460.374305555553</v>
      </c>
      <c r="Q3060" s="14">
        <f t="shared" si="287"/>
        <v>42510.374305555553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3"/>
        <v>3</v>
      </c>
      <c r="P3061" s="14">
        <f t="shared" si="286"/>
        <v>41829.935717592591</v>
      </c>
      <c r="Q3061" s="14">
        <f t="shared" si="287"/>
        <v>41859.935717592591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3"/>
        <v>0</v>
      </c>
      <c r="P3062" s="14">
        <f t="shared" si="286"/>
        <v>42245.274699074071</v>
      </c>
      <c r="Q3062" s="14">
        <f t="shared" si="287"/>
        <v>42275.274699074071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>
        <f t="shared" si="282"/>
        <v>0</v>
      </c>
      <c r="N3063" t="b">
        <v>0</v>
      </c>
      <c r="O3063" s="6">
        <f t="shared" si="283"/>
        <v>0</v>
      </c>
      <c r="P3063" s="14">
        <f t="shared" si="286"/>
        <v>41834.784120370372</v>
      </c>
      <c r="Q3063" s="14">
        <f t="shared" si="287"/>
        <v>41864.784120370372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3"/>
        <v>67</v>
      </c>
      <c r="P3064" s="14">
        <f t="shared" si="286"/>
        <v>42248.535787037035</v>
      </c>
      <c r="Q3064" s="14">
        <f t="shared" si="287"/>
        <v>42277.75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3"/>
        <v>20</v>
      </c>
      <c r="P3065" s="14">
        <f t="shared" si="286"/>
        <v>42630.922893518517</v>
      </c>
      <c r="Q3065" s="14">
        <f t="shared" si="287"/>
        <v>42665.922893518517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3"/>
        <v>11</v>
      </c>
      <c r="P3066" s="14">
        <f t="shared" si="286"/>
        <v>42299.130162037036</v>
      </c>
      <c r="Q3066" s="14">
        <f t="shared" si="287"/>
        <v>42330.290972222225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3"/>
        <v>0</v>
      </c>
      <c r="P3067" s="14">
        <f t="shared" si="286"/>
        <v>41825.055231481485</v>
      </c>
      <c r="Q3067" s="14">
        <f t="shared" si="287"/>
        <v>41850.055231481485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3"/>
        <v>12</v>
      </c>
      <c r="P3068" s="14">
        <f t="shared" si="286"/>
        <v>42531.228437500002</v>
      </c>
      <c r="Q3068" s="14">
        <f t="shared" si="287"/>
        <v>42561.228437500002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3"/>
        <v>3</v>
      </c>
      <c r="P3069" s="14">
        <f t="shared" si="286"/>
        <v>42226.938414351855</v>
      </c>
      <c r="Q3069" s="14">
        <f t="shared" si="287"/>
        <v>42256.938414351855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3"/>
        <v>0</v>
      </c>
      <c r="P3070" s="14">
        <f t="shared" si="286"/>
        <v>42263.691574074073</v>
      </c>
      <c r="Q3070" s="14">
        <f t="shared" si="287"/>
        <v>42293.691574074073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3"/>
        <v>14</v>
      </c>
      <c r="P3071" s="14">
        <f t="shared" si="286"/>
        <v>41957.833726851852</v>
      </c>
      <c r="Q3071" s="14">
        <f t="shared" si="287"/>
        <v>41987.833726851852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3"/>
        <v>3</v>
      </c>
      <c r="P3072" s="14">
        <f t="shared" si="286"/>
        <v>42690.733437499999</v>
      </c>
      <c r="Q3072" s="14">
        <f t="shared" si="287"/>
        <v>42711.733437499999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3"/>
        <v>60</v>
      </c>
      <c r="P3073" s="14">
        <f t="shared" si="286"/>
        <v>42097.732418981483</v>
      </c>
      <c r="Q3073" s="14">
        <f t="shared" si="287"/>
        <v>42115.249305555553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IFERROR(ROUND(E3074/L3074, 2), 0)</f>
        <v>1</v>
      </c>
      <c r="N3074" t="b">
        <v>0</v>
      </c>
      <c r="O3074" s="6">
        <f t="shared" ref="O3074:O3137" si="289">ROUND(E3074/D3074 * 100, 0)</f>
        <v>0</v>
      </c>
      <c r="P3074" s="14">
        <f t="shared" si="286"/>
        <v>42658.690532407403</v>
      </c>
      <c r="Q3074" s="14">
        <f t="shared" si="287"/>
        <v>42673.073611111111</v>
      </c>
      <c r="R3074" t="s">
        <v>8303</v>
      </c>
      <c r="S3074" t="str">
        <f t="shared" ref="S3074:S3137" si="290">LEFT(R3074,SEARCH("/",R3074)-1)</f>
        <v>theater</v>
      </c>
      <c r="T3074" t="str">
        <f t="shared" ref="T3074:T3137" si="291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si="289"/>
        <v>0</v>
      </c>
      <c r="P3075" s="14">
        <f t="shared" ref="P3075:P3138" si="292">(((J3075/60)/60)/24)+DATE(1970,1,1)</f>
        <v>42111.684027777781</v>
      </c>
      <c r="Q3075" s="14">
        <f t="shared" ref="Q3075:Q3138" si="293">(((I3075/60)/60)/24)+DATE(1970,1,1)</f>
        <v>42169.804861111115</v>
      </c>
      <c r="R3075" t="s">
        <v>8303</v>
      </c>
      <c r="S3075" t="str">
        <f t="shared" si="290"/>
        <v>theater</v>
      </c>
      <c r="T3075" t="str">
        <f t="shared" si="291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89"/>
        <v>0</v>
      </c>
      <c r="P3076" s="14">
        <f t="shared" si="292"/>
        <v>42409.571284722217</v>
      </c>
      <c r="Q3076" s="14">
        <f t="shared" si="293"/>
        <v>42439.571284722217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89"/>
        <v>9</v>
      </c>
      <c r="P3077" s="14">
        <f t="shared" si="292"/>
        <v>42551.102314814809</v>
      </c>
      <c r="Q3077" s="14">
        <f t="shared" si="293"/>
        <v>42601.102314814809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89"/>
        <v>15</v>
      </c>
      <c r="P3078" s="14">
        <f t="shared" si="292"/>
        <v>42226.651886574073</v>
      </c>
      <c r="Q3078" s="14">
        <f t="shared" si="293"/>
        <v>42286.651886574073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89"/>
        <v>0</v>
      </c>
      <c r="P3079" s="14">
        <f t="shared" si="292"/>
        <v>42766.956921296296</v>
      </c>
      <c r="Q3079" s="14">
        <f t="shared" si="293"/>
        <v>42796.956921296296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89"/>
        <v>0</v>
      </c>
      <c r="P3080" s="14">
        <f t="shared" si="292"/>
        <v>42031.138831018514</v>
      </c>
      <c r="Q3080" s="14">
        <f t="shared" si="293"/>
        <v>42061.138831018514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89"/>
        <v>1</v>
      </c>
      <c r="P3081" s="14">
        <f t="shared" si="292"/>
        <v>42055.713368055556</v>
      </c>
      <c r="Q3081" s="14">
        <f t="shared" si="293"/>
        <v>42085.671701388885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89"/>
        <v>0</v>
      </c>
      <c r="P3082" s="14">
        <f t="shared" si="292"/>
        <v>41940.028287037036</v>
      </c>
      <c r="Q3082" s="14">
        <f t="shared" si="293"/>
        <v>42000.0699537037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89"/>
        <v>0</v>
      </c>
      <c r="P3083" s="14">
        <f t="shared" si="292"/>
        <v>42237.181608796294</v>
      </c>
      <c r="Q3083" s="14">
        <f t="shared" si="293"/>
        <v>42267.181608796294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>
        <f t="shared" si="288"/>
        <v>0</v>
      </c>
      <c r="N3084" t="b">
        <v>0</v>
      </c>
      <c r="O3084" s="6">
        <f t="shared" si="289"/>
        <v>0</v>
      </c>
      <c r="P3084" s="14">
        <f t="shared" si="292"/>
        <v>42293.922986111109</v>
      </c>
      <c r="Q3084" s="14">
        <f t="shared" si="293"/>
        <v>42323.96465277778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89"/>
        <v>0</v>
      </c>
      <c r="P3085" s="14">
        <f t="shared" si="292"/>
        <v>41853.563402777778</v>
      </c>
      <c r="Q3085" s="14">
        <f t="shared" si="293"/>
        <v>41883.208333333336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89"/>
        <v>12</v>
      </c>
      <c r="P3086" s="14">
        <f t="shared" si="292"/>
        <v>42100.723738425921</v>
      </c>
      <c r="Q3086" s="14">
        <f t="shared" si="293"/>
        <v>42129.783333333333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89"/>
        <v>2</v>
      </c>
      <c r="P3087" s="14">
        <f t="shared" si="292"/>
        <v>42246.883784722217</v>
      </c>
      <c r="Q3087" s="14">
        <f t="shared" si="293"/>
        <v>42276.883784722217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89"/>
        <v>0</v>
      </c>
      <c r="P3088" s="14">
        <f t="shared" si="292"/>
        <v>42173.67082175926</v>
      </c>
      <c r="Q3088" s="14">
        <f t="shared" si="293"/>
        <v>42233.67082175926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89"/>
        <v>1</v>
      </c>
      <c r="P3089" s="14">
        <f t="shared" si="292"/>
        <v>42665.150347222225</v>
      </c>
      <c r="Q3089" s="14">
        <f t="shared" si="293"/>
        <v>42725.192013888889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89"/>
        <v>0</v>
      </c>
      <c r="P3090" s="14">
        <f t="shared" si="292"/>
        <v>41981.57230324074</v>
      </c>
      <c r="Q3090" s="14">
        <f t="shared" si="293"/>
        <v>42012.570138888885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89"/>
        <v>23</v>
      </c>
      <c r="P3091" s="14">
        <f t="shared" si="292"/>
        <v>42528.542627314819</v>
      </c>
      <c r="Q3091" s="14">
        <f t="shared" si="293"/>
        <v>42560.082638888889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89"/>
        <v>5</v>
      </c>
      <c r="P3092" s="14">
        <f t="shared" si="292"/>
        <v>42065.818807870368</v>
      </c>
      <c r="Q3092" s="14">
        <f t="shared" si="293"/>
        <v>42125.777141203704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89"/>
        <v>16</v>
      </c>
      <c r="P3093" s="14">
        <f t="shared" si="292"/>
        <v>42566.948414351849</v>
      </c>
      <c r="Q3093" s="14">
        <f t="shared" si="293"/>
        <v>42596.948414351849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89"/>
        <v>1</v>
      </c>
      <c r="P3094" s="14">
        <f t="shared" si="292"/>
        <v>42255.619351851856</v>
      </c>
      <c r="Q3094" s="14">
        <f t="shared" si="293"/>
        <v>42292.916666666672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89"/>
        <v>23</v>
      </c>
      <c r="P3095" s="14">
        <f t="shared" si="292"/>
        <v>41760.909039351849</v>
      </c>
      <c r="Q3095" s="14">
        <f t="shared" si="293"/>
        <v>41791.165972222225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89"/>
        <v>0</v>
      </c>
      <c r="P3096" s="14">
        <f t="shared" si="292"/>
        <v>42207.795787037037</v>
      </c>
      <c r="Q3096" s="14">
        <f t="shared" si="293"/>
        <v>42267.795787037037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89"/>
        <v>0</v>
      </c>
      <c r="P3097" s="14">
        <f t="shared" si="292"/>
        <v>42523.025231481486</v>
      </c>
      <c r="Q3097" s="14">
        <f t="shared" si="293"/>
        <v>42583.025231481486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89"/>
        <v>4</v>
      </c>
      <c r="P3098" s="14">
        <f t="shared" si="292"/>
        <v>42114.825532407413</v>
      </c>
      <c r="Q3098" s="14">
        <f t="shared" si="293"/>
        <v>42144.825532407413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89"/>
        <v>17</v>
      </c>
      <c r="P3099" s="14">
        <f t="shared" si="292"/>
        <v>42629.503483796296</v>
      </c>
      <c r="Q3099" s="14">
        <f t="shared" si="293"/>
        <v>42650.583333333328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89"/>
        <v>4</v>
      </c>
      <c r="P3100" s="14">
        <f t="shared" si="292"/>
        <v>42359.792233796295</v>
      </c>
      <c r="Q3100" s="14">
        <f t="shared" si="293"/>
        <v>42408.01180555555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89"/>
        <v>14</v>
      </c>
      <c r="P3101" s="14">
        <f t="shared" si="292"/>
        <v>42382.189710648148</v>
      </c>
      <c r="Q3101" s="14">
        <f t="shared" si="293"/>
        <v>42412.189710648148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89"/>
        <v>15</v>
      </c>
      <c r="P3102" s="14">
        <f t="shared" si="292"/>
        <v>41902.622395833336</v>
      </c>
      <c r="Q3102" s="14">
        <f t="shared" si="293"/>
        <v>41932.622395833336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89"/>
        <v>12</v>
      </c>
      <c r="P3103" s="14">
        <f t="shared" si="292"/>
        <v>42171.383530092593</v>
      </c>
      <c r="Q3103" s="14">
        <f t="shared" si="293"/>
        <v>42201.330555555556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89"/>
        <v>39</v>
      </c>
      <c r="P3104" s="14">
        <f t="shared" si="292"/>
        <v>42555.340486111112</v>
      </c>
      <c r="Q3104" s="14">
        <f t="shared" si="293"/>
        <v>42605.340486111112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89"/>
        <v>0</v>
      </c>
      <c r="P3105" s="14">
        <f t="shared" si="292"/>
        <v>42107.156319444446</v>
      </c>
      <c r="Q3105" s="14">
        <f t="shared" si="293"/>
        <v>42167.156319444446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89"/>
        <v>30</v>
      </c>
      <c r="P3106" s="14">
        <f t="shared" si="292"/>
        <v>42006.908692129626</v>
      </c>
      <c r="Q3106" s="14">
        <f t="shared" si="293"/>
        <v>42038.083333333328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89"/>
        <v>42</v>
      </c>
      <c r="P3107" s="14">
        <f t="shared" si="292"/>
        <v>41876.718935185185</v>
      </c>
      <c r="Q3107" s="14">
        <f t="shared" si="293"/>
        <v>41931.208333333336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89"/>
        <v>4</v>
      </c>
      <c r="P3108" s="14">
        <f t="shared" si="292"/>
        <v>42241.429120370376</v>
      </c>
      <c r="Q3108" s="14">
        <f t="shared" si="293"/>
        <v>42263.916666666672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89"/>
        <v>20</v>
      </c>
      <c r="P3109" s="14">
        <f t="shared" si="292"/>
        <v>42128.814247685179</v>
      </c>
      <c r="Q3109" s="14">
        <f t="shared" si="293"/>
        <v>42135.814247685179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89"/>
        <v>0</v>
      </c>
      <c r="P3110" s="14">
        <f t="shared" si="292"/>
        <v>42062.680486111116</v>
      </c>
      <c r="Q3110" s="14">
        <f t="shared" si="293"/>
        <v>42122.638819444444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89"/>
        <v>25</v>
      </c>
      <c r="P3111" s="14">
        <f t="shared" si="292"/>
        <v>41844.125115740739</v>
      </c>
      <c r="Q3111" s="14">
        <f t="shared" si="293"/>
        <v>41879.125115740739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89"/>
        <v>0</v>
      </c>
      <c r="P3112" s="14">
        <f t="shared" si="292"/>
        <v>42745.031469907408</v>
      </c>
      <c r="Q3112" s="14">
        <f t="shared" si="293"/>
        <v>42785.031469907408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89"/>
        <v>27</v>
      </c>
      <c r="P3113" s="14">
        <f t="shared" si="292"/>
        <v>41885.595138888886</v>
      </c>
      <c r="Q3113" s="14">
        <f t="shared" si="293"/>
        <v>41916.595138888886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89"/>
        <v>5</v>
      </c>
      <c r="P3114" s="14">
        <f t="shared" si="292"/>
        <v>42615.121921296297</v>
      </c>
      <c r="Q3114" s="14">
        <f t="shared" si="293"/>
        <v>42675.121921296297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89"/>
        <v>4</v>
      </c>
      <c r="P3115" s="14">
        <f t="shared" si="292"/>
        <v>42081.731273148151</v>
      </c>
      <c r="Q3115" s="14">
        <f t="shared" si="293"/>
        <v>42111.731273148151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>
        <f t="shared" si="288"/>
        <v>0</v>
      </c>
      <c r="N3116" t="b">
        <v>0</v>
      </c>
      <c r="O3116" s="6">
        <f t="shared" si="289"/>
        <v>0</v>
      </c>
      <c r="P3116" s="14">
        <f t="shared" si="292"/>
        <v>41843.632523148146</v>
      </c>
      <c r="Q3116" s="14">
        <f t="shared" si="293"/>
        <v>41903.632523148146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89"/>
        <v>3</v>
      </c>
      <c r="P3117" s="14">
        <f t="shared" si="292"/>
        <v>42496.447071759263</v>
      </c>
      <c r="Q3117" s="14">
        <f t="shared" si="293"/>
        <v>42526.447071759263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89"/>
        <v>57</v>
      </c>
      <c r="P3118" s="14">
        <f t="shared" si="292"/>
        <v>42081.515335648146</v>
      </c>
      <c r="Q3118" s="14">
        <f t="shared" si="293"/>
        <v>42095.515335648146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89"/>
        <v>0</v>
      </c>
      <c r="P3119" s="14">
        <f t="shared" si="292"/>
        <v>42509.374537037031</v>
      </c>
      <c r="Q3119" s="14">
        <f t="shared" si="293"/>
        <v>42517.55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89"/>
        <v>0</v>
      </c>
      <c r="P3120" s="14">
        <f t="shared" si="292"/>
        <v>42534.649571759262</v>
      </c>
      <c r="Q3120" s="14">
        <f t="shared" si="293"/>
        <v>42553.649571759262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89"/>
        <v>0</v>
      </c>
      <c r="P3121" s="14">
        <f t="shared" si="292"/>
        <v>42060.04550925926</v>
      </c>
      <c r="Q3121" s="14">
        <f t="shared" si="293"/>
        <v>42090.003842592589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89"/>
        <v>0</v>
      </c>
      <c r="P3122" s="14">
        <f t="shared" si="292"/>
        <v>42435.942083333335</v>
      </c>
      <c r="Q3122" s="14">
        <f t="shared" si="293"/>
        <v>42495.900416666671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89"/>
        <v>1</v>
      </c>
      <c r="P3123" s="14">
        <f t="shared" si="292"/>
        <v>41848.679803240739</v>
      </c>
      <c r="Q3123" s="14">
        <f t="shared" si="293"/>
        <v>41908.679803240739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89"/>
        <v>58</v>
      </c>
      <c r="P3124" s="14">
        <f t="shared" si="292"/>
        <v>42678.932083333333</v>
      </c>
      <c r="Q3124" s="14">
        <f t="shared" si="293"/>
        <v>42683.973750000005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89"/>
        <v>68</v>
      </c>
      <c r="P3125" s="14">
        <f t="shared" si="292"/>
        <v>42530.993032407408</v>
      </c>
      <c r="Q3125" s="14">
        <f t="shared" si="293"/>
        <v>42560.993032407408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89"/>
        <v>0</v>
      </c>
      <c r="P3126" s="14">
        <f t="shared" si="292"/>
        <v>41977.780104166668</v>
      </c>
      <c r="Q3126" s="14">
        <f t="shared" si="293"/>
        <v>42037.780104166668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>
        <f t="shared" si="288"/>
        <v>0</v>
      </c>
      <c r="N3127" t="b">
        <v>0</v>
      </c>
      <c r="O3127" s="6">
        <f t="shared" si="289"/>
        <v>0</v>
      </c>
      <c r="P3127" s="14">
        <f t="shared" si="292"/>
        <v>42346.20685185185</v>
      </c>
      <c r="Q3127" s="14">
        <f t="shared" si="293"/>
        <v>42376.20685185185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89"/>
        <v>4</v>
      </c>
      <c r="P3128" s="14">
        <f t="shared" si="292"/>
        <v>42427.01807870371</v>
      </c>
      <c r="Q3128" s="14">
        <f t="shared" si="293"/>
        <v>42456.976412037038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>
        <f t="shared" si="288"/>
        <v>0</v>
      </c>
      <c r="N3129" t="b">
        <v>0</v>
      </c>
      <c r="O3129" s="6">
        <f t="shared" si="289"/>
        <v>0</v>
      </c>
      <c r="P3129" s="14">
        <f t="shared" si="292"/>
        <v>42034.856817129628</v>
      </c>
      <c r="Q3129" s="14">
        <f t="shared" si="293"/>
        <v>42064.856817129628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89"/>
        <v>109</v>
      </c>
      <c r="P3130" s="14">
        <f t="shared" si="292"/>
        <v>42780.825706018513</v>
      </c>
      <c r="Q3130" s="14">
        <f t="shared" si="293"/>
        <v>42810.784039351856</v>
      </c>
      <c r="R3130" t="s">
        <v>8271</v>
      </c>
      <c r="S3130" t="str">
        <f t="shared" si="290"/>
        <v>theater</v>
      </c>
      <c r="T3130" t="str">
        <f t="shared" si="291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89"/>
        <v>1</v>
      </c>
      <c r="P3131" s="14">
        <f t="shared" si="292"/>
        <v>42803.842812499999</v>
      </c>
      <c r="Q3131" s="14">
        <f t="shared" si="293"/>
        <v>42843.801145833335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89"/>
        <v>4</v>
      </c>
      <c r="P3132" s="14">
        <f t="shared" si="292"/>
        <v>42808.640231481477</v>
      </c>
      <c r="Q3132" s="14">
        <f t="shared" si="293"/>
        <v>42839.207638888889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89"/>
        <v>16</v>
      </c>
      <c r="P3133" s="14">
        <f t="shared" si="292"/>
        <v>42803.579224537039</v>
      </c>
      <c r="Q3133" s="14">
        <f t="shared" si="293"/>
        <v>42833.537557870368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89"/>
        <v>0</v>
      </c>
      <c r="P3134" s="14">
        <f t="shared" si="292"/>
        <v>42786.350231481483</v>
      </c>
      <c r="Q3134" s="14">
        <f t="shared" si="293"/>
        <v>42846.308564814812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89"/>
        <v>108</v>
      </c>
      <c r="P3135" s="14">
        <f t="shared" si="292"/>
        <v>42788.565208333333</v>
      </c>
      <c r="Q3135" s="14">
        <f t="shared" si="293"/>
        <v>42818.523541666669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89"/>
        <v>23</v>
      </c>
      <c r="P3136" s="14">
        <f t="shared" si="292"/>
        <v>42800.720127314817</v>
      </c>
      <c r="Q3136" s="14">
        <f t="shared" si="293"/>
        <v>42821.678460648152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89"/>
        <v>21</v>
      </c>
      <c r="P3137" s="14">
        <f t="shared" si="292"/>
        <v>42807.151863425926</v>
      </c>
      <c r="Q3137" s="14">
        <f t="shared" si="293"/>
        <v>42829.151863425926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IFERROR(ROUND(E3138/L3138, 2), 0)</f>
        <v>29.05</v>
      </c>
      <c r="N3138" t="b">
        <v>0</v>
      </c>
      <c r="O3138" s="6">
        <f t="shared" ref="O3138:O3201" si="295">ROUND(E3138/D3138 * 100, 0)</f>
        <v>128</v>
      </c>
      <c r="P3138" s="14">
        <f t="shared" si="292"/>
        <v>42789.462430555555</v>
      </c>
      <c r="Q3138" s="14">
        <f t="shared" si="293"/>
        <v>42825.957638888889</v>
      </c>
      <c r="R3138" t="s">
        <v>8271</v>
      </c>
      <c r="S3138" t="str">
        <f t="shared" ref="S3138:S3201" si="296">LEFT(R3138,SEARCH("/",R3138)-1)</f>
        <v>theater</v>
      </c>
      <c r="T3138" t="str">
        <f t="shared" ref="T3138:T3201" si="297">RIGHT(R3138,LEN(R3138)-SEARCH("/",R3138))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si="295"/>
        <v>3</v>
      </c>
      <c r="P3139" s="14">
        <f t="shared" ref="P3139:P3202" si="298">(((J3139/60)/60)/24)+DATE(1970,1,1)</f>
        <v>42807.885057870371</v>
      </c>
      <c r="Q3139" s="14">
        <f t="shared" ref="Q3139:Q3202" si="299">(((I3139/60)/60)/24)+DATE(1970,1,1)</f>
        <v>42858.8</v>
      </c>
      <c r="R3139" t="s">
        <v>8271</v>
      </c>
      <c r="S3139" t="str">
        <f t="shared" si="296"/>
        <v>theater</v>
      </c>
      <c r="T3139" t="str">
        <f t="shared" si="297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>
        <f t="shared" si="294"/>
        <v>0</v>
      </c>
      <c r="N3140" t="b">
        <v>0</v>
      </c>
      <c r="O3140" s="6">
        <f t="shared" si="295"/>
        <v>0</v>
      </c>
      <c r="P3140" s="14">
        <f t="shared" si="298"/>
        <v>42809.645914351851</v>
      </c>
      <c r="Q3140" s="14">
        <f t="shared" si="299"/>
        <v>42828.645914351851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5"/>
        <v>5</v>
      </c>
      <c r="P3141" s="14">
        <f t="shared" si="298"/>
        <v>42785.270370370374</v>
      </c>
      <c r="Q3141" s="14">
        <f t="shared" si="299"/>
        <v>42819.189583333333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5"/>
        <v>1</v>
      </c>
      <c r="P3142" s="14">
        <f t="shared" si="298"/>
        <v>42802.718784722223</v>
      </c>
      <c r="Q3142" s="14">
        <f t="shared" si="299"/>
        <v>42832.677118055552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5"/>
        <v>52</v>
      </c>
      <c r="P3143" s="14">
        <f t="shared" si="298"/>
        <v>42800.753333333334</v>
      </c>
      <c r="Q3143" s="14">
        <f t="shared" si="299"/>
        <v>42841.833333333328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5"/>
        <v>2</v>
      </c>
      <c r="P3144" s="14">
        <f t="shared" si="298"/>
        <v>42783.513182870374</v>
      </c>
      <c r="Q3144" s="14">
        <f t="shared" si="299"/>
        <v>42813.471516203703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>
        <f t="shared" si="294"/>
        <v>0</v>
      </c>
      <c r="N3145" t="b">
        <v>0</v>
      </c>
      <c r="O3145" s="6">
        <f t="shared" si="295"/>
        <v>0</v>
      </c>
      <c r="P3145" s="14">
        <f t="shared" si="298"/>
        <v>42808.358287037037</v>
      </c>
      <c r="Q3145" s="14">
        <f t="shared" si="299"/>
        <v>42834.358287037037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5"/>
        <v>75</v>
      </c>
      <c r="P3146" s="14">
        <f t="shared" si="298"/>
        <v>42796.538275462968</v>
      </c>
      <c r="Q3146" s="14">
        <f t="shared" si="299"/>
        <v>42813.25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>
        <f t="shared" si="294"/>
        <v>0</v>
      </c>
      <c r="N3147" t="b">
        <v>0</v>
      </c>
      <c r="O3147" s="6">
        <f t="shared" si="295"/>
        <v>0</v>
      </c>
      <c r="P3147" s="14">
        <f t="shared" si="298"/>
        <v>42762.040902777779</v>
      </c>
      <c r="Q3147" s="14">
        <f t="shared" si="299"/>
        <v>42821.999236111107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5"/>
        <v>11</v>
      </c>
      <c r="P3148" s="14">
        <f t="shared" si="298"/>
        <v>42796.682476851856</v>
      </c>
      <c r="Q3148" s="14">
        <f t="shared" si="299"/>
        <v>42841.640810185185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5"/>
        <v>118</v>
      </c>
      <c r="P3149" s="14">
        <f t="shared" si="298"/>
        <v>41909.969386574077</v>
      </c>
      <c r="Q3149" s="14">
        <f t="shared" si="299"/>
        <v>41950.011053240742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5"/>
        <v>131</v>
      </c>
      <c r="P3150" s="14">
        <f t="shared" si="298"/>
        <v>41891.665324074071</v>
      </c>
      <c r="Q3150" s="14">
        <f t="shared" si="299"/>
        <v>41913.166666666664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5"/>
        <v>104</v>
      </c>
      <c r="P3151" s="14">
        <f t="shared" si="298"/>
        <v>41226.017361111109</v>
      </c>
      <c r="Q3151" s="14">
        <f t="shared" si="299"/>
        <v>41250.083333333336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5"/>
        <v>101</v>
      </c>
      <c r="P3152" s="14">
        <f t="shared" si="298"/>
        <v>40478.263923611114</v>
      </c>
      <c r="Q3152" s="14">
        <f t="shared" si="299"/>
        <v>40568.166666666664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5"/>
        <v>100</v>
      </c>
      <c r="P3153" s="14">
        <f t="shared" si="298"/>
        <v>41862.83997685185</v>
      </c>
      <c r="Q3153" s="14">
        <f t="shared" si="299"/>
        <v>41892.83997685185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5"/>
        <v>106</v>
      </c>
      <c r="P3154" s="14">
        <f t="shared" si="298"/>
        <v>41550.867673611108</v>
      </c>
      <c r="Q3154" s="14">
        <f t="shared" si="299"/>
        <v>41580.867673611108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5"/>
        <v>336</v>
      </c>
      <c r="P3155" s="14">
        <f t="shared" si="298"/>
        <v>40633.154363425929</v>
      </c>
      <c r="Q3155" s="14">
        <f t="shared" si="299"/>
        <v>40664.207638888889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5"/>
        <v>113</v>
      </c>
      <c r="P3156" s="14">
        <f t="shared" si="298"/>
        <v>40970.875671296293</v>
      </c>
      <c r="Q3156" s="14">
        <f t="shared" si="299"/>
        <v>41000.834004629629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5"/>
        <v>189</v>
      </c>
      <c r="P3157" s="14">
        <f t="shared" si="298"/>
        <v>41233.499131944445</v>
      </c>
      <c r="Q3157" s="14">
        <f t="shared" si="299"/>
        <v>41263.499131944445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5"/>
        <v>102</v>
      </c>
      <c r="P3158" s="14">
        <f t="shared" si="298"/>
        <v>41026.953055555554</v>
      </c>
      <c r="Q3158" s="14">
        <f t="shared" si="299"/>
        <v>41061.953055555554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5"/>
        <v>101</v>
      </c>
      <c r="P3159" s="14">
        <f t="shared" si="298"/>
        <v>41829.788252314815</v>
      </c>
      <c r="Q3159" s="14">
        <f t="shared" si="299"/>
        <v>41839.208333333336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5"/>
        <v>114</v>
      </c>
      <c r="P3160" s="14">
        <f t="shared" si="298"/>
        <v>41447.839722222219</v>
      </c>
      <c r="Q3160" s="14">
        <f t="shared" si="299"/>
        <v>41477.839722222219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5"/>
        <v>133</v>
      </c>
      <c r="P3161" s="14">
        <f t="shared" si="298"/>
        <v>40884.066678240742</v>
      </c>
      <c r="Q3161" s="14">
        <f t="shared" si="299"/>
        <v>40926.958333333336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5"/>
        <v>102</v>
      </c>
      <c r="P3162" s="14">
        <f t="shared" si="298"/>
        <v>41841.26489583333</v>
      </c>
      <c r="Q3162" s="14">
        <f t="shared" si="299"/>
        <v>41864.207638888889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5"/>
        <v>105</v>
      </c>
      <c r="P3163" s="14">
        <f t="shared" si="298"/>
        <v>41897.536134259259</v>
      </c>
      <c r="Q3163" s="14">
        <f t="shared" si="299"/>
        <v>41927.536134259259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5"/>
        <v>127</v>
      </c>
      <c r="P3164" s="14">
        <f t="shared" si="298"/>
        <v>41799.685902777775</v>
      </c>
      <c r="Q3164" s="14">
        <f t="shared" si="299"/>
        <v>41827.083333333336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5"/>
        <v>111</v>
      </c>
      <c r="P3165" s="14">
        <f t="shared" si="298"/>
        <v>41775.753761574073</v>
      </c>
      <c r="Q3165" s="14">
        <f t="shared" si="299"/>
        <v>41805.753761574073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5"/>
        <v>107</v>
      </c>
      <c r="P3166" s="14">
        <f t="shared" si="298"/>
        <v>41766.80572916667</v>
      </c>
      <c r="Q3166" s="14">
        <f t="shared" si="299"/>
        <v>41799.80572916667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5"/>
        <v>163</v>
      </c>
      <c r="P3167" s="14">
        <f t="shared" si="298"/>
        <v>40644.159259259257</v>
      </c>
      <c r="Q3167" s="14">
        <f t="shared" si="299"/>
        <v>40666.165972222225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5"/>
        <v>160</v>
      </c>
      <c r="P3168" s="14">
        <f t="shared" si="298"/>
        <v>41940.69158564815</v>
      </c>
      <c r="Q3168" s="14">
        <f t="shared" si="299"/>
        <v>41969.332638888889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5"/>
        <v>116</v>
      </c>
      <c r="P3169" s="14">
        <f t="shared" si="298"/>
        <v>41839.175706018519</v>
      </c>
      <c r="Q3169" s="14">
        <f t="shared" si="299"/>
        <v>41853.175706018519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5"/>
        <v>124</v>
      </c>
      <c r="P3170" s="14">
        <f t="shared" si="298"/>
        <v>41772.105937500004</v>
      </c>
      <c r="Q3170" s="14">
        <f t="shared" si="299"/>
        <v>41803.916666666664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5"/>
        <v>103</v>
      </c>
      <c r="P3171" s="14">
        <f t="shared" si="298"/>
        <v>41591.737974537034</v>
      </c>
      <c r="Q3171" s="14">
        <f t="shared" si="299"/>
        <v>41621.207638888889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5"/>
        <v>112</v>
      </c>
      <c r="P3172" s="14">
        <f t="shared" si="298"/>
        <v>41789.080370370371</v>
      </c>
      <c r="Q3172" s="14">
        <f t="shared" si="299"/>
        <v>41822.166666666664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5"/>
        <v>109</v>
      </c>
      <c r="P3173" s="14">
        <f t="shared" si="298"/>
        <v>42466.608310185184</v>
      </c>
      <c r="Q3173" s="14">
        <f t="shared" si="299"/>
        <v>42496.608310185184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5"/>
        <v>115</v>
      </c>
      <c r="P3174" s="14">
        <f t="shared" si="298"/>
        <v>40923.729953703703</v>
      </c>
      <c r="Q3174" s="14">
        <f t="shared" si="299"/>
        <v>40953.729953703703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5"/>
        <v>103</v>
      </c>
      <c r="P3175" s="14">
        <f t="shared" si="298"/>
        <v>41878.878379629627</v>
      </c>
      <c r="Q3175" s="14">
        <f t="shared" si="299"/>
        <v>41908.878379629627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5"/>
        <v>101</v>
      </c>
      <c r="P3176" s="14">
        <f t="shared" si="298"/>
        <v>41862.864675925928</v>
      </c>
      <c r="Q3176" s="14">
        <f t="shared" si="299"/>
        <v>41876.864675925928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5"/>
        <v>110</v>
      </c>
      <c r="P3177" s="14">
        <f t="shared" si="298"/>
        <v>40531.886886574073</v>
      </c>
      <c r="Q3177" s="14">
        <f t="shared" si="299"/>
        <v>40591.886886574073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5"/>
        <v>115</v>
      </c>
      <c r="P3178" s="14">
        <f t="shared" si="298"/>
        <v>41477.930914351848</v>
      </c>
      <c r="Q3178" s="14">
        <f t="shared" si="299"/>
        <v>41504.625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5"/>
        <v>117</v>
      </c>
      <c r="P3179" s="14">
        <f t="shared" si="298"/>
        <v>41781.666770833333</v>
      </c>
      <c r="Q3179" s="14">
        <f t="shared" si="299"/>
        <v>41811.666770833333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5"/>
        <v>172</v>
      </c>
      <c r="P3180" s="14">
        <f t="shared" si="298"/>
        <v>41806.605034722219</v>
      </c>
      <c r="Q3180" s="14">
        <f t="shared" si="299"/>
        <v>41836.605034722219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5"/>
        <v>114</v>
      </c>
      <c r="P3181" s="14">
        <f t="shared" si="298"/>
        <v>41375.702210648145</v>
      </c>
      <c r="Q3181" s="14">
        <f t="shared" si="299"/>
        <v>41400.702210648145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5"/>
        <v>120</v>
      </c>
      <c r="P3182" s="14">
        <f t="shared" si="298"/>
        <v>41780.412604166668</v>
      </c>
      <c r="Q3182" s="14">
        <f t="shared" si="299"/>
        <v>41810.412604166668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5"/>
        <v>109</v>
      </c>
      <c r="P3183" s="14">
        <f t="shared" si="298"/>
        <v>41779.310034722221</v>
      </c>
      <c r="Q3183" s="14">
        <f t="shared" si="299"/>
        <v>41805.666666666664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5"/>
        <v>101</v>
      </c>
      <c r="P3184" s="14">
        <f t="shared" si="298"/>
        <v>40883.949317129627</v>
      </c>
      <c r="Q3184" s="14">
        <f t="shared" si="299"/>
        <v>40939.708333333336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5"/>
        <v>109</v>
      </c>
      <c r="P3185" s="14">
        <f t="shared" si="298"/>
        <v>41491.79478009259</v>
      </c>
      <c r="Q3185" s="14">
        <f t="shared" si="299"/>
        <v>41509.79478009259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5"/>
        <v>107</v>
      </c>
      <c r="P3186" s="14">
        <f t="shared" si="298"/>
        <v>41791.993414351848</v>
      </c>
      <c r="Q3186" s="14">
        <f t="shared" si="299"/>
        <v>41821.993414351848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5"/>
        <v>100</v>
      </c>
      <c r="P3187" s="14">
        <f t="shared" si="298"/>
        <v>41829.977326388893</v>
      </c>
      <c r="Q3187" s="14">
        <f t="shared" si="299"/>
        <v>41836.977326388893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5"/>
        <v>102</v>
      </c>
      <c r="P3188" s="14">
        <f t="shared" si="298"/>
        <v>41868.924050925925</v>
      </c>
      <c r="Q3188" s="14">
        <f t="shared" si="299"/>
        <v>41898.875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5"/>
        <v>116</v>
      </c>
      <c r="P3189" s="14">
        <f t="shared" si="298"/>
        <v>41835.666354166664</v>
      </c>
      <c r="Q3189" s="14">
        <f t="shared" si="299"/>
        <v>41855.666354166664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5"/>
        <v>65</v>
      </c>
      <c r="P3190" s="14">
        <f t="shared" si="298"/>
        <v>42144.415532407409</v>
      </c>
      <c r="Q3190" s="14">
        <f t="shared" si="299"/>
        <v>42165.415532407409</v>
      </c>
      <c r="R3190" t="s">
        <v>8305</v>
      </c>
      <c r="S3190" t="str">
        <f t="shared" si="296"/>
        <v>theater</v>
      </c>
      <c r="T3190" t="str">
        <f t="shared" si="297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5"/>
        <v>12</v>
      </c>
      <c r="P3191" s="14">
        <f t="shared" si="298"/>
        <v>42118.346435185187</v>
      </c>
      <c r="Q3191" s="14">
        <f t="shared" si="299"/>
        <v>42148.346435185187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>
        <f t="shared" si="294"/>
        <v>0</v>
      </c>
      <c r="N3192" t="b">
        <v>0</v>
      </c>
      <c r="O3192" s="6">
        <f t="shared" si="295"/>
        <v>0</v>
      </c>
      <c r="P3192" s="14">
        <f t="shared" si="298"/>
        <v>42683.151331018518</v>
      </c>
      <c r="Q3192" s="14">
        <f t="shared" si="299"/>
        <v>42713.192997685182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5"/>
        <v>4</v>
      </c>
      <c r="P3193" s="14">
        <f t="shared" si="298"/>
        <v>42538.755428240736</v>
      </c>
      <c r="Q3193" s="14">
        <f t="shared" si="299"/>
        <v>42598.755428240736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5"/>
        <v>1</v>
      </c>
      <c r="P3194" s="14">
        <f t="shared" si="298"/>
        <v>42018.94049768518</v>
      </c>
      <c r="Q3194" s="14">
        <f t="shared" si="299"/>
        <v>42063.916666666672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5"/>
        <v>12</v>
      </c>
      <c r="P3195" s="14">
        <f t="shared" si="298"/>
        <v>42010.968240740738</v>
      </c>
      <c r="Q3195" s="14">
        <f t="shared" si="299"/>
        <v>42055.968240740738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>
        <f t="shared" si="294"/>
        <v>0</v>
      </c>
      <c r="N3196" t="b">
        <v>0</v>
      </c>
      <c r="O3196" s="6">
        <f t="shared" si="295"/>
        <v>0</v>
      </c>
      <c r="P3196" s="14">
        <f t="shared" si="298"/>
        <v>42182.062476851846</v>
      </c>
      <c r="Q3196" s="14">
        <f t="shared" si="299"/>
        <v>42212.062476851846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5"/>
        <v>59</v>
      </c>
      <c r="P3197" s="14">
        <f t="shared" si="298"/>
        <v>42017.594236111108</v>
      </c>
      <c r="Q3197" s="14">
        <f t="shared" si="299"/>
        <v>42047.594236111108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5"/>
        <v>0</v>
      </c>
      <c r="P3198" s="14">
        <f t="shared" si="298"/>
        <v>42157.598090277781</v>
      </c>
      <c r="Q3198" s="14">
        <f t="shared" si="299"/>
        <v>42217.583333333328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5"/>
        <v>11</v>
      </c>
      <c r="P3199" s="14">
        <f t="shared" si="298"/>
        <v>42009.493263888886</v>
      </c>
      <c r="Q3199" s="14">
        <f t="shared" si="299"/>
        <v>42039.493263888886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5"/>
        <v>0</v>
      </c>
      <c r="P3200" s="14">
        <f t="shared" si="298"/>
        <v>42013.424502314811</v>
      </c>
      <c r="Q3200" s="14">
        <f t="shared" si="299"/>
        <v>42051.424502314811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5"/>
        <v>52</v>
      </c>
      <c r="P3201" s="14">
        <f t="shared" si="298"/>
        <v>41858.761782407404</v>
      </c>
      <c r="Q3201" s="14">
        <f t="shared" si="299"/>
        <v>41888.875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IFERROR(ROUND(E3202/L3202, 2), 0)</f>
        <v>1</v>
      </c>
      <c r="N3202" t="b">
        <v>0</v>
      </c>
      <c r="O3202" s="6">
        <f t="shared" ref="O3202:O3265" si="301">ROUND(E3202/D3202 * 100, 0)</f>
        <v>0</v>
      </c>
      <c r="P3202" s="14">
        <f t="shared" si="298"/>
        <v>42460.320613425924</v>
      </c>
      <c r="Q3202" s="14">
        <f t="shared" si="299"/>
        <v>42490.231944444444</v>
      </c>
      <c r="R3202" t="s">
        <v>8305</v>
      </c>
      <c r="S3202" t="str">
        <f t="shared" ref="S3202:S3265" si="302">LEFT(R3202,SEARCH("/",R3202)-1)</f>
        <v>theater</v>
      </c>
      <c r="T3202" t="str">
        <f t="shared" ref="T3202:T3265" si="303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si="301"/>
        <v>1</v>
      </c>
      <c r="P3203" s="14">
        <f t="shared" ref="P3203:P3266" si="304">(((J3203/60)/60)/24)+DATE(1970,1,1)</f>
        <v>41861.767094907409</v>
      </c>
      <c r="Q3203" s="14">
        <f t="shared" ref="Q3203:Q3266" si="305">(((I3203/60)/60)/24)+DATE(1970,1,1)</f>
        <v>41882.767094907409</v>
      </c>
      <c r="R3203" t="s">
        <v>8305</v>
      </c>
      <c r="S3203" t="str">
        <f t="shared" si="302"/>
        <v>theater</v>
      </c>
      <c r="T3203" t="str">
        <f t="shared" si="303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1"/>
        <v>55</v>
      </c>
      <c r="P3204" s="14">
        <f t="shared" si="304"/>
        <v>42293.853541666671</v>
      </c>
      <c r="Q3204" s="14">
        <f t="shared" si="305"/>
        <v>42352.249305555553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1"/>
        <v>25</v>
      </c>
      <c r="P3205" s="14">
        <f t="shared" si="304"/>
        <v>42242.988680555558</v>
      </c>
      <c r="Q3205" s="14">
        <f t="shared" si="305"/>
        <v>42272.988680555558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>
        <f t="shared" si="300"/>
        <v>0</v>
      </c>
      <c r="N3206" t="b">
        <v>0</v>
      </c>
      <c r="O3206" s="6">
        <f t="shared" si="301"/>
        <v>0</v>
      </c>
      <c r="P3206" s="14">
        <f t="shared" si="304"/>
        <v>42172.686099537037</v>
      </c>
      <c r="Q3206" s="14">
        <f t="shared" si="305"/>
        <v>42202.676388888889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1"/>
        <v>3</v>
      </c>
      <c r="P3207" s="14">
        <f t="shared" si="304"/>
        <v>42095.374675925923</v>
      </c>
      <c r="Q3207" s="14">
        <f t="shared" si="305"/>
        <v>42125.374675925923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>
        <f t="shared" si="300"/>
        <v>0</v>
      </c>
      <c r="N3208" t="b">
        <v>0</v>
      </c>
      <c r="O3208" s="6">
        <f t="shared" si="301"/>
        <v>0</v>
      </c>
      <c r="P3208" s="14">
        <f t="shared" si="304"/>
        <v>42236.276053240741</v>
      </c>
      <c r="Q3208" s="14">
        <f t="shared" si="305"/>
        <v>42266.276053240741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1"/>
        <v>46</v>
      </c>
      <c r="P3209" s="14">
        <f t="shared" si="304"/>
        <v>42057.277858796297</v>
      </c>
      <c r="Q3209" s="14">
        <f t="shared" si="305"/>
        <v>42117.236192129625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1"/>
        <v>104</v>
      </c>
      <c r="P3210" s="14">
        <f t="shared" si="304"/>
        <v>41827.605057870373</v>
      </c>
      <c r="Q3210" s="14">
        <f t="shared" si="305"/>
        <v>41848.605057870373</v>
      </c>
      <c r="R3210" t="s">
        <v>8271</v>
      </c>
      <c r="S3210" t="str">
        <f t="shared" si="302"/>
        <v>theater</v>
      </c>
      <c r="T3210" t="str">
        <f t="shared" si="3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1"/>
        <v>119</v>
      </c>
      <c r="P3211" s="14">
        <f t="shared" si="304"/>
        <v>41778.637245370373</v>
      </c>
      <c r="Q3211" s="14">
        <f t="shared" si="305"/>
        <v>41810.958333333336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1"/>
        <v>126</v>
      </c>
      <c r="P3212" s="14">
        <f t="shared" si="304"/>
        <v>41013.936562499999</v>
      </c>
      <c r="Q3212" s="14">
        <f t="shared" si="305"/>
        <v>41061.165972222225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1"/>
        <v>120</v>
      </c>
      <c r="P3213" s="14">
        <f t="shared" si="304"/>
        <v>41834.586574074077</v>
      </c>
      <c r="Q3213" s="14">
        <f t="shared" si="305"/>
        <v>41866.083333333336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1"/>
        <v>126</v>
      </c>
      <c r="P3214" s="14">
        <f t="shared" si="304"/>
        <v>41829.795729166668</v>
      </c>
      <c r="Q3214" s="14">
        <f t="shared" si="305"/>
        <v>41859.795729166668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1"/>
        <v>100</v>
      </c>
      <c r="P3215" s="14">
        <f t="shared" si="304"/>
        <v>42171.763414351852</v>
      </c>
      <c r="Q3215" s="14">
        <f t="shared" si="305"/>
        <v>42211.763414351852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1"/>
        <v>102</v>
      </c>
      <c r="P3216" s="14">
        <f t="shared" si="304"/>
        <v>42337.792511574073</v>
      </c>
      <c r="Q3216" s="14">
        <f t="shared" si="305"/>
        <v>42374.996527777781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1"/>
        <v>100</v>
      </c>
      <c r="P3217" s="14">
        <f t="shared" si="304"/>
        <v>42219.665173611109</v>
      </c>
      <c r="Q3217" s="14">
        <f t="shared" si="305"/>
        <v>42257.165972222225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1"/>
        <v>100</v>
      </c>
      <c r="P3218" s="14">
        <f t="shared" si="304"/>
        <v>42165.462627314817</v>
      </c>
      <c r="Q3218" s="14">
        <f t="shared" si="305"/>
        <v>42196.604166666672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1"/>
        <v>116</v>
      </c>
      <c r="P3219" s="14">
        <f t="shared" si="304"/>
        <v>42648.546111111107</v>
      </c>
      <c r="Q3219" s="14">
        <f t="shared" si="305"/>
        <v>42678.546111111107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1"/>
        <v>102</v>
      </c>
      <c r="P3220" s="14">
        <f t="shared" si="304"/>
        <v>41971.002152777779</v>
      </c>
      <c r="Q3220" s="14">
        <f t="shared" si="305"/>
        <v>42004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1"/>
        <v>100</v>
      </c>
      <c r="P3221" s="14">
        <f t="shared" si="304"/>
        <v>42050.983182870375</v>
      </c>
      <c r="Q3221" s="14">
        <f t="shared" si="305"/>
        <v>42085.941516203704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1"/>
        <v>101</v>
      </c>
      <c r="P3222" s="14">
        <f t="shared" si="304"/>
        <v>42772.833379629628</v>
      </c>
      <c r="Q3222" s="14">
        <f t="shared" si="305"/>
        <v>42806.875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1"/>
        <v>103</v>
      </c>
      <c r="P3223" s="14">
        <f t="shared" si="304"/>
        <v>42155.696793981479</v>
      </c>
      <c r="Q3223" s="14">
        <f t="shared" si="305"/>
        <v>42190.696793981479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1"/>
        <v>125</v>
      </c>
      <c r="P3224" s="14">
        <f t="shared" si="304"/>
        <v>42270.582141203704</v>
      </c>
      <c r="Q3224" s="14">
        <f t="shared" si="305"/>
        <v>42301.895138888889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1"/>
        <v>110</v>
      </c>
      <c r="P3225" s="14">
        <f t="shared" si="304"/>
        <v>42206.835370370376</v>
      </c>
      <c r="Q3225" s="14">
        <f t="shared" si="305"/>
        <v>42236.835370370376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1"/>
        <v>102</v>
      </c>
      <c r="P3226" s="14">
        <f t="shared" si="304"/>
        <v>42697.850844907407</v>
      </c>
      <c r="Q3226" s="14">
        <f t="shared" si="305"/>
        <v>42745.208333333328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1"/>
        <v>102</v>
      </c>
      <c r="P3227" s="14">
        <f t="shared" si="304"/>
        <v>42503.559467592597</v>
      </c>
      <c r="Q3227" s="14">
        <f t="shared" si="305"/>
        <v>42524.875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1"/>
        <v>104</v>
      </c>
      <c r="P3228" s="14">
        <f t="shared" si="304"/>
        <v>42277.583472222221</v>
      </c>
      <c r="Q3228" s="14">
        <f t="shared" si="305"/>
        <v>42307.583472222221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1"/>
        <v>125</v>
      </c>
      <c r="P3229" s="14">
        <f t="shared" si="304"/>
        <v>42722.882361111115</v>
      </c>
      <c r="Q3229" s="14">
        <f t="shared" si="305"/>
        <v>42752.882361111115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1"/>
        <v>102</v>
      </c>
      <c r="P3230" s="14">
        <f t="shared" si="304"/>
        <v>42323.70930555556</v>
      </c>
      <c r="Q3230" s="14">
        <f t="shared" si="305"/>
        <v>42355.207638888889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1"/>
        <v>108</v>
      </c>
      <c r="P3231" s="14">
        <f t="shared" si="304"/>
        <v>41933.291643518518</v>
      </c>
      <c r="Q3231" s="14">
        <f t="shared" si="305"/>
        <v>41963.333310185189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1"/>
        <v>110</v>
      </c>
      <c r="P3232" s="14">
        <f t="shared" si="304"/>
        <v>41898.168125000004</v>
      </c>
      <c r="Q3232" s="14">
        <f t="shared" si="305"/>
        <v>41913.165972222225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1"/>
        <v>161</v>
      </c>
      <c r="P3233" s="14">
        <f t="shared" si="304"/>
        <v>42446.943831018521</v>
      </c>
      <c r="Q3233" s="14">
        <f t="shared" si="305"/>
        <v>42476.943831018521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1"/>
        <v>131</v>
      </c>
      <c r="P3234" s="14">
        <f t="shared" si="304"/>
        <v>42463.81385416667</v>
      </c>
      <c r="Q3234" s="14">
        <f t="shared" si="305"/>
        <v>42494.165972222225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1"/>
        <v>119</v>
      </c>
      <c r="P3235" s="14">
        <f t="shared" si="304"/>
        <v>42766.805034722223</v>
      </c>
      <c r="Q3235" s="14">
        <f t="shared" si="305"/>
        <v>42796.805034722223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1"/>
        <v>100</v>
      </c>
      <c r="P3236" s="14">
        <f t="shared" si="304"/>
        <v>42734.789444444439</v>
      </c>
      <c r="Q3236" s="14">
        <f t="shared" si="305"/>
        <v>42767.979861111111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1"/>
        <v>103</v>
      </c>
      <c r="P3237" s="14">
        <f t="shared" si="304"/>
        <v>42522.347812499997</v>
      </c>
      <c r="Q3237" s="14">
        <f t="shared" si="305"/>
        <v>42552.347812499997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1"/>
        <v>101</v>
      </c>
      <c r="P3238" s="14">
        <f t="shared" si="304"/>
        <v>42702.917048611111</v>
      </c>
      <c r="Q3238" s="14">
        <f t="shared" si="305"/>
        <v>42732.917048611111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1"/>
        <v>101</v>
      </c>
      <c r="P3239" s="14">
        <f t="shared" si="304"/>
        <v>42252.474351851852</v>
      </c>
      <c r="Q3239" s="14">
        <f t="shared" si="305"/>
        <v>42276.165972222225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1"/>
        <v>112</v>
      </c>
      <c r="P3240" s="14">
        <f t="shared" si="304"/>
        <v>42156.510393518518</v>
      </c>
      <c r="Q3240" s="14">
        <f t="shared" si="305"/>
        <v>42186.510393518518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1"/>
        <v>106</v>
      </c>
      <c r="P3241" s="14">
        <f t="shared" si="304"/>
        <v>42278.089039351849</v>
      </c>
      <c r="Q3241" s="14">
        <f t="shared" si="305"/>
        <v>42302.999305555553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1"/>
        <v>101</v>
      </c>
      <c r="P3242" s="14">
        <f t="shared" si="304"/>
        <v>42754.693842592591</v>
      </c>
      <c r="Q3242" s="14">
        <f t="shared" si="305"/>
        <v>42782.958333333328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1"/>
        <v>115</v>
      </c>
      <c r="P3243" s="14">
        <f t="shared" si="304"/>
        <v>41893.324884259258</v>
      </c>
      <c r="Q3243" s="14">
        <f t="shared" si="305"/>
        <v>41926.290972222225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1"/>
        <v>127</v>
      </c>
      <c r="P3244" s="14">
        <f t="shared" si="304"/>
        <v>41871.755694444444</v>
      </c>
      <c r="Q3244" s="14">
        <f t="shared" si="305"/>
        <v>41901.755694444444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1"/>
        <v>103</v>
      </c>
      <c r="P3245" s="14">
        <f t="shared" si="304"/>
        <v>42262.096782407403</v>
      </c>
      <c r="Q3245" s="14">
        <f t="shared" si="305"/>
        <v>42286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1"/>
        <v>103</v>
      </c>
      <c r="P3246" s="14">
        <f t="shared" si="304"/>
        <v>42675.694236111114</v>
      </c>
      <c r="Q3246" s="14">
        <f t="shared" si="305"/>
        <v>42705.735902777778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1"/>
        <v>104</v>
      </c>
      <c r="P3247" s="14">
        <f t="shared" si="304"/>
        <v>42135.60020833333</v>
      </c>
      <c r="Q3247" s="14">
        <f t="shared" si="305"/>
        <v>42167.083333333328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1"/>
        <v>111</v>
      </c>
      <c r="P3248" s="14">
        <f t="shared" si="304"/>
        <v>42230.472222222219</v>
      </c>
      <c r="Q3248" s="14">
        <f t="shared" si="305"/>
        <v>42259.165972222225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1"/>
        <v>106</v>
      </c>
      <c r="P3249" s="14">
        <f t="shared" si="304"/>
        <v>42167.434166666666</v>
      </c>
      <c r="Q3249" s="14">
        <f t="shared" si="305"/>
        <v>42197.434166666666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1"/>
        <v>101</v>
      </c>
      <c r="P3250" s="14">
        <f t="shared" si="304"/>
        <v>42068.888391203705</v>
      </c>
      <c r="Q3250" s="14">
        <f t="shared" si="305"/>
        <v>42098.846724537041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1"/>
        <v>105</v>
      </c>
      <c r="P3251" s="14">
        <f t="shared" si="304"/>
        <v>42145.746689814812</v>
      </c>
      <c r="Q3251" s="14">
        <f t="shared" si="305"/>
        <v>42175.746689814812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1"/>
        <v>102</v>
      </c>
      <c r="P3252" s="14">
        <f t="shared" si="304"/>
        <v>41918.742175925923</v>
      </c>
      <c r="Q3252" s="14">
        <f t="shared" si="305"/>
        <v>41948.783842592595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1"/>
        <v>111</v>
      </c>
      <c r="P3253" s="14">
        <f t="shared" si="304"/>
        <v>42146.731087962966</v>
      </c>
      <c r="Q3253" s="14">
        <f t="shared" si="305"/>
        <v>42176.731087962966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1"/>
        <v>128</v>
      </c>
      <c r="P3254" s="14">
        <f t="shared" si="304"/>
        <v>42590.472685185188</v>
      </c>
      <c r="Q3254" s="14">
        <f t="shared" si="305"/>
        <v>42620.472685185188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1"/>
        <v>102</v>
      </c>
      <c r="P3255" s="14">
        <f t="shared" si="304"/>
        <v>42602.576712962968</v>
      </c>
      <c r="Q3255" s="14">
        <f t="shared" si="305"/>
        <v>42621.15625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1"/>
        <v>101</v>
      </c>
      <c r="P3256" s="14">
        <f t="shared" si="304"/>
        <v>42059.085752314815</v>
      </c>
      <c r="Q3256" s="14">
        <f t="shared" si="305"/>
        <v>42089.044085648144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1"/>
        <v>175</v>
      </c>
      <c r="P3257" s="14">
        <f t="shared" si="304"/>
        <v>41889.768229166664</v>
      </c>
      <c r="Q3257" s="14">
        <f t="shared" si="305"/>
        <v>41919.768229166664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1"/>
        <v>128</v>
      </c>
      <c r="P3258" s="14">
        <f t="shared" si="304"/>
        <v>42144.573807870373</v>
      </c>
      <c r="Q3258" s="14">
        <f t="shared" si="305"/>
        <v>42166.165972222225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1"/>
        <v>106</v>
      </c>
      <c r="P3259" s="14">
        <f t="shared" si="304"/>
        <v>42758.559629629628</v>
      </c>
      <c r="Q3259" s="14">
        <f t="shared" si="305"/>
        <v>42788.559629629628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1"/>
        <v>105</v>
      </c>
      <c r="P3260" s="14">
        <f t="shared" si="304"/>
        <v>41982.887280092589</v>
      </c>
      <c r="Q3260" s="14">
        <f t="shared" si="305"/>
        <v>42012.887280092589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1"/>
        <v>106</v>
      </c>
      <c r="P3261" s="14">
        <f t="shared" si="304"/>
        <v>42614.760937500003</v>
      </c>
      <c r="Q3261" s="14">
        <f t="shared" si="305"/>
        <v>42644.165972222225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1"/>
        <v>109</v>
      </c>
      <c r="P3262" s="14">
        <f t="shared" si="304"/>
        <v>42303.672662037032</v>
      </c>
      <c r="Q3262" s="14">
        <f t="shared" si="305"/>
        <v>42338.714328703703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1"/>
        <v>100</v>
      </c>
      <c r="P3263" s="14">
        <f t="shared" si="304"/>
        <v>42171.725416666668</v>
      </c>
      <c r="Q3263" s="14">
        <f t="shared" si="305"/>
        <v>42201.725416666668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1"/>
        <v>103</v>
      </c>
      <c r="P3264" s="14">
        <f t="shared" si="304"/>
        <v>41964.315532407403</v>
      </c>
      <c r="Q3264" s="14">
        <f t="shared" si="305"/>
        <v>41995.166666666672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1"/>
        <v>112</v>
      </c>
      <c r="P3265" s="14">
        <f t="shared" si="304"/>
        <v>42284.516064814816</v>
      </c>
      <c r="Q3265" s="14">
        <f t="shared" si="305"/>
        <v>42307.875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IFERROR(ROUND(E3266/L3266, 2), 0)</f>
        <v>52.55</v>
      </c>
      <c r="N3266" t="b">
        <v>1</v>
      </c>
      <c r="O3266" s="6">
        <f t="shared" ref="O3266:O3329" si="307">ROUND(E3266/D3266 * 100, 0)</f>
        <v>103</v>
      </c>
      <c r="P3266" s="14">
        <f t="shared" si="304"/>
        <v>42016.800208333334</v>
      </c>
      <c r="Q3266" s="14">
        <f t="shared" si="305"/>
        <v>42032.916666666672</v>
      </c>
      <c r="R3266" t="s">
        <v>8271</v>
      </c>
      <c r="S3266" t="str">
        <f t="shared" ref="S3266:S3329" si="308">LEFT(R3266,SEARCH("/",R3266)-1)</f>
        <v>theater</v>
      </c>
      <c r="T3266" t="str">
        <f t="shared" ref="T3266:T3329" si="309">RIGHT(R3266,LEN(R3266)-SEARCH("/",R3266))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si="307"/>
        <v>164</v>
      </c>
      <c r="P3267" s="14">
        <f t="shared" ref="P3267:P3330" si="310">(((J3267/60)/60)/24)+DATE(1970,1,1)</f>
        <v>42311.711979166663</v>
      </c>
      <c r="Q3267" s="14">
        <f t="shared" ref="Q3267:Q3330" si="311">(((I3267/60)/60)/24)+DATE(1970,1,1)</f>
        <v>42341.708333333328</v>
      </c>
      <c r="R3267" t="s">
        <v>8271</v>
      </c>
      <c r="S3267" t="str">
        <f t="shared" si="308"/>
        <v>theater</v>
      </c>
      <c r="T3267" t="str">
        <f t="shared" si="309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07"/>
        <v>131</v>
      </c>
      <c r="P3268" s="14">
        <f t="shared" si="310"/>
        <v>42136.536134259266</v>
      </c>
      <c r="Q3268" s="14">
        <f t="shared" si="311"/>
        <v>42167.875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07"/>
        <v>102</v>
      </c>
      <c r="P3269" s="14">
        <f t="shared" si="310"/>
        <v>42172.757638888885</v>
      </c>
      <c r="Q3269" s="14">
        <f t="shared" si="311"/>
        <v>42202.757638888885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07"/>
        <v>128</v>
      </c>
      <c r="P3270" s="14">
        <f t="shared" si="310"/>
        <v>42590.90425925926</v>
      </c>
      <c r="Q3270" s="14">
        <f t="shared" si="311"/>
        <v>42606.90425925926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07"/>
        <v>102</v>
      </c>
      <c r="P3271" s="14">
        <f t="shared" si="310"/>
        <v>42137.395798611105</v>
      </c>
      <c r="Q3271" s="14">
        <f t="shared" si="311"/>
        <v>42171.458333333328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07"/>
        <v>102</v>
      </c>
      <c r="P3272" s="14">
        <f t="shared" si="310"/>
        <v>42167.533159722225</v>
      </c>
      <c r="Q3272" s="14">
        <f t="shared" si="311"/>
        <v>42197.533159722225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07"/>
        <v>130</v>
      </c>
      <c r="P3273" s="14">
        <f t="shared" si="310"/>
        <v>41915.437210648146</v>
      </c>
      <c r="Q3273" s="14">
        <f t="shared" si="311"/>
        <v>41945.478877314818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07"/>
        <v>154</v>
      </c>
      <c r="P3274" s="14">
        <f t="shared" si="310"/>
        <v>42284.500104166669</v>
      </c>
      <c r="Q3274" s="14">
        <f t="shared" si="311"/>
        <v>42314.541770833333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07"/>
        <v>107</v>
      </c>
      <c r="P3275" s="14">
        <f t="shared" si="310"/>
        <v>42611.801412037035</v>
      </c>
      <c r="Q3275" s="14">
        <f t="shared" si="311"/>
        <v>42627.791666666672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07"/>
        <v>101</v>
      </c>
      <c r="P3276" s="14">
        <f t="shared" si="310"/>
        <v>42400.704537037032</v>
      </c>
      <c r="Q3276" s="14">
        <f t="shared" si="311"/>
        <v>42444.875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07"/>
        <v>100</v>
      </c>
      <c r="P3277" s="14">
        <f t="shared" si="310"/>
        <v>42017.88045138889</v>
      </c>
      <c r="Q3277" s="14">
        <f t="shared" si="311"/>
        <v>42044.1875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07"/>
        <v>117</v>
      </c>
      <c r="P3278" s="14">
        <f t="shared" si="310"/>
        <v>42426.949988425928</v>
      </c>
      <c r="Q3278" s="14">
        <f t="shared" si="311"/>
        <v>42461.165972222225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07"/>
        <v>109</v>
      </c>
      <c r="P3279" s="14">
        <f t="shared" si="310"/>
        <v>41931.682939814818</v>
      </c>
      <c r="Q3279" s="14">
        <f t="shared" si="311"/>
        <v>41961.724606481483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07"/>
        <v>103</v>
      </c>
      <c r="P3280" s="14">
        <f t="shared" si="310"/>
        <v>42124.848414351851</v>
      </c>
      <c r="Q3280" s="14">
        <f t="shared" si="311"/>
        <v>42154.848414351851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07"/>
        <v>114</v>
      </c>
      <c r="P3281" s="14">
        <f t="shared" si="310"/>
        <v>42431.102534722217</v>
      </c>
      <c r="Q3281" s="14">
        <f t="shared" si="311"/>
        <v>42461.06086805556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07"/>
        <v>103</v>
      </c>
      <c r="P3282" s="14">
        <f t="shared" si="310"/>
        <v>42121.756921296299</v>
      </c>
      <c r="Q3282" s="14">
        <f t="shared" si="311"/>
        <v>42156.208333333328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07"/>
        <v>122</v>
      </c>
      <c r="P3283" s="14">
        <f t="shared" si="310"/>
        <v>42219.019733796296</v>
      </c>
      <c r="Q3283" s="14">
        <f t="shared" si="311"/>
        <v>42249.019733796296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07"/>
        <v>103</v>
      </c>
      <c r="P3284" s="14">
        <f t="shared" si="310"/>
        <v>42445.19430555556</v>
      </c>
      <c r="Q3284" s="14">
        <f t="shared" si="311"/>
        <v>42489.19430555556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07"/>
        <v>105</v>
      </c>
      <c r="P3285" s="14">
        <f t="shared" si="310"/>
        <v>42379.74418981481</v>
      </c>
      <c r="Q3285" s="14">
        <f t="shared" si="311"/>
        <v>42410.875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07"/>
        <v>102</v>
      </c>
      <c r="P3286" s="14">
        <f t="shared" si="310"/>
        <v>42380.884872685187</v>
      </c>
      <c r="Q3286" s="14">
        <f t="shared" si="311"/>
        <v>42398.249305555553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07"/>
        <v>112</v>
      </c>
      <c r="P3287" s="14">
        <f t="shared" si="310"/>
        <v>42762.942430555559</v>
      </c>
      <c r="Q3287" s="14">
        <f t="shared" si="311"/>
        <v>42794.208333333328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07"/>
        <v>102</v>
      </c>
      <c r="P3288" s="14">
        <f t="shared" si="310"/>
        <v>42567.840069444443</v>
      </c>
      <c r="Q3288" s="14">
        <f t="shared" si="311"/>
        <v>42597.840069444443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07"/>
        <v>100</v>
      </c>
      <c r="P3289" s="14">
        <f t="shared" si="310"/>
        <v>42311.750324074077</v>
      </c>
      <c r="Q3289" s="14">
        <f t="shared" si="311"/>
        <v>42336.750324074077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07"/>
        <v>100</v>
      </c>
      <c r="P3290" s="14">
        <f t="shared" si="310"/>
        <v>42505.774479166663</v>
      </c>
      <c r="Q3290" s="14">
        <f t="shared" si="311"/>
        <v>42541.958333333328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07"/>
        <v>133</v>
      </c>
      <c r="P3291" s="14">
        <f t="shared" si="310"/>
        <v>42758.368078703701</v>
      </c>
      <c r="Q3291" s="14">
        <f t="shared" si="311"/>
        <v>42786.368078703701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07"/>
        <v>121</v>
      </c>
      <c r="P3292" s="14">
        <f t="shared" si="310"/>
        <v>42775.51494212963</v>
      </c>
      <c r="Q3292" s="14">
        <f t="shared" si="311"/>
        <v>42805.51494212963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07"/>
        <v>114</v>
      </c>
      <c r="P3293" s="14">
        <f t="shared" si="310"/>
        <v>42232.702546296292</v>
      </c>
      <c r="Q3293" s="14">
        <f t="shared" si="311"/>
        <v>42264.165972222225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07"/>
        <v>286</v>
      </c>
      <c r="P3294" s="14">
        <f t="shared" si="310"/>
        <v>42282.770231481481</v>
      </c>
      <c r="Q3294" s="14">
        <f t="shared" si="311"/>
        <v>42342.811898148153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07"/>
        <v>170</v>
      </c>
      <c r="P3295" s="14">
        <f t="shared" si="310"/>
        <v>42768.425370370373</v>
      </c>
      <c r="Q3295" s="14">
        <f t="shared" si="311"/>
        <v>42798.425370370373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07"/>
        <v>118</v>
      </c>
      <c r="P3296" s="14">
        <f t="shared" si="310"/>
        <v>42141.541134259256</v>
      </c>
      <c r="Q3296" s="14">
        <f t="shared" si="311"/>
        <v>42171.541134259256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07"/>
        <v>103</v>
      </c>
      <c r="P3297" s="14">
        <f t="shared" si="310"/>
        <v>42609.442465277782</v>
      </c>
      <c r="Q3297" s="14">
        <f t="shared" si="311"/>
        <v>42639.442465277782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07"/>
        <v>144</v>
      </c>
      <c r="P3298" s="14">
        <f t="shared" si="310"/>
        <v>42309.756620370375</v>
      </c>
      <c r="Q3298" s="14">
        <f t="shared" si="311"/>
        <v>42330.916666666672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07"/>
        <v>100</v>
      </c>
      <c r="P3299" s="14">
        <f t="shared" si="310"/>
        <v>42193.771481481483</v>
      </c>
      <c r="Q3299" s="14">
        <f t="shared" si="311"/>
        <v>42212.957638888889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07"/>
        <v>102</v>
      </c>
      <c r="P3300" s="14">
        <f t="shared" si="310"/>
        <v>42239.957962962959</v>
      </c>
      <c r="Q3300" s="14">
        <f t="shared" si="311"/>
        <v>42260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07"/>
        <v>116</v>
      </c>
      <c r="P3301" s="14">
        <f t="shared" si="310"/>
        <v>42261.917395833334</v>
      </c>
      <c r="Q3301" s="14">
        <f t="shared" si="311"/>
        <v>42291.917395833334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07"/>
        <v>136</v>
      </c>
      <c r="P3302" s="14">
        <f t="shared" si="310"/>
        <v>42102.743773148148</v>
      </c>
      <c r="Q3302" s="14">
        <f t="shared" si="311"/>
        <v>42123.743773148148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07"/>
        <v>133</v>
      </c>
      <c r="P3303" s="14">
        <f t="shared" si="310"/>
        <v>42538.73583333334</v>
      </c>
      <c r="Q3303" s="14">
        <f t="shared" si="311"/>
        <v>42583.290972222225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07"/>
        <v>103</v>
      </c>
      <c r="P3304" s="14">
        <f t="shared" si="310"/>
        <v>42681.35157407407</v>
      </c>
      <c r="Q3304" s="14">
        <f t="shared" si="311"/>
        <v>42711.35157407407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07"/>
        <v>116</v>
      </c>
      <c r="P3305" s="14">
        <f t="shared" si="310"/>
        <v>42056.65143518518</v>
      </c>
      <c r="Q3305" s="14">
        <f t="shared" si="311"/>
        <v>42091.609768518523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07"/>
        <v>105</v>
      </c>
      <c r="P3306" s="14">
        <f t="shared" si="310"/>
        <v>42696.624444444446</v>
      </c>
      <c r="Q3306" s="14">
        <f t="shared" si="311"/>
        <v>42726.624444444446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07"/>
        <v>102</v>
      </c>
      <c r="P3307" s="14">
        <f t="shared" si="310"/>
        <v>42186.855879629627</v>
      </c>
      <c r="Q3307" s="14">
        <f t="shared" si="311"/>
        <v>42216.855879629627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07"/>
        <v>175</v>
      </c>
      <c r="P3308" s="14">
        <f t="shared" si="310"/>
        <v>42493.219236111108</v>
      </c>
      <c r="Q3308" s="14">
        <f t="shared" si="311"/>
        <v>42531.125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07"/>
        <v>107</v>
      </c>
      <c r="P3309" s="14">
        <f t="shared" si="310"/>
        <v>42475.057164351849</v>
      </c>
      <c r="Q3309" s="14">
        <f t="shared" si="311"/>
        <v>42505.057164351849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07"/>
        <v>122</v>
      </c>
      <c r="P3310" s="14">
        <f t="shared" si="310"/>
        <v>42452.876909722225</v>
      </c>
      <c r="Q3310" s="14">
        <f t="shared" si="311"/>
        <v>42473.876909722225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07"/>
        <v>159</v>
      </c>
      <c r="P3311" s="14">
        <f t="shared" si="310"/>
        <v>42628.650208333333</v>
      </c>
      <c r="Q3311" s="14">
        <f t="shared" si="311"/>
        <v>42659.650208333333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07"/>
        <v>100</v>
      </c>
      <c r="P3312" s="14">
        <f t="shared" si="310"/>
        <v>42253.928530092591</v>
      </c>
      <c r="Q3312" s="14">
        <f t="shared" si="311"/>
        <v>42283.928530092591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07"/>
        <v>110</v>
      </c>
      <c r="P3313" s="14">
        <f t="shared" si="310"/>
        <v>42264.29178240741</v>
      </c>
      <c r="Q3313" s="14">
        <f t="shared" si="311"/>
        <v>42294.29178240741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07"/>
        <v>100</v>
      </c>
      <c r="P3314" s="14">
        <f t="shared" si="310"/>
        <v>42664.809560185182</v>
      </c>
      <c r="Q3314" s="14">
        <f t="shared" si="311"/>
        <v>42685.916666666672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07"/>
        <v>116</v>
      </c>
      <c r="P3315" s="14">
        <f t="shared" si="310"/>
        <v>42382.244409722218</v>
      </c>
      <c r="Q3315" s="14">
        <f t="shared" si="311"/>
        <v>42396.041666666672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07"/>
        <v>211</v>
      </c>
      <c r="P3316" s="14">
        <f t="shared" si="310"/>
        <v>42105.267488425925</v>
      </c>
      <c r="Q3316" s="14">
        <f t="shared" si="311"/>
        <v>42132.836805555555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07"/>
        <v>110</v>
      </c>
      <c r="P3317" s="14">
        <f t="shared" si="310"/>
        <v>42466.303715277783</v>
      </c>
      <c r="Q3317" s="14">
        <f t="shared" si="311"/>
        <v>42496.303715277783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07"/>
        <v>100</v>
      </c>
      <c r="P3318" s="14">
        <f t="shared" si="310"/>
        <v>41826.871238425927</v>
      </c>
      <c r="Q3318" s="14">
        <f t="shared" si="311"/>
        <v>41859.57916666667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07"/>
        <v>106</v>
      </c>
      <c r="P3319" s="14">
        <f t="shared" si="310"/>
        <v>42499.039629629624</v>
      </c>
      <c r="Q3319" s="14">
        <f t="shared" si="311"/>
        <v>42529.039629629624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07"/>
        <v>126</v>
      </c>
      <c r="P3320" s="14">
        <f t="shared" si="310"/>
        <v>42431.302002314813</v>
      </c>
      <c r="Q3320" s="14">
        <f t="shared" si="311"/>
        <v>42471.104166666672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07"/>
        <v>108</v>
      </c>
      <c r="P3321" s="14">
        <f t="shared" si="310"/>
        <v>41990.585486111115</v>
      </c>
      <c r="Q3321" s="14">
        <f t="shared" si="311"/>
        <v>42035.585486111115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07"/>
        <v>101</v>
      </c>
      <c r="P3322" s="14">
        <f t="shared" si="310"/>
        <v>42513.045798611114</v>
      </c>
      <c r="Q3322" s="14">
        <f t="shared" si="311"/>
        <v>42543.045798611114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07"/>
        <v>107</v>
      </c>
      <c r="P3323" s="14">
        <f t="shared" si="310"/>
        <v>41914.100289351853</v>
      </c>
      <c r="Q3323" s="14">
        <f t="shared" si="311"/>
        <v>41928.165972222225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07"/>
        <v>102</v>
      </c>
      <c r="P3324" s="14">
        <f t="shared" si="310"/>
        <v>42521.010370370372</v>
      </c>
      <c r="Q3324" s="14">
        <f t="shared" si="311"/>
        <v>42543.163194444445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07"/>
        <v>126</v>
      </c>
      <c r="P3325" s="14">
        <f t="shared" si="310"/>
        <v>42608.36583333333</v>
      </c>
      <c r="Q3325" s="14">
        <f t="shared" si="311"/>
        <v>42638.36583333333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07"/>
        <v>102</v>
      </c>
      <c r="P3326" s="14">
        <f t="shared" si="310"/>
        <v>42512.58321759259</v>
      </c>
      <c r="Q3326" s="14">
        <f t="shared" si="311"/>
        <v>42526.58321759259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07"/>
        <v>113</v>
      </c>
      <c r="P3327" s="14">
        <f t="shared" si="310"/>
        <v>42064.785613425927</v>
      </c>
      <c r="Q3327" s="14">
        <f t="shared" si="311"/>
        <v>42099.743946759263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07"/>
        <v>101</v>
      </c>
      <c r="P3328" s="14">
        <f t="shared" si="310"/>
        <v>42041.714178240742</v>
      </c>
      <c r="Q3328" s="14">
        <f t="shared" si="311"/>
        <v>42071.67251157407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07"/>
        <v>101</v>
      </c>
      <c r="P3329" s="14">
        <f t="shared" si="310"/>
        <v>42468.374606481477</v>
      </c>
      <c r="Q3329" s="14">
        <f t="shared" si="311"/>
        <v>42498.374606481477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IFERROR(ROUND(E3330/L3330, 2), 0)</f>
        <v>292.77999999999997</v>
      </c>
      <c r="N3330" t="b">
        <v>1</v>
      </c>
      <c r="O3330" s="6">
        <f t="shared" ref="O3330:O3393" si="313">ROUND(E3330/D3330 * 100, 0)</f>
        <v>146</v>
      </c>
      <c r="P3330" s="14">
        <f t="shared" si="310"/>
        <v>41822.57503472222</v>
      </c>
      <c r="Q3330" s="14">
        <f t="shared" si="311"/>
        <v>41825.041666666664</v>
      </c>
      <c r="R3330" t="s">
        <v>8271</v>
      </c>
      <c r="S3330" t="str">
        <f t="shared" ref="S3330:S3393" si="314">LEFT(R3330,SEARCH("/",R3330)-1)</f>
        <v>theater</v>
      </c>
      <c r="T3330" t="str">
        <f t="shared" ref="T3330:T3393" si="315">RIGHT(R3330,LEN(R3330)-SEARCH("/",R3330))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si="313"/>
        <v>117</v>
      </c>
      <c r="P3331" s="14">
        <f t="shared" ref="P3331:P3394" si="316">(((J3331/60)/60)/24)+DATE(1970,1,1)</f>
        <v>41837.323009259257</v>
      </c>
      <c r="Q3331" s="14">
        <f t="shared" ref="Q3331:Q3394" si="317">(((I3331/60)/60)/24)+DATE(1970,1,1)</f>
        <v>41847.958333333336</v>
      </c>
      <c r="R3331" t="s">
        <v>8271</v>
      </c>
      <c r="S3331" t="str">
        <f t="shared" si="314"/>
        <v>theater</v>
      </c>
      <c r="T3331" t="str">
        <f t="shared" si="315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3"/>
        <v>106</v>
      </c>
      <c r="P3332" s="14">
        <f t="shared" si="316"/>
        <v>42065.887361111112</v>
      </c>
      <c r="Q3332" s="14">
        <f t="shared" si="317"/>
        <v>42095.845694444448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3"/>
        <v>105</v>
      </c>
      <c r="P3333" s="14">
        <f t="shared" si="316"/>
        <v>42248.697754629626</v>
      </c>
      <c r="Q3333" s="14">
        <f t="shared" si="317"/>
        <v>42283.697754629626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3"/>
        <v>100</v>
      </c>
      <c r="P3334" s="14">
        <f t="shared" si="316"/>
        <v>41809.860300925924</v>
      </c>
      <c r="Q3334" s="14">
        <f t="shared" si="317"/>
        <v>41839.860300925924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3"/>
        <v>105</v>
      </c>
      <c r="P3335" s="14">
        <f t="shared" si="316"/>
        <v>42148.676851851851</v>
      </c>
      <c r="Q3335" s="14">
        <f t="shared" si="317"/>
        <v>42170.676851851851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3"/>
        <v>139</v>
      </c>
      <c r="P3336" s="14">
        <f t="shared" si="316"/>
        <v>42185.521087962959</v>
      </c>
      <c r="Q3336" s="14">
        <f t="shared" si="317"/>
        <v>42215.521087962959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3"/>
        <v>100</v>
      </c>
      <c r="P3337" s="14">
        <f t="shared" si="316"/>
        <v>41827.674143518518</v>
      </c>
      <c r="Q3337" s="14">
        <f t="shared" si="317"/>
        <v>41854.958333333336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3"/>
        <v>100</v>
      </c>
      <c r="P3338" s="14">
        <f t="shared" si="316"/>
        <v>42437.398680555561</v>
      </c>
      <c r="Q3338" s="14">
        <f t="shared" si="317"/>
        <v>42465.35701388889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3"/>
        <v>110</v>
      </c>
      <c r="P3339" s="14">
        <f t="shared" si="316"/>
        <v>41901.282025462962</v>
      </c>
      <c r="Q3339" s="14">
        <f t="shared" si="317"/>
        <v>41922.875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3"/>
        <v>102</v>
      </c>
      <c r="P3340" s="14">
        <f t="shared" si="316"/>
        <v>42769.574999999997</v>
      </c>
      <c r="Q3340" s="14">
        <f t="shared" si="317"/>
        <v>42790.574999999997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3"/>
        <v>104</v>
      </c>
      <c r="P3341" s="14">
        <f t="shared" si="316"/>
        <v>42549.665717592594</v>
      </c>
      <c r="Q3341" s="14">
        <f t="shared" si="317"/>
        <v>42579.665717592594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3"/>
        <v>138</v>
      </c>
      <c r="P3342" s="14">
        <f t="shared" si="316"/>
        <v>42685.974004629628</v>
      </c>
      <c r="Q3342" s="14">
        <f t="shared" si="317"/>
        <v>42710.974004629628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3"/>
        <v>100</v>
      </c>
      <c r="P3343" s="14">
        <f t="shared" si="316"/>
        <v>42510.798854166671</v>
      </c>
      <c r="Q3343" s="14">
        <f t="shared" si="317"/>
        <v>42533.708333333328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3"/>
        <v>102</v>
      </c>
      <c r="P3344" s="14">
        <f t="shared" si="316"/>
        <v>42062.296412037031</v>
      </c>
      <c r="Q3344" s="14">
        <f t="shared" si="317"/>
        <v>42095.207638888889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3"/>
        <v>171</v>
      </c>
      <c r="P3345" s="14">
        <f t="shared" si="316"/>
        <v>42452.916481481487</v>
      </c>
      <c r="Q3345" s="14">
        <f t="shared" si="317"/>
        <v>42473.554166666669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3"/>
        <v>101</v>
      </c>
      <c r="P3346" s="14">
        <f t="shared" si="316"/>
        <v>41851.200150462959</v>
      </c>
      <c r="Q3346" s="14">
        <f t="shared" si="317"/>
        <v>41881.200150462959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3"/>
        <v>130</v>
      </c>
      <c r="P3347" s="14">
        <f t="shared" si="316"/>
        <v>42053.106111111112</v>
      </c>
      <c r="Q3347" s="14">
        <f t="shared" si="317"/>
        <v>42112.025694444441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3"/>
        <v>110</v>
      </c>
      <c r="P3348" s="14">
        <f t="shared" si="316"/>
        <v>42054.024421296301</v>
      </c>
      <c r="Q3348" s="14">
        <f t="shared" si="317"/>
        <v>42061.024421296301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3"/>
        <v>119</v>
      </c>
      <c r="P3349" s="14">
        <f t="shared" si="316"/>
        <v>42484.551550925928</v>
      </c>
      <c r="Q3349" s="14">
        <f t="shared" si="317"/>
        <v>42498.875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3"/>
        <v>100</v>
      </c>
      <c r="P3350" s="14">
        <f t="shared" si="316"/>
        <v>42466.558796296296</v>
      </c>
      <c r="Q3350" s="14">
        <f t="shared" si="317"/>
        <v>42490.165972222225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3"/>
        <v>153</v>
      </c>
      <c r="P3351" s="14">
        <f t="shared" si="316"/>
        <v>42513.110787037032</v>
      </c>
      <c r="Q3351" s="14">
        <f t="shared" si="317"/>
        <v>42534.708333333328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3"/>
        <v>104</v>
      </c>
      <c r="P3352" s="14">
        <f t="shared" si="316"/>
        <v>42302.701516203699</v>
      </c>
      <c r="Q3352" s="14">
        <f t="shared" si="317"/>
        <v>42337.958333333328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3"/>
        <v>101</v>
      </c>
      <c r="P3353" s="14">
        <f t="shared" si="316"/>
        <v>41806.395428240743</v>
      </c>
      <c r="Q3353" s="14">
        <f t="shared" si="317"/>
        <v>41843.458333333336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3"/>
        <v>108</v>
      </c>
      <c r="P3354" s="14">
        <f t="shared" si="316"/>
        <v>42495.992800925931</v>
      </c>
      <c r="Q3354" s="14">
        <f t="shared" si="317"/>
        <v>42552.958333333328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3"/>
        <v>315</v>
      </c>
      <c r="P3355" s="14">
        <f t="shared" si="316"/>
        <v>42479.432291666672</v>
      </c>
      <c r="Q3355" s="14">
        <f t="shared" si="317"/>
        <v>42492.958333333328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3"/>
        <v>102</v>
      </c>
      <c r="P3356" s="14">
        <f t="shared" si="316"/>
        <v>42270.7269212963</v>
      </c>
      <c r="Q3356" s="14">
        <f t="shared" si="317"/>
        <v>42306.167361111111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3"/>
        <v>126</v>
      </c>
      <c r="P3357" s="14">
        <f t="shared" si="316"/>
        <v>42489.619525462964</v>
      </c>
      <c r="Q3357" s="14">
        <f t="shared" si="317"/>
        <v>42500.470138888893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3"/>
        <v>101</v>
      </c>
      <c r="P3358" s="14">
        <f t="shared" si="316"/>
        <v>42536.815648148149</v>
      </c>
      <c r="Q3358" s="14">
        <f t="shared" si="317"/>
        <v>42566.815648148149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3"/>
        <v>101</v>
      </c>
      <c r="P3359" s="14">
        <f t="shared" si="316"/>
        <v>41822.417939814812</v>
      </c>
      <c r="Q3359" s="14">
        <f t="shared" si="317"/>
        <v>41852.417939814812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3"/>
        <v>103</v>
      </c>
      <c r="P3360" s="14">
        <f t="shared" si="316"/>
        <v>41932.311099537037</v>
      </c>
      <c r="Q3360" s="14">
        <f t="shared" si="317"/>
        <v>41962.352766203709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3"/>
        <v>106</v>
      </c>
      <c r="P3361" s="14">
        <f t="shared" si="316"/>
        <v>42746.057106481487</v>
      </c>
      <c r="Q3361" s="14">
        <f t="shared" si="317"/>
        <v>42791.057106481487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3"/>
        <v>101</v>
      </c>
      <c r="P3362" s="14">
        <f t="shared" si="316"/>
        <v>42697.082673611112</v>
      </c>
      <c r="Q3362" s="14">
        <f t="shared" si="317"/>
        <v>42718.665972222225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3"/>
        <v>113</v>
      </c>
      <c r="P3363" s="14">
        <f t="shared" si="316"/>
        <v>41866.025347222225</v>
      </c>
      <c r="Q3363" s="14">
        <f t="shared" si="317"/>
        <v>41883.665972222225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3"/>
        <v>218</v>
      </c>
      <c r="P3364" s="14">
        <f t="shared" si="316"/>
        <v>42056.091631944444</v>
      </c>
      <c r="Q3364" s="14">
        <f t="shared" si="317"/>
        <v>42070.204861111109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3"/>
        <v>101</v>
      </c>
      <c r="P3365" s="14">
        <f t="shared" si="316"/>
        <v>41851.771354166667</v>
      </c>
      <c r="Q3365" s="14">
        <f t="shared" si="317"/>
        <v>41870.666666666664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3"/>
        <v>106</v>
      </c>
      <c r="P3366" s="14">
        <f t="shared" si="316"/>
        <v>42422.977418981478</v>
      </c>
      <c r="Q3366" s="14">
        <f t="shared" si="317"/>
        <v>42444.875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3"/>
        <v>104</v>
      </c>
      <c r="P3367" s="14">
        <f t="shared" si="316"/>
        <v>42321.101759259262</v>
      </c>
      <c r="Q3367" s="14">
        <f t="shared" si="317"/>
        <v>42351.101759259262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3"/>
        <v>221</v>
      </c>
      <c r="P3368" s="14">
        <f t="shared" si="316"/>
        <v>42107.067557870367</v>
      </c>
      <c r="Q3368" s="14">
        <f t="shared" si="317"/>
        <v>42137.067557870367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3"/>
        <v>119</v>
      </c>
      <c r="P3369" s="14">
        <f t="shared" si="316"/>
        <v>42192.933958333335</v>
      </c>
      <c r="Q3369" s="14">
        <f t="shared" si="317"/>
        <v>42217.933958333335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3"/>
        <v>105</v>
      </c>
      <c r="P3370" s="14">
        <f t="shared" si="316"/>
        <v>41969.199756944443</v>
      </c>
      <c r="Q3370" s="14">
        <f t="shared" si="317"/>
        <v>42005.208333333328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3"/>
        <v>104</v>
      </c>
      <c r="P3371" s="14">
        <f t="shared" si="316"/>
        <v>42690.041435185187</v>
      </c>
      <c r="Q3371" s="14">
        <f t="shared" si="317"/>
        <v>42750.041435185187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3"/>
        <v>118</v>
      </c>
      <c r="P3372" s="14">
        <f t="shared" si="316"/>
        <v>42690.334317129629</v>
      </c>
      <c r="Q3372" s="14">
        <f t="shared" si="317"/>
        <v>42721.333333333328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3"/>
        <v>139</v>
      </c>
      <c r="P3373" s="14">
        <f t="shared" si="316"/>
        <v>42312.874594907407</v>
      </c>
      <c r="Q3373" s="14">
        <f t="shared" si="317"/>
        <v>42340.874594907407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3"/>
        <v>104</v>
      </c>
      <c r="P3374" s="14">
        <f t="shared" si="316"/>
        <v>41855.548101851848</v>
      </c>
      <c r="Q3374" s="14">
        <f t="shared" si="317"/>
        <v>41876.207638888889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3"/>
        <v>100</v>
      </c>
      <c r="P3375" s="14">
        <f t="shared" si="316"/>
        <v>42179.854629629626</v>
      </c>
      <c r="Q3375" s="14">
        <f t="shared" si="317"/>
        <v>42203.666666666672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3"/>
        <v>107</v>
      </c>
      <c r="P3376" s="14">
        <f t="shared" si="316"/>
        <v>42275.731666666667</v>
      </c>
      <c r="Q3376" s="14">
        <f t="shared" si="317"/>
        <v>42305.731666666667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3"/>
        <v>100</v>
      </c>
      <c r="P3377" s="14">
        <f t="shared" si="316"/>
        <v>41765.610798611109</v>
      </c>
      <c r="Q3377" s="14">
        <f t="shared" si="317"/>
        <v>41777.610798611109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3"/>
        <v>100</v>
      </c>
      <c r="P3378" s="14">
        <f t="shared" si="316"/>
        <v>42059.701319444444</v>
      </c>
      <c r="Q3378" s="14">
        <f t="shared" si="317"/>
        <v>42119.659652777773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3"/>
        <v>101</v>
      </c>
      <c r="P3379" s="14">
        <f t="shared" si="316"/>
        <v>42053.732627314821</v>
      </c>
      <c r="Q3379" s="14">
        <f t="shared" si="317"/>
        <v>42083.705555555556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3"/>
        <v>108</v>
      </c>
      <c r="P3380" s="14">
        <f t="shared" si="316"/>
        <v>41858.355393518519</v>
      </c>
      <c r="Q3380" s="14">
        <f t="shared" si="317"/>
        <v>41882.547222222223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3"/>
        <v>104</v>
      </c>
      <c r="P3381" s="14">
        <f t="shared" si="316"/>
        <v>42225.513888888891</v>
      </c>
      <c r="Q3381" s="14">
        <f t="shared" si="317"/>
        <v>42242.958333333328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3"/>
        <v>104</v>
      </c>
      <c r="P3382" s="14">
        <f t="shared" si="316"/>
        <v>41937.95344907407</v>
      </c>
      <c r="Q3382" s="14">
        <f t="shared" si="317"/>
        <v>41972.995115740734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3"/>
        <v>102</v>
      </c>
      <c r="P3383" s="14">
        <f t="shared" si="316"/>
        <v>42044.184988425928</v>
      </c>
      <c r="Q3383" s="14">
        <f t="shared" si="317"/>
        <v>42074.143321759257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3"/>
        <v>101</v>
      </c>
      <c r="P3384" s="14">
        <f t="shared" si="316"/>
        <v>42559.431203703702</v>
      </c>
      <c r="Q3384" s="14">
        <f t="shared" si="317"/>
        <v>42583.957638888889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3"/>
        <v>112</v>
      </c>
      <c r="P3385" s="14">
        <f t="shared" si="316"/>
        <v>42524.782638888893</v>
      </c>
      <c r="Q3385" s="14">
        <f t="shared" si="317"/>
        <v>42544.782638888893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3"/>
        <v>100</v>
      </c>
      <c r="P3386" s="14">
        <f t="shared" si="316"/>
        <v>42292.087592592594</v>
      </c>
      <c r="Q3386" s="14">
        <f t="shared" si="317"/>
        <v>42329.125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3"/>
        <v>100</v>
      </c>
      <c r="P3387" s="14">
        <f t="shared" si="316"/>
        <v>41953.8675</v>
      </c>
      <c r="Q3387" s="14">
        <f t="shared" si="317"/>
        <v>41983.8675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3"/>
        <v>105</v>
      </c>
      <c r="P3388" s="14">
        <f t="shared" si="316"/>
        <v>41946.644745370373</v>
      </c>
      <c r="Q3388" s="14">
        <f t="shared" si="317"/>
        <v>41976.644745370373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3"/>
        <v>117</v>
      </c>
      <c r="P3389" s="14">
        <f t="shared" si="316"/>
        <v>41947.762592592589</v>
      </c>
      <c r="Q3389" s="14">
        <f t="shared" si="317"/>
        <v>41987.762592592597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3"/>
        <v>104</v>
      </c>
      <c r="P3390" s="14">
        <f t="shared" si="316"/>
        <v>42143.461122685185</v>
      </c>
      <c r="Q3390" s="14">
        <f t="shared" si="317"/>
        <v>42173.461122685185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3"/>
        <v>115</v>
      </c>
      <c r="P3391" s="14">
        <f t="shared" si="316"/>
        <v>42494.563449074078</v>
      </c>
      <c r="Q3391" s="14">
        <f t="shared" si="317"/>
        <v>42524.563449074078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3"/>
        <v>102</v>
      </c>
      <c r="P3392" s="14">
        <f t="shared" si="316"/>
        <v>41815.774826388886</v>
      </c>
      <c r="Q3392" s="14">
        <f t="shared" si="317"/>
        <v>41830.774826388886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3"/>
        <v>223</v>
      </c>
      <c r="P3393" s="14">
        <f t="shared" si="316"/>
        <v>41830.545694444445</v>
      </c>
      <c r="Q3393" s="14">
        <f t="shared" si="317"/>
        <v>41859.936111111114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IFERROR(ROUND(E3394/L3394, 2), 0)</f>
        <v>41.67</v>
      </c>
      <c r="N3394" t="b">
        <v>1</v>
      </c>
      <c r="O3394" s="6">
        <f t="shared" ref="O3394:O3457" si="319">ROUND(E3394/D3394 * 100, 0)</f>
        <v>100</v>
      </c>
      <c r="P3394" s="14">
        <f t="shared" si="316"/>
        <v>42446.845543981486</v>
      </c>
      <c r="Q3394" s="14">
        <f t="shared" si="317"/>
        <v>42496.845543981486</v>
      </c>
      <c r="R3394" t="s">
        <v>8271</v>
      </c>
      <c r="S3394" t="str">
        <f t="shared" ref="S3394:S3457" si="320">LEFT(R3394,SEARCH("/",R3394)-1)</f>
        <v>theater</v>
      </c>
      <c r="T3394" t="str">
        <f t="shared" ref="T3394:T3457" si="321">RIGHT(R3394,LEN(R3394)-SEARCH("/",R3394))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si="319"/>
        <v>106</v>
      </c>
      <c r="P3395" s="14">
        <f t="shared" ref="P3395:P3458" si="322">(((J3395/60)/60)/24)+DATE(1970,1,1)</f>
        <v>41923.921643518523</v>
      </c>
      <c r="Q3395" s="14">
        <f t="shared" ref="Q3395:Q3458" si="323">(((I3395/60)/60)/24)+DATE(1970,1,1)</f>
        <v>41949.031944444447</v>
      </c>
      <c r="R3395" t="s">
        <v>8271</v>
      </c>
      <c r="S3395" t="str">
        <f t="shared" si="320"/>
        <v>theater</v>
      </c>
      <c r="T3395" t="str">
        <f t="shared" si="321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19"/>
        <v>142</v>
      </c>
      <c r="P3396" s="14">
        <f t="shared" si="322"/>
        <v>41817.59542824074</v>
      </c>
      <c r="Q3396" s="14">
        <f t="shared" si="323"/>
        <v>41847.59542824074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19"/>
        <v>184</v>
      </c>
      <c r="P3397" s="14">
        <f t="shared" si="322"/>
        <v>42140.712314814817</v>
      </c>
      <c r="Q3397" s="14">
        <f t="shared" si="323"/>
        <v>42154.756944444445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19"/>
        <v>104</v>
      </c>
      <c r="P3398" s="14">
        <f t="shared" si="322"/>
        <v>41764.44663194444</v>
      </c>
      <c r="Q3398" s="14">
        <f t="shared" si="323"/>
        <v>41791.165972222225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19"/>
        <v>112</v>
      </c>
      <c r="P3399" s="14">
        <f t="shared" si="322"/>
        <v>42378.478344907402</v>
      </c>
      <c r="Q3399" s="14">
        <f t="shared" si="323"/>
        <v>42418.916666666672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19"/>
        <v>111</v>
      </c>
      <c r="P3400" s="14">
        <f t="shared" si="322"/>
        <v>41941.75203703704</v>
      </c>
      <c r="Q3400" s="14">
        <f t="shared" si="323"/>
        <v>41964.708333333328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19"/>
        <v>104</v>
      </c>
      <c r="P3401" s="14">
        <f t="shared" si="322"/>
        <v>42026.920428240745</v>
      </c>
      <c r="Q3401" s="14">
        <f t="shared" si="323"/>
        <v>42056.920428240745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19"/>
        <v>100</v>
      </c>
      <c r="P3402" s="14">
        <f t="shared" si="322"/>
        <v>41834.953865740739</v>
      </c>
      <c r="Q3402" s="14">
        <f t="shared" si="323"/>
        <v>41879.953865740739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19"/>
        <v>102</v>
      </c>
      <c r="P3403" s="14">
        <f t="shared" si="322"/>
        <v>42193.723912037036</v>
      </c>
      <c r="Q3403" s="14">
        <f t="shared" si="323"/>
        <v>42223.723912037036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19"/>
        <v>110</v>
      </c>
      <c r="P3404" s="14">
        <f t="shared" si="322"/>
        <v>42290.61855324074</v>
      </c>
      <c r="Q3404" s="14">
        <f t="shared" si="323"/>
        <v>42320.104861111111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19"/>
        <v>100</v>
      </c>
      <c r="P3405" s="14">
        <f t="shared" si="322"/>
        <v>42150.462083333332</v>
      </c>
      <c r="Q3405" s="14">
        <f t="shared" si="323"/>
        <v>42180.462083333332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19"/>
        <v>122</v>
      </c>
      <c r="P3406" s="14">
        <f t="shared" si="322"/>
        <v>42152.503495370373</v>
      </c>
      <c r="Q3406" s="14">
        <f t="shared" si="323"/>
        <v>42172.503495370373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19"/>
        <v>138</v>
      </c>
      <c r="P3407" s="14">
        <f t="shared" si="322"/>
        <v>42410.017199074078</v>
      </c>
      <c r="Q3407" s="14">
        <f t="shared" si="323"/>
        <v>42430.999305555553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19"/>
        <v>100</v>
      </c>
      <c r="P3408" s="14">
        <f t="shared" si="322"/>
        <v>41791.492777777778</v>
      </c>
      <c r="Q3408" s="14">
        <f t="shared" si="323"/>
        <v>41836.492777777778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19"/>
        <v>107</v>
      </c>
      <c r="P3409" s="14">
        <f t="shared" si="322"/>
        <v>41796.422326388885</v>
      </c>
      <c r="Q3409" s="14">
        <f t="shared" si="323"/>
        <v>41826.422326388885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19"/>
        <v>211</v>
      </c>
      <c r="P3410" s="14">
        <f t="shared" si="322"/>
        <v>41808.991944444446</v>
      </c>
      <c r="Q3410" s="14">
        <f t="shared" si="323"/>
        <v>41838.991944444446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19"/>
        <v>124</v>
      </c>
      <c r="P3411" s="14">
        <f t="shared" si="322"/>
        <v>42544.814328703709</v>
      </c>
      <c r="Q3411" s="14">
        <f t="shared" si="323"/>
        <v>42582.873611111107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19"/>
        <v>109</v>
      </c>
      <c r="P3412" s="14">
        <f t="shared" si="322"/>
        <v>42500.041550925926</v>
      </c>
      <c r="Q3412" s="14">
        <f t="shared" si="323"/>
        <v>42527.291666666672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19"/>
        <v>104</v>
      </c>
      <c r="P3413" s="14">
        <f t="shared" si="322"/>
        <v>42265.022824074069</v>
      </c>
      <c r="Q3413" s="14">
        <f t="shared" si="323"/>
        <v>42285.022824074069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19"/>
        <v>100</v>
      </c>
      <c r="P3414" s="14">
        <f t="shared" si="322"/>
        <v>41879.959050925929</v>
      </c>
      <c r="Q3414" s="14">
        <f t="shared" si="323"/>
        <v>41909.959050925929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19"/>
        <v>130</v>
      </c>
      <c r="P3415" s="14">
        <f t="shared" si="322"/>
        <v>42053.733078703706</v>
      </c>
      <c r="Q3415" s="14">
        <f t="shared" si="323"/>
        <v>42063.207638888889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19"/>
        <v>104</v>
      </c>
      <c r="P3416" s="14">
        <f t="shared" si="322"/>
        <v>42675.832465277781</v>
      </c>
      <c r="Q3416" s="14">
        <f t="shared" si="323"/>
        <v>42705.332638888889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19"/>
        <v>100</v>
      </c>
      <c r="P3417" s="14">
        <f t="shared" si="322"/>
        <v>42467.144166666665</v>
      </c>
      <c r="Q3417" s="14">
        <f t="shared" si="323"/>
        <v>42477.979166666672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19"/>
        <v>120</v>
      </c>
      <c r="P3418" s="14">
        <f t="shared" si="322"/>
        <v>42089.412557870368</v>
      </c>
      <c r="Q3418" s="14">
        <f t="shared" si="323"/>
        <v>42117.770833333328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19"/>
        <v>100</v>
      </c>
      <c r="P3419" s="14">
        <f t="shared" si="322"/>
        <v>41894.91375</v>
      </c>
      <c r="Q3419" s="14">
        <f t="shared" si="323"/>
        <v>41938.029861111114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19"/>
        <v>101</v>
      </c>
      <c r="P3420" s="14">
        <f t="shared" si="322"/>
        <v>41752.83457175926</v>
      </c>
      <c r="Q3420" s="14">
        <f t="shared" si="323"/>
        <v>41782.83457175926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19"/>
        <v>107</v>
      </c>
      <c r="P3421" s="14">
        <f t="shared" si="322"/>
        <v>42448.821585648147</v>
      </c>
      <c r="Q3421" s="14">
        <f t="shared" si="323"/>
        <v>42466.895833333328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19"/>
        <v>138</v>
      </c>
      <c r="P3422" s="14">
        <f t="shared" si="322"/>
        <v>42405.090300925927</v>
      </c>
      <c r="Q3422" s="14">
        <f t="shared" si="323"/>
        <v>42414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19"/>
        <v>101</v>
      </c>
      <c r="P3423" s="14">
        <f t="shared" si="322"/>
        <v>42037.791238425925</v>
      </c>
      <c r="Q3423" s="14">
        <f t="shared" si="323"/>
        <v>42067.791238425925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19"/>
        <v>109</v>
      </c>
      <c r="P3424" s="14">
        <f t="shared" si="322"/>
        <v>42323.562222222223</v>
      </c>
      <c r="Q3424" s="14">
        <f t="shared" si="323"/>
        <v>42352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19"/>
        <v>140</v>
      </c>
      <c r="P3425" s="14">
        <f t="shared" si="322"/>
        <v>42088.911354166667</v>
      </c>
      <c r="Q3425" s="14">
        <f t="shared" si="323"/>
        <v>42118.911354166667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19"/>
        <v>104</v>
      </c>
      <c r="P3426" s="14">
        <f t="shared" si="322"/>
        <v>42018.676898148144</v>
      </c>
      <c r="Q3426" s="14">
        <f t="shared" si="323"/>
        <v>42040.290972222225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19"/>
        <v>103</v>
      </c>
      <c r="P3427" s="14">
        <f t="shared" si="322"/>
        <v>41884.617314814815</v>
      </c>
      <c r="Q3427" s="14">
        <f t="shared" si="323"/>
        <v>41916.617314814815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19"/>
        <v>108</v>
      </c>
      <c r="P3428" s="14">
        <f t="shared" si="322"/>
        <v>41884.056747685187</v>
      </c>
      <c r="Q3428" s="14">
        <f t="shared" si="323"/>
        <v>41903.083333333336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19"/>
        <v>100</v>
      </c>
      <c r="P3429" s="14">
        <f t="shared" si="322"/>
        <v>41792.645277777774</v>
      </c>
      <c r="Q3429" s="14">
        <f t="shared" si="323"/>
        <v>41822.645277777774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19"/>
        <v>103</v>
      </c>
      <c r="P3430" s="14">
        <f t="shared" si="322"/>
        <v>42038.720451388886</v>
      </c>
      <c r="Q3430" s="14">
        <f t="shared" si="323"/>
        <v>42063.708333333328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19"/>
        <v>130</v>
      </c>
      <c r="P3431" s="14">
        <f t="shared" si="322"/>
        <v>42662.021539351852</v>
      </c>
      <c r="Q3431" s="14">
        <f t="shared" si="323"/>
        <v>42676.021539351852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19"/>
        <v>109</v>
      </c>
      <c r="P3432" s="14">
        <f t="shared" si="322"/>
        <v>41820.945613425924</v>
      </c>
      <c r="Q3432" s="14">
        <f t="shared" si="323"/>
        <v>41850.945613425924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19"/>
        <v>100</v>
      </c>
      <c r="P3433" s="14">
        <f t="shared" si="322"/>
        <v>41839.730937500004</v>
      </c>
      <c r="Q3433" s="14">
        <f t="shared" si="323"/>
        <v>41869.730937500004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19"/>
        <v>110</v>
      </c>
      <c r="P3434" s="14">
        <f t="shared" si="322"/>
        <v>42380.581180555557</v>
      </c>
      <c r="Q3434" s="14">
        <f t="shared" si="323"/>
        <v>42405.916666666672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19"/>
        <v>100</v>
      </c>
      <c r="P3435" s="14">
        <f t="shared" si="322"/>
        <v>41776.063136574077</v>
      </c>
      <c r="Q3435" s="14">
        <f t="shared" si="323"/>
        <v>41807.125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19"/>
        <v>106</v>
      </c>
      <c r="P3436" s="14">
        <f t="shared" si="322"/>
        <v>41800.380428240744</v>
      </c>
      <c r="Q3436" s="14">
        <f t="shared" si="323"/>
        <v>41830.380428240744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19"/>
        <v>112</v>
      </c>
      <c r="P3437" s="14">
        <f t="shared" si="322"/>
        <v>42572.61681712963</v>
      </c>
      <c r="Q3437" s="14">
        <f t="shared" si="323"/>
        <v>42589.125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19"/>
        <v>106</v>
      </c>
      <c r="P3438" s="14">
        <f t="shared" si="322"/>
        <v>41851.541585648149</v>
      </c>
      <c r="Q3438" s="14">
        <f t="shared" si="323"/>
        <v>41872.686111111114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19"/>
        <v>101</v>
      </c>
      <c r="P3439" s="14">
        <f t="shared" si="322"/>
        <v>42205.710879629631</v>
      </c>
      <c r="Q3439" s="14">
        <f t="shared" si="323"/>
        <v>42235.710879629631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19"/>
        <v>104</v>
      </c>
      <c r="P3440" s="14">
        <f t="shared" si="322"/>
        <v>42100.927858796291</v>
      </c>
      <c r="Q3440" s="14">
        <f t="shared" si="323"/>
        <v>42126.875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19"/>
        <v>135</v>
      </c>
      <c r="P3441" s="14">
        <f t="shared" si="322"/>
        <v>42374.911226851851</v>
      </c>
      <c r="Q3441" s="14">
        <f t="shared" si="323"/>
        <v>42388.207638888889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19"/>
        <v>105</v>
      </c>
      <c r="P3442" s="14">
        <f t="shared" si="322"/>
        <v>41809.12300925926</v>
      </c>
      <c r="Q3442" s="14">
        <f t="shared" si="323"/>
        <v>41831.677083333336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19"/>
        <v>103</v>
      </c>
      <c r="P3443" s="14">
        <f t="shared" si="322"/>
        <v>42294.429641203707</v>
      </c>
      <c r="Q3443" s="14">
        <f t="shared" si="323"/>
        <v>42321.845138888893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19"/>
        <v>100</v>
      </c>
      <c r="P3444" s="14">
        <f t="shared" si="322"/>
        <v>42124.841111111105</v>
      </c>
      <c r="Q3444" s="14">
        <f t="shared" si="323"/>
        <v>42154.841111111105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19"/>
        <v>186</v>
      </c>
      <c r="P3445" s="14">
        <f t="shared" si="322"/>
        <v>41861.524837962963</v>
      </c>
      <c r="Q3445" s="14">
        <f t="shared" si="323"/>
        <v>41891.524837962963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19"/>
        <v>289</v>
      </c>
      <c r="P3446" s="14">
        <f t="shared" si="322"/>
        <v>42521.291504629626</v>
      </c>
      <c r="Q3446" s="14">
        <f t="shared" si="323"/>
        <v>42529.582638888889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19"/>
        <v>100</v>
      </c>
      <c r="P3447" s="14">
        <f t="shared" si="322"/>
        <v>42272.530509259261</v>
      </c>
      <c r="Q3447" s="14">
        <f t="shared" si="323"/>
        <v>42300.530509259261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19"/>
        <v>108</v>
      </c>
      <c r="P3448" s="14">
        <f t="shared" si="322"/>
        <v>42016.832465277781</v>
      </c>
      <c r="Q3448" s="14">
        <f t="shared" si="323"/>
        <v>42040.513888888891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19"/>
        <v>108</v>
      </c>
      <c r="P3449" s="14">
        <f t="shared" si="322"/>
        <v>42402.889027777783</v>
      </c>
      <c r="Q3449" s="14">
        <f t="shared" si="323"/>
        <v>42447.847361111111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19"/>
        <v>110</v>
      </c>
      <c r="P3450" s="14">
        <f t="shared" si="322"/>
        <v>41960.119085648148</v>
      </c>
      <c r="Q3450" s="14">
        <f t="shared" si="323"/>
        <v>41990.119085648148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19"/>
        <v>171</v>
      </c>
      <c r="P3451" s="14">
        <f t="shared" si="322"/>
        <v>42532.052523148144</v>
      </c>
      <c r="Q3451" s="14">
        <f t="shared" si="323"/>
        <v>42560.166666666672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19"/>
        <v>152</v>
      </c>
      <c r="P3452" s="14">
        <f t="shared" si="322"/>
        <v>42036.704525462963</v>
      </c>
      <c r="Q3452" s="14">
        <f t="shared" si="323"/>
        <v>42096.662858796291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19"/>
        <v>101</v>
      </c>
      <c r="P3453" s="14">
        <f t="shared" si="322"/>
        <v>42088.723692129628</v>
      </c>
      <c r="Q3453" s="14">
        <f t="shared" si="323"/>
        <v>42115.723692129628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19"/>
        <v>153</v>
      </c>
      <c r="P3454" s="14">
        <f t="shared" si="322"/>
        <v>41820.639189814814</v>
      </c>
      <c r="Q3454" s="14">
        <f t="shared" si="323"/>
        <v>41843.165972222225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19"/>
        <v>128</v>
      </c>
      <c r="P3455" s="14">
        <f t="shared" si="322"/>
        <v>42535.97865740741</v>
      </c>
      <c r="Q3455" s="14">
        <f t="shared" si="323"/>
        <v>42595.97865740741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19"/>
        <v>101</v>
      </c>
      <c r="P3456" s="14">
        <f t="shared" si="322"/>
        <v>41821.698599537034</v>
      </c>
      <c r="Q3456" s="14">
        <f t="shared" si="323"/>
        <v>41851.698599537034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19"/>
        <v>101</v>
      </c>
      <c r="P3457" s="14">
        <f t="shared" si="322"/>
        <v>42626.7503125</v>
      </c>
      <c r="Q3457" s="14">
        <f t="shared" si="323"/>
        <v>42656.7503125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IFERROR(ROUND(E3458/L3458, 2), 0)</f>
        <v>358.69</v>
      </c>
      <c r="N3458" t="b">
        <v>1</v>
      </c>
      <c r="O3458" s="6">
        <f t="shared" ref="O3458:O3521" si="325">ROUND(E3458/D3458 * 100, 0)</f>
        <v>191</v>
      </c>
      <c r="P3458" s="14">
        <f t="shared" si="322"/>
        <v>41821.205636574072</v>
      </c>
      <c r="Q3458" s="14">
        <f t="shared" si="323"/>
        <v>41852.290972222225</v>
      </c>
      <c r="R3458" t="s">
        <v>8271</v>
      </c>
      <c r="S3458" t="str">
        <f t="shared" ref="S3458:S3521" si="326">LEFT(R3458,SEARCH("/",R3458)-1)</f>
        <v>theater</v>
      </c>
      <c r="T3458" t="str">
        <f t="shared" ref="T3458:T3521" si="327">RIGHT(R3458,LEN(R3458)-SEARCH("/",R3458))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si="325"/>
        <v>140</v>
      </c>
      <c r="P3459" s="14">
        <f t="shared" ref="P3459:P3522" si="328">(((J3459/60)/60)/24)+DATE(1970,1,1)</f>
        <v>42016.706678240742</v>
      </c>
      <c r="Q3459" s="14">
        <f t="shared" ref="Q3459:Q3522" si="329">(((I3459/60)/60)/24)+DATE(1970,1,1)</f>
        <v>42047.249305555553</v>
      </c>
      <c r="R3459" t="s">
        <v>8271</v>
      </c>
      <c r="S3459" t="str">
        <f t="shared" si="326"/>
        <v>theater</v>
      </c>
      <c r="T3459" t="str">
        <f t="shared" si="327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5"/>
        <v>124</v>
      </c>
      <c r="P3460" s="14">
        <f t="shared" si="328"/>
        <v>42011.202581018515</v>
      </c>
      <c r="Q3460" s="14">
        <f t="shared" si="329"/>
        <v>42038.185416666667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5"/>
        <v>126</v>
      </c>
      <c r="P3461" s="14">
        <f t="shared" si="328"/>
        <v>42480.479861111111</v>
      </c>
      <c r="Q3461" s="14">
        <f t="shared" si="329"/>
        <v>42510.479861111111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5"/>
        <v>190</v>
      </c>
      <c r="P3462" s="14">
        <f t="shared" si="328"/>
        <v>41852.527222222219</v>
      </c>
      <c r="Q3462" s="14">
        <f t="shared" si="329"/>
        <v>41866.527222222219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5"/>
        <v>139</v>
      </c>
      <c r="P3463" s="14">
        <f t="shared" si="328"/>
        <v>42643.632858796293</v>
      </c>
      <c r="Q3463" s="14">
        <f t="shared" si="329"/>
        <v>42672.125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5"/>
        <v>202</v>
      </c>
      <c r="P3464" s="14">
        <f t="shared" si="328"/>
        <v>42179.898472222223</v>
      </c>
      <c r="Q3464" s="14">
        <f t="shared" si="329"/>
        <v>42195.75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5"/>
        <v>103</v>
      </c>
      <c r="P3465" s="14">
        <f t="shared" si="328"/>
        <v>42612.918807870374</v>
      </c>
      <c r="Q3465" s="14">
        <f t="shared" si="329"/>
        <v>42654.165972222225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5"/>
        <v>102</v>
      </c>
      <c r="P3466" s="14">
        <f t="shared" si="328"/>
        <v>42575.130057870367</v>
      </c>
      <c r="Q3466" s="14">
        <f t="shared" si="329"/>
        <v>42605.130057870367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5"/>
        <v>103</v>
      </c>
      <c r="P3467" s="14">
        <f t="shared" si="328"/>
        <v>42200.625833333332</v>
      </c>
      <c r="Q3467" s="14">
        <f t="shared" si="329"/>
        <v>42225.666666666672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5"/>
        <v>127</v>
      </c>
      <c r="P3468" s="14">
        <f t="shared" si="328"/>
        <v>42420.019097222219</v>
      </c>
      <c r="Q3468" s="14">
        <f t="shared" si="329"/>
        <v>42479.977430555555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5"/>
        <v>101</v>
      </c>
      <c r="P3469" s="14">
        <f t="shared" si="328"/>
        <v>42053.671666666662</v>
      </c>
      <c r="Q3469" s="14">
        <f t="shared" si="329"/>
        <v>42083.630000000005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5"/>
        <v>122</v>
      </c>
      <c r="P3470" s="14">
        <f t="shared" si="328"/>
        <v>42605.765381944439</v>
      </c>
      <c r="Q3470" s="14">
        <f t="shared" si="329"/>
        <v>42634.125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5"/>
        <v>113</v>
      </c>
      <c r="P3471" s="14">
        <f t="shared" si="328"/>
        <v>42458.641724537039</v>
      </c>
      <c r="Q3471" s="14">
        <f t="shared" si="329"/>
        <v>42488.641724537039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5"/>
        <v>150</v>
      </c>
      <c r="P3472" s="14">
        <f t="shared" si="328"/>
        <v>42529.022013888884</v>
      </c>
      <c r="Q3472" s="14">
        <f t="shared" si="329"/>
        <v>42566.901388888888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5"/>
        <v>215</v>
      </c>
      <c r="P3473" s="14">
        <f t="shared" si="328"/>
        <v>41841.820486111108</v>
      </c>
      <c r="Q3473" s="14">
        <f t="shared" si="329"/>
        <v>41882.833333333336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5"/>
        <v>102</v>
      </c>
      <c r="P3474" s="14">
        <f t="shared" si="328"/>
        <v>41928.170497685183</v>
      </c>
      <c r="Q3474" s="14">
        <f t="shared" si="329"/>
        <v>41949.249305555553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5"/>
        <v>100</v>
      </c>
      <c r="P3475" s="14">
        <f t="shared" si="328"/>
        <v>42062.834444444445</v>
      </c>
      <c r="Q3475" s="14">
        <f t="shared" si="329"/>
        <v>42083.852083333331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5"/>
        <v>101</v>
      </c>
      <c r="P3476" s="14">
        <f t="shared" si="328"/>
        <v>42541.501516203702</v>
      </c>
      <c r="Q3476" s="14">
        <f t="shared" si="329"/>
        <v>42571.501516203702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5"/>
        <v>113</v>
      </c>
      <c r="P3477" s="14">
        <f t="shared" si="328"/>
        <v>41918.880833333329</v>
      </c>
      <c r="Q3477" s="14">
        <f t="shared" si="329"/>
        <v>41946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5"/>
        <v>104</v>
      </c>
      <c r="P3478" s="14">
        <f t="shared" si="328"/>
        <v>41921.279976851853</v>
      </c>
      <c r="Q3478" s="14">
        <f t="shared" si="329"/>
        <v>41939.125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5"/>
        <v>115</v>
      </c>
      <c r="P3479" s="14">
        <f t="shared" si="328"/>
        <v>42128.736608796295</v>
      </c>
      <c r="Q3479" s="14">
        <f t="shared" si="329"/>
        <v>42141.125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5"/>
        <v>113</v>
      </c>
      <c r="P3480" s="14">
        <f t="shared" si="328"/>
        <v>42053.916921296302</v>
      </c>
      <c r="Q3480" s="14">
        <f t="shared" si="329"/>
        <v>42079.875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5"/>
        <v>128</v>
      </c>
      <c r="P3481" s="14">
        <f t="shared" si="328"/>
        <v>41781.855092592588</v>
      </c>
      <c r="Q3481" s="14">
        <f t="shared" si="329"/>
        <v>41811.855092592588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5"/>
        <v>143</v>
      </c>
      <c r="P3482" s="14">
        <f t="shared" si="328"/>
        <v>42171.317442129628</v>
      </c>
      <c r="Q3482" s="14">
        <f t="shared" si="329"/>
        <v>42195.875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5"/>
        <v>119</v>
      </c>
      <c r="P3483" s="14">
        <f t="shared" si="328"/>
        <v>41989.24754629629</v>
      </c>
      <c r="Q3483" s="14">
        <f t="shared" si="329"/>
        <v>42006.24754629629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5"/>
        <v>138</v>
      </c>
      <c r="P3484" s="14">
        <f t="shared" si="328"/>
        <v>41796.771597222221</v>
      </c>
      <c r="Q3484" s="14">
        <f t="shared" si="329"/>
        <v>41826.771597222221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5"/>
        <v>160</v>
      </c>
      <c r="P3485" s="14">
        <f t="shared" si="328"/>
        <v>41793.668761574074</v>
      </c>
      <c r="Q3485" s="14">
        <f t="shared" si="329"/>
        <v>41823.668761574074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5"/>
        <v>114</v>
      </c>
      <c r="P3486" s="14">
        <f t="shared" si="328"/>
        <v>42506.760405092587</v>
      </c>
      <c r="Q3486" s="14">
        <f t="shared" si="329"/>
        <v>42536.760405092587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5"/>
        <v>101</v>
      </c>
      <c r="P3487" s="14">
        <f t="shared" si="328"/>
        <v>42372.693055555559</v>
      </c>
      <c r="Q3487" s="14">
        <f t="shared" si="329"/>
        <v>42402.693055555559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5"/>
        <v>155</v>
      </c>
      <c r="P3488" s="14">
        <f t="shared" si="328"/>
        <v>42126.87501157407</v>
      </c>
      <c r="Q3488" s="14">
        <f t="shared" si="329"/>
        <v>42158.290972222225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5"/>
        <v>128</v>
      </c>
      <c r="P3489" s="14">
        <f t="shared" si="328"/>
        <v>42149.940416666665</v>
      </c>
      <c r="Q3489" s="14">
        <f t="shared" si="329"/>
        <v>42179.940416666665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5"/>
        <v>121</v>
      </c>
      <c r="P3490" s="14">
        <f t="shared" si="328"/>
        <v>42087.768055555556</v>
      </c>
      <c r="Q3490" s="14">
        <f t="shared" si="329"/>
        <v>42111.666666666672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5"/>
        <v>113</v>
      </c>
      <c r="P3491" s="14">
        <f t="shared" si="328"/>
        <v>41753.635775462964</v>
      </c>
      <c r="Q3491" s="14">
        <f t="shared" si="329"/>
        <v>41783.875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5"/>
        <v>128</v>
      </c>
      <c r="P3492" s="14">
        <f t="shared" si="328"/>
        <v>42443.802361111113</v>
      </c>
      <c r="Q3492" s="14">
        <f t="shared" si="329"/>
        <v>42473.802361111113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5"/>
        <v>158</v>
      </c>
      <c r="P3493" s="14">
        <f t="shared" si="328"/>
        <v>42121.249814814815</v>
      </c>
      <c r="Q3493" s="14">
        <f t="shared" si="329"/>
        <v>42142.249814814815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5"/>
        <v>105</v>
      </c>
      <c r="P3494" s="14">
        <f t="shared" si="328"/>
        <v>42268.009224537032</v>
      </c>
      <c r="Q3494" s="14">
        <f t="shared" si="329"/>
        <v>42303.009224537032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5"/>
        <v>100</v>
      </c>
      <c r="P3495" s="14">
        <f t="shared" si="328"/>
        <v>41848.866157407407</v>
      </c>
      <c r="Q3495" s="14">
        <f t="shared" si="329"/>
        <v>41868.21597222222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5"/>
        <v>100</v>
      </c>
      <c r="P3496" s="14">
        <f t="shared" si="328"/>
        <v>42689.214988425927</v>
      </c>
      <c r="Q3496" s="14">
        <f t="shared" si="329"/>
        <v>42700.25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5"/>
        <v>107</v>
      </c>
      <c r="P3497" s="14">
        <f t="shared" si="328"/>
        <v>41915.762835648151</v>
      </c>
      <c r="Q3497" s="14">
        <f t="shared" si="329"/>
        <v>41944.720833333333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5"/>
        <v>124</v>
      </c>
      <c r="P3498" s="14">
        <f t="shared" si="328"/>
        <v>42584.846828703703</v>
      </c>
      <c r="Q3498" s="14">
        <f t="shared" si="329"/>
        <v>42624.846828703703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5"/>
        <v>109</v>
      </c>
      <c r="P3499" s="14">
        <f t="shared" si="328"/>
        <v>42511.741944444439</v>
      </c>
      <c r="Q3499" s="14">
        <f t="shared" si="329"/>
        <v>42523.916666666672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5"/>
        <v>102</v>
      </c>
      <c r="P3500" s="14">
        <f t="shared" si="328"/>
        <v>42459.15861111111</v>
      </c>
      <c r="Q3500" s="14">
        <f t="shared" si="329"/>
        <v>42518.905555555553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5"/>
        <v>106</v>
      </c>
      <c r="P3501" s="14">
        <f t="shared" si="328"/>
        <v>42132.036168981482</v>
      </c>
      <c r="Q3501" s="14">
        <f t="shared" si="329"/>
        <v>42186.290972222225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5"/>
        <v>106</v>
      </c>
      <c r="P3502" s="14">
        <f t="shared" si="328"/>
        <v>42419.91942129629</v>
      </c>
      <c r="Q3502" s="14">
        <f t="shared" si="329"/>
        <v>42436.207638888889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5"/>
        <v>101</v>
      </c>
      <c r="P3503" s="14">
        <f t="shared" si="328"/>
        <v>42233.763831018514</v>
      </c>
      <c r="Q3503" s="14">
        <f t="shared" si="329"/>
        <v>42258.763831018514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5"/>
        <v>105</v>
      </c>
      <c r="P3504" s="14">
        <f t="shared" si="328"/>
        <v>42430.839398148149</v>
      </c>
      <c r="Q3504" s="14">
        <f t="shared" si="329"/>
        <v>42445.165972222225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5"/>
        <v>108</v>
      </c>
      <c r="P3505" s="14">
        <f t="shared" si="328"/>
        <v>42545.478333333333</v>
      </c>
      <c r="Q3505" s="14">
        <f t="shared" si="329"/>
        <v>42575.478333333333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5"/>
        <v>100</v>
      </c>
      <c r="P3506" s="14">
        <f t="shared" si="328"/>
        <v>42297.748738425929</v>
      </c>
      <c r="Q3506" s="14">
        <f t="shared" si="329"/>
        <v>42327.790405092594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5"/>
        <v>104</v>
      </c>
      <c r="P3507" s="14">
        <f t="shared" si="328"/>
        <v>41760.935706018521</v>
      </c>
      <c r="Q3507" s="14">
        <f t="shared" si="329"/>
        <v>41772.166666666664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5"/>
        <v>102</v>
      </c>
      <c r="P3508" s="14">
        <f t="shared" si="328"/>
        <v>41829.734259259261</v>
      </c>
      <c r="Q3508" s="14">
        <f t="shared" si="329"/>
        <v>41874.734259259261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5"/>
        <v>104</v>
      </c>
      <c r="P3509" s="14">
        <f t="shared" si="328"/>
        <v>42491.92288194444</v>
      </c>
      <c r="Q3509" s="14">
        <f t="shared" si="329"/>
        <v>42521.92288194444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5"/>
        <v>180</v>
      </c>
      <c r="P3510" s="14">
        <f t="shared" si="328"/>
        <v>42477.729780092588</v>
      </c>
      <c r="Q3510" s="14">
        <f t="shared" si="329"/>
        <v>42500.875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5"/>
        <v>106</v>
      </c>
      <c r="P3511" s="14">
        <f t="shared" si="328"/>
        <v>41950.859560185185</v>
      </c>
      <c r="Q3511" s="14">
        <f t="shared" si="329"/>
        <v>41964.204861111109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5"/>
        <v>101</v>
      </c>
      <c r="P3512" s="14">
        <f t="shared" si="328"/>
        <v>41802.62090277778</v>
      </c>
      <c r="Q3512" s="14">
        <f t="shared" si="329"/>
        <v>41822.62090277778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5"/>
        <v>101</v>
      </c>
      <c r="P3513" s="14">
        <f t="shared" si="328"/>
        <v>41927.873784722222</v>
      </c>
      <c r="Q3513" s="14">
        <f t="shared" si="329"/>
        <v>41950.770833333336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5"/>
        <v>100</v>
      </c>
      <c r="P3514" s="14">
        <f t="shared" si="328"/>
        <v>42057.536944444444</v>
      </c>
      <c r="Q3514" s="14">
        <f t="shared" si="329"/>
        <v>42117.49527777778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5"/>
        <v>118</v>
      </c>
      <c r="P3515" s="14">
        <f t="shared" si="328"/>
        <v>41781.096203703702</v>
      </c>
      <c r="Q3515" s="14">
        <f t="shared" si="329"/>
        <v>41794.207638888889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5"/>
        <v>110</v>
      </c>
      <c r="P3516" s="14">
        <f t="shared" si="328"/>
        <v>42020.846666666665</v>
      </c>
      <c r="Q3516" s="14">
        <f t="shared" si="329"/>
        <v>42037.207638888889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5"/>
        <v>103</v>
      </c>
      <c r="P3517" s="14">
        <f t="shared" si="328"/>
        <v>42125.772812499999</v>
      </c>
      <c r="Q3517" s="14">
        <f t="shared" si="329"/>
        <v>42155.772812499999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5"/>
        <v>100</v>
      </c>
      <c r="P3518" s="14">
        <f t="shared" si="328"/>
        <v>41856.010069444441</v>
      </c>
      <c r="Q3518" s="14">
        <f t="shared" si="329"/>
        <v>41890.125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5"/>
        <v>100</v>
      </c>
      <c r="P3519" s="14">
        <f t="shared" si="328"/>
        <v>41794.817523148151</v>
      </c>
      <c r="Q3519" s="14">
        <f t="shared" si="329"/>
        <v>41824.458333333336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5"/>
        <v>110</v>
      </c>
      <c r="P3520" s="14">
        <f t="shared" si="328"/>
        <v>41893.783553240741</v>
      </c>
      <c r="Q3520" s="14">
        <f t="shared" si="329"/>
        <v>41914.597916666666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5"/>
        <v>101</v>
      </c>
      <c r="P3521" s="14">
        <f t="shared" si="328"/>
        <v>42037.598958333328</v>
      </c>
      <c r="Q3521" s="14">
        <f t="shared" si="329"/>
        <v>42067.598958333328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IFERROR(ROUND(E3522/L3522, 2), 0)</f>
        <v>95.95</v>
      </c>
      <c r="N3522" t="b">
        <v>1</v>
      </c>
      <c r="O3522" s="6">
        <f t="shared" ref="O3522:O3585" si="331">ROUND(E3522/D3522 * 100, 0)</f>
        <v>101</v>
      </c>
      <c r="P3522" s="14">
        <f t="shared" si="328"/>
        <v>42227.824212962965</v>
      </c>
      <c r="Q3522" s="14">
        <f t="shared" si="329"/>
        <v>42253.57430555555</v>
      </c>
      <c r="R3522" t="s">
        <v>8271</v>
      </c>
      <c r="S3522" t="str">
        <f t="shared" ref="S3522:S3585" si="332">LEFT(R3522,SEARCH("/",R3522)-1)</f>
        <v>theater</v>
      </c>
      <c r="T3522" t="str">
        <f t="shared" ref="T3522:T3585" si="333">RIGHT(R3522,LEN(R3522)-SEARCH("/",R3522))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si="331"/>
        <v>169</v>
      </c>
      <c r="P3523" s="14">
        <f t="shared" ref="P3523:P3586" si="334">(((J3523/60)/60)/24)+DATE(1970,1,1)</f>
        <v>41881.361342592594</v>
      </c>
      <c r="Q3523" s="14">
        <f t="shared" ref="Q3523:Q3586" si="335">(((I3523/60)/60)/24)+DATE(1970,1,1)</f>
        <v>41911.361342592594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1"/>
        <v>100</v>
      </c>
      <c r="P3524" s="14">
        <f t="shared" si="334"/>
        <v>42234.789884259255</v>
      </c>
      <c r="Q3524" s="14">
        <f t="shared" si="335"/>
        <v>42262.420833333337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1"/>
        <v>114</v>
      </c>
      <c r="P3525" s="14">
        <f t="shared" si="334"/>
        <v>42581.397546296299</v>
      </c>
      <c r="Q3525" s="14">
        <f t="shared" si="335"/>
        <v>42638.958333333328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1"/>
        <v>102</v>
      </c>
      <c r="P3526" s="14">
        <f t="shared" si="334"/>
        <v>41880.76357638889</v>
      </c>
      <c r="Q3526" s="14">
        <f t="shared" si="335"/>
        <v>41895.166666666664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1"/>
        <v>106</v>
      </c>
      <c r="P3527" s="14">
        <f t="shared" si="334"/>
        <v>42214.6956712963</v>
      </c>
      <c r="Q3527" s="14">
        <f t="shared" si="335"/>
        <v>42225.666666666672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1"/>
        <v>102</v>
      </c>
      <c r="P3528" s="14">
        <f t="shared" si="334"/>
        <v>42460.335312499999</v>
      </c>
      <c r="Q3528" s="14">
        <f t="shared" si="335"/>
        <v>42488.249305555553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1"/>
        <v>117</v>
      </c>
      <c r="P3529" s="14">
        <f t="shared" si="334"/>
        <v>42167.023206018523</v>
      </c>
      <c r="Q3529" s="14">
        <f t="shared" si="335"/>
        <v>42196.165972222225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1"/>
        <v>101</v>
      </c>
      <c r="P3530" s="14">
        <f t="shared" si="334"/>
        <v>42733.50136574074</v>
      </c>
      <c r="Q3530" s="14">
        <f t="shared" si="335"/>
        <v>42753.50136574074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1"/>
        <v>132</v>
      </c>
      <c r="P3531" s="14">
        <f t="shared" si="334"/>
        <v>42177.761782407411</v>
      </c>
      <c r="Q3531" s="14">
        <f t="shared" si="335"/>
        <v>42198.041666666672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1"/>
        <v>100</v>
      </c>
      <c r="P3532" s="14">
        <f t="shared" si="334"/>
        <v>42442.623344907406</v>
      </c>
      <c r="Q3532" s="14">
        <f t="shared" si="335"/>
        <v>42470.833333333328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1"/>
        <v>128</v>
      </c>
      <c r="P3533" s="14">
        <f t="shared" si="334"/>
        <v>42521.654328703706</v>
      </c>
      <c r="Q3533" s="14">
        <f t="shared" si="335"/>
        <v>42551.654328703706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1"/>
        <v>119</v>
      </c>
      <c r="P3534" s="14">
        <f t="shared" si="334"/>
        <v>41884.599849537037</v>
      </c>
      <c r="Q3534" s="14">
        <f t="shared" si="335"/>
        <v>41900.165972222225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1"/>
        <v>126</v>
      </c>
      <c r="P3535" s="14">
        <f t="shared" si="334"/>
        <v>42289.761192129634</v>
      </c>
      <c r="Q3535" s="14">
        <f t="shared" si="335"/>
        <v>42319.802858796291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1"/>
        <v>156</v>
      </c>
      <c r="P3536" s="14">
        <f t="shared" si="334"/>
        <v>42243.6252662037</v>
      </c>
      <c r="Q3536" s="14">
        <f t="shared" si="335"/>
        <v>42278.6252662037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1"/>
        <v>103</v>
      </c>
      <c r="P3537" s="14">
        <f t="shared" si="334"/>
        <v>42248.640162037031</v>
      </c>
      <c r="Q3537" s="14">
        <f t="shared" si="335"/>
        <v>42279.75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1"/>
        <v>153</v>
      </c>
      <c r="P3538" s="14">
        <f t="shared" si="334"/>
        <v>42328.727141203708</v>
      </c>
      <c r="Q3538" s="14">
        <f t="shared" si="335"/>
        <v>42358.499305555553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1"/>
        <v>180</v>
      </c>
      <c r="P3539" s="14">
        <f t="shared" si="334"/>
        <v>41923.354351851849</v>
      </c>
      <c r="Q3539" s="14">
        <f t="shared" si="335"/>
        <v>41960.332638888889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1"/>
        <v>128</v>
      </c>
      <c r="P3540" s="14">
        <f t="shared" si="334"/>
        <v>42571.420601851853</v>
      </c>
      <c r="Q3540" s="14">
        <f t="shared" si="335"/>
        <v>42599.420601851853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1"/>
        <v>120</v>
      </c>
      <c r="P3541" s="14">
        <f t="shared" si="334"/>
        <v>42600.756041666667</v>
      </c>
      <c r="Q3541" s="14">
        <f t="shared" si="335"/>
        <v>42621.756041666667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1"/>
        <v>123</v>
      </c>
      <c r="P3542" s="14">
        <f t="shared" si="334"/>
        <v>42517.003368055557</v>
      </c>
      <c r="Q3542" s="14">
        <f t="shared" si="335"/>
        <v>42547.003368055557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1"/>
        <v>105</v>
      </c>
      <c r="P3543" s="14">
        <f t="shared" si="334"/>
        <v>42222.730034722219</v>
      </c>
      <c r="Q3543" s="14">
        <f t="shared" si="335"/>
        <v>42247.730034722219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1"/>
        <v>102</v>
      </c>
      <c r="P3544" s="14">
        <f t="shared" si="334"/>
        <v>41829.599791666667</v>
      </c>
      <c r="Q3544" s="14">
        <f t="shared" si="335"/>
        <v>41889.599791666667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1"/>
        <v>105</v>
      </c>
      <c r="P3545" s="14">
        <f t="shared" si="334"/>
        <v>42150.755312499998</v>
      </c>
      <c r="Q3545" s="14">
        <f t="shared" si="335"/>
        <v>42180.755312499998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1"/>
        <v>100</v>
      </c>
      <c r="P3546" s="14">
        <f t="shared" si="334"/>
        <v>42040.831678240742</v>
      </c>
      <c r="Q3546" s="14">
        <f t="shared" si="335"/>
        <v>42070.831678240742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1"/>
        <v>100</v>
      </c>
      <c r="P3547" s="14">
        <f t="shared" si="334"/>
        <v>42075.807395833333</v>
      </c>
      <c r="Q3547" s="14">
        <f t="shared" si="335"/>
        <v>42105.807395833333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1"/>
        <v>102</v>
      </c>
      <c r="P3548" s="14">
        <f t="shared" si="334"/>
        <v>42073.660694444443</v>
      </c>
      <c r="Q3548" s="14">
        <f t="shared" si="335"/>
        <v>42095.165972222225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1"/>
        <v>114</v>
      </c>
      <c r="P3549" s="14">
        <f t="shared" si="334"/>
        <v>42480.078715277778</v>
      </c>
      <c r="Q3549" s="14">
        <f t="shared" si="335"/>
        <v>42504.165972222225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1"/>
        <v>102</v>
      </c>
      <c r="P3550" s="14">
        <f t="shared" si="334"/>
        <v>42411.942291666666</v>
      </c>
      <c r="Q3550" s="14">
        <f t="shared" si="335"/>
        <v>42434.041666666672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1"/>
        <v>102</v>
      </c>
      <c r="P3551" s="14">
        <f t="shared" si="334"/>
        <v>42223.394363425927</v>
      </c>
      <c r="Q3551" s="14">
        <f t="shared" si="335"/>
        <v>42251.394363425927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1"/>
        <v>105</v>
      </c>
      <c r="P3552" s="14">
        <f t="shared" si="334"/>
        <v>42462.893495370372</v>
      </c>
      <c r="Q3552" s="14">
        <f t="shared" si="335"/>
        <v>42492.893495370372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1"/>
        <v>102</v>
      </c>
      <c r="P3553" s="14">
        <f t="shared" si="334"/>
        <v>41753.515856481477</v>
      </c>
      <c r="Q3553" s="14">
        <f t="shared" si="335"/>
        <v>41781.921527777777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1"/>
        <v>100</v>
      </c>
      <c r="P3554" s="14">
        <f t="shared" si="334"/>
        <v>41788.587083333332</v>
      </c>
      <c r="Q3554" s="14">
        <f t="shared" si="335"/>
        <v>41818.587083333332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1"/>
        <v>106</v>
      </c>
      <c r="P3555" s="14">
        <f t="shared" si="334"/>
        <v>42196.028703703705</v>
      </c>
      <c r="Q3555" s="14">
        <f t="shared" si="335"/>
        <v>42228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1"/>
        <v>113</v>
      </c>
      <c r="P3556" s="14">
        <f t="shared" si="334"/>
        <v>42016.050451388888</v>
      </c>
      <c r="Q3556" s="14">
        <f t="shared" si="335"/>
        <v>42046.708333333328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1"/>
        <v>100</v>
      </c>
      <c r="P3557" s="14">
        <f t="shared" si="334"/>
        <v>42661.442060185189</v>
      </c>
      <c r="Q3557" s="14">
        <f t="shared" si="335"/>
        <v>42691.483726851846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1"/>
        <v>100</v>
      </c>
      <c r="P3558" s="14">
        <f t="shared" si="334"/>
        <v>41808.649583333332</v>
      </c>
      <c r="Q3558" s="14">
        <f t="shared" si="335"/>
        <v>41868.649583333332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1"/>
        <v>100</v>
      </c>
      <c r="P3559" s="14">
        <f t="shared" si="334"/>
        <v>41730.276747685188</v>
      </c>
      <c r="Q3559" s="14">
        <f t="shared" si="335"/>
        <v>41764.276747685188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1"/>
        <v>144</v>
      </c>
      <c r="P3560" s="14">
        <f t="shared" si="334"/>
        <v>42139.816840277781</v>
      </c>
      <c r="Q3560" s="14">
        <f t="shared" si="335"/>
        <v>42181.875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1"/>
        <v>104</v>
      </c>
      <c r="P3561" s="14">
        <f t="shared" si="334"/>
        <v>42194.096157407403</v>
      </c>
      <c r="Q3561" s="14">
        <f t="shared" si="335"/>
        <v>42216.373611111107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1"/>
        <v>108</v>
      </c>
      <c r="P3562" s="14">
        <f t="shared" si="334"/>
        <v>42115.889652777783</v>
      </c>
      <c r="Q3562" s="14">
        <f t="shared" si="335"/>
        <v>42151.114583333328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1"/>
        <v>102</v>
      </c>
      <c r="P3563" s="14">
        <f t="shared" si="334"/>
        <v>42203.680300925931</v>
      </c>
      <c r="Q3563" s="14">
        <f t="shared" si="335"/>
        <v>42221.774999999994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1"/>
        <v>149</v>
      </c>
      <c r="P3564" s="14">
        <f t="shared" si="334"/>
        <v>42433.761886574073</v>
      </c>
      <c r="Q3564" s="14">
        <f t="shared" si="335"/>
        <v>42442.916666666672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1"/>
        <v>105</v>
      </c>
      <c r="P3565" s="14">
        <f t="shared" si="334"/>
        <v>42555.671944444446</v>
      </c>
      <c r="Q3565" s="14">
        <f t="shared" si="335"/>
        <v>42583.791666666672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1"/>
        <v>101</v>
      </c>
      <c r="P3566" s="14">
        <f t="shared" si="334"/>
        <v>42236.623252314821</v>
      </c>
      <c r="Q3566" s="14">
        <f t="shared" si="335"/>
        <v>42282.666666666672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1"/>
        <v>131</v>
      </c>
      <c r="P3567" s="14">
        <f t="shared" si="334"/>
        <v>41974.743148148147</v>
      </c>
      <c r="Q3567" s="14">
        <f t="shared" si="335"/>
        <v>42004.743148148147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1"/>
        <v>105</v>
      </c>
      <c r="P3568" s="14">
        <f t="shared" si="334"/>
        <v>41997.507905092592</v>
      </c>
      <c r="Q3568" s="14">
        <f t="shared" si="335"/>
        <v>42027.507905092592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1"/>
        <v>109</v>
      </c>
      <c r="P3569" s="14">
        <f t="shared" si="334"/>
        <v>42135.810694444444</v>
      </c>
      <c r="Q3569" s="14">
        <f t="shared" si="335"/>
        <v>42165.810694444444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1"/>
        <v>111</v>
      </c>
      <c r="P3570" s="14">
        <f t="shared" si="334"/>
        <v>41869.740671296298</v>
      </c>
      <c r="Q3570" s="14">
        <f t="shared" si="335"/>
        <v>41899.740671296298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1"/>
        <v>100</v>
      </c>
      <c r="P3571" s="14">
        <f t="shared" si="334"/>
        <v>41982.688611111109</v>
      </c>
      <c r="Q3571" s="14">
        <f t="shared" si="335"/>
        <v>42012.688611111109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1"/>
        <v>114</v>
      </c>
      <c r="P3572" s="14">
        <f t="shared" si="334"/>
        <v>41976.331979166673</v>
      </c>
      <c r="Q3572" s="14">
        <f t="shared" si="335"/>
        <v>42004.291666666672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1"/>
        <v>122</v>
      </c>
      <c r="P3573" s="14">
        <f t="shared" si="334"/>
        <v>41912.858946759261</v>
      </c>
      <c r="Q3573" s="14">
        <f t="shared" si="335"/>
        <v>41942.858946759261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1"/>
        <v>100</v>
      </c>
      <c r="P3574" s="14">
        <f t="shared" si="334"/>
        <v>42146.570393518516</v>
      </c>
      <c r="Q3574" s="14">
        <f t="shared" si="335"/>
        <v>42176.570393518516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1"/>
        <v>103</v>
      </c>
      <c r="P3575" s="14">
        <f t="shared" si="334"/>
        <v>41921.375532407408</v>
      </c>
      <c r="Q3575" s="14">
        <f t="shared" si="335"/>
        <v>41951.417199074072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1"/>
        <v>106</v>
      </c>
      <c r="P3576" s="14">
        <f t="shared" si="334"/>
        <v>41926.942685185182</v>
      </c>
      <c r="Q3576" s="14">
        <f t="shared" si="335"/>
        <v>41956.984351851846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1"/>
        <v>101</v>
      </c>
      <c r="P3577" s="14">
        <f t="shared" si="334"/>
        <v>42561.783877314811</v>
      </c>
      <c r="Q3577" s="14">
        <f t="shared" si="335"/>
        <v>42593.165972222225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1"/>
        <v>100</v>
      </c>
      <c r="P3578" s="14">
        <f t="shared" si="334"/>
        <v>42649.54923611111</v>
      </c>
      <c r="Q3578" s="14">
        <f t="shared" si="335"/>
        <v>42709.590902777782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1"/>
        <v>130</v>
      </c>
      <c r="P3579" s="14">
        <f t="shared" si="334"/>
        <v>42093.786840277782</v>
      </c>
      <c r="Q3579" s="14">
        <f t="shared" si="335"/>
        <v>42120.26944444445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1"/>
        <v>100</v>
      </c>
      <c r="P3580" s="14">
        <f t="shared" si="334"/>
        <v>42460.733530092592</v>
      </c>
      <c r="Q3580" s="14">
        <f t="shared" si="335"/>
        <v>42490.733530092592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1"/>
        <v>100</v>
      </c>
      <c r="P3581" s="14">
        <f t="shared" si="334"/>
        <v>42430.762222222227</v>
      </c>
      <c r="Q3581" s="14">
        <f t="shared" si="335"/>
        <v>42460.720555555556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1"/>
        <v>114</v>
      </c>
      <c r="P3582" s="14">
        <f t="shared" si="334"/>
        <v>42026.176180555558</v>
      </c>
      <c r="Q3582" s="14">
        <f t="shared" si="335"/>
        <v>42064.207638888889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1"/>
        <v>100</v>
      </c>
      <c r="P3583" s="14">
        <f t="shared" si="334"/>
        <v>41836.471180555556</v>
      </c>
      <c r="Q3583" s="14">
        <f t="shared" si="335"/>
        <v>41850.471180555556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1"/>
        <v>287</v>
      </c>
      <c r="P3584" s="14">
        <f t="shared" si="334"/>
        <v>42451.095856481479</v>
      </c>
      <c r="Q3584" s="14">
        <f t="shared" si="335"/>
        <v>42465.095856481479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1"/>
        <v>109</v>
      </c>
      <c r="P3585" s="14">
        <f t="shared" si="334"/>
        <v>42418.425983796296</v>
      </c>
      <c r="Q3585" s="14">
        <f t="shared" si="335"/>
        <v>42478.384317129632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IFERROR(ROUND(E3586/L3586, 2), 0)</f>
        <v>30.94</v>
      </c>
      <c r="N3586" t="b">
        <v>1</v>
      </c>
      <c r="O3586" s="6">
        <f t="shared" ref="O3586:O3649" si="337">ROUND(E3586/D3586 * 100, 0)</f>
        <v>116</v>
      </c>
      <c r="P3586" s="14">
        <f t="shared" si="334"/>
        <v>42168.316481481481</v>
      </c>
      <c r="Q3586" s="14">
        <f t="shared" si="335"/>
        <v>42198.316481481481</v>
      </c>
      <c r="R3586" t="s">
        <v>8271</v>
      </c>
      <c r="S3586" t="str">
        <f t="shared" ref="S3586:S3649" si="338">LEFT(R3586,SEARCH("/",R3586)-1)</f>
        <v>theater</v>
      </c>
      <c r="T3586" t="str">
        <f t="shared" ref="T3586:T3649" si="339">RIGHT(R3586,LEN(R3586)-SEARCH("/",R3586))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si="337"/>
        <v>119</v>
      </c>
      <c r="P3587" s="14">
        <f t="shared" ref="P3587:P3650" si="340">(((J3587/60)/60)/24)+DATE(1970,1,1)</f>
        <v>41964.716319444444</v>
      </c>
      <c r="Q3587" s="14">
        <f t="shared" ref="Q3587:Q3650" si="341">(((I3587/60)/60)/24)+DATE(1970,1,1)</f>
        <v>41994.716319444444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37"/>
        <v>109</v>
      </c>
      <c r="P3588" s="14">
        <f t="shared" si="340"/>
        <v>42576.697569444441</v>
      </c>
      <c r="Q3588" s="14">
        <f t="shared" si="341"/>
        <v>42636.697569444441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37"/>
        <v>127</v>
      </c>
      <c r="P3589" s="14">
        <f t="shared" si="340"/>
        <v>42503.539976851855</v>
      </c>
      <c r="Q3589" s="14">
        <f t="shared" si="341"/>
        <v>42548.791666666672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37"/>
        <v>101</v>
      </c>
      <c r="P3590" s="14">
        <f t="shared" si="340"/>
        <v>42101.828819444447</v>
      </c>
      <c r="Q3590" s="14">
        <f t="shared" si="341"/>
        <v>42123.958333333328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37"/>
        <v>128</v>
      </c>
      <c r="P3591" s="14">
        <f t="shared" si="340"/>
        <v>42125.647534722222</v>
      </c>
      <c r="Q3591" s="14">
        <f t="shared" si="341"/>
        <v>42150.647534722222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37"/>
        <v>100</v>
      </c>
      <c r="P3592" s="14">
        <f t="shared" si="340"/>
        <v>41902.333726851852</v>
      </c>
      <c r="Q3592" s="14">
        <f t="shared" si="341"/>
        <v>41932.333726851852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37"/>
        <v>175</v>
      </c>
      <c r="P3593" s="14">
        <f t="shared" si="340"/>
        <v>42003.948425925926</v>
      </c>
      <c r="Q3593" s="14">
        <f t="shared" si="341"/>
        <v>42028.207638888889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37"/>
        <v>127</v>
      </c>
      <c r="P3594" s="14">
        <f t="shared" si="340"/>
        <v>41988.829942129625</v>
      </c>
      <c r="Q3594" s="14">
        <f t="shared" si="341"/>
        <v>42046.207638888889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37"/>
        <v>111</v>
      </c>
      <c r="P3595" s="14">
        <f t="shared" si="340"/>
        <v>41974.898599537039</v>
      </c>
      <c r="Q3595" s="14">
        <f t="shared" si="341"/>
        <v>42009.851388888885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37"/>
        <v>126</v>
      </c>
      <c r="P3596" s="14">
        <f t="shared" si="340"/>
        <v>42592.066921296297</v>
      </c>
      <c r="Q3596" s="14">
        <f t="shared" si="341"/>
        <v>42617.066921296297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37"/>
        <v>119</v>
      </c>
      <c r="P3597" s="14">
        <f t="shared" si="340"/>
        <v>42050.008368055554</v>
      </c>
      <c r="Q3597" s="14">
        <f t="shared" si="341"/>
        <v>42076.290972222225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37"/>
        <v>108</v>
      </c>
      <c r="P3598" s="14">
        <f t="shared" si="340"/>
        <v>41856.715069444443</v>
      </c>
      <c r="Q3598" s="14">
        <f t="shared" si="341"/>
        <v>41877.715069444443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37"/>
        <v>103</v>
      </c>
      <c r="P3599" s="14">
        <f t="shared" si="340"/>
        <v>42417.585532407407</v>
      </c>
      <c r="Q3599" s="14">
        <f t="shared" si="341"/>
        <v>42432.249305555553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37"/>
        <v>110</v>
      </c>
      <c r="P3600" s="14">
        <f t="shared" si="340"/>
        <v>41866.79886574074</v>
      </c>
      <c r="Q3600" s="14">
        <f t="shared" si="341"/>
        <v>41885.207638888889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37"/>
        <v>202</v>
      </c>
      <c r="P3601" s="14">
        <f t="shared" si="340"/>
        <v>42220.79487268519</v>
      </c>
      <c r="Q3601" s="14">
        <f t="shared" si="341"/>
        <v>42246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37"/>
        <v>130</v>
      </c>
      <c r="P3602" s="14">
        <f t="shared" si="340"/>
        <v>42628.849120370374</v>
      </c>
      <c r="Q3602" s="14">
        <f t="shared" si="341"/>
        <v>42656.849120370374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37"/>
        <v>104</v>
      </c>
      <c r="P3603" s="14">
        <f t="shared" si="340"/>
        <v>41990.99863425926</v>
      </c>
      <c r="Q3603" s="14">
        <f t="shared" si="341"/>
        <v>42020.99863425926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37"/>
        <v>100</v>
      </c>
      <c r="P3604" s="14">
        <f t="shared" si="340"/>
        <v>42447.894432870366</v>
      </c>
      <c r="Q3604" s="14">
        <f t="shared" si="341"/>
        <v>42507.894432870366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37"/>
        <v>171</v>
      </c>
      <c r="P3605" s="14">
        <f t="shared" si="340"/>
        <v>42283.864351851851</v>
      </c>
      <c r="Q3605" s="14">
        <f t="shared" si="341"/>
        <v>42313.906018518523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37"/>
        <v>113</v>
      </c>
      <c r="P3606" s="14">
        <f t="shared" si="340"/>
        <v>42483.015694444446</v>
      </c>
      <c r="Q3606" s="14">
        <f t="shared" si="341"/>
        <v>42489.290972222225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37"/>
        <v>184</v>
      </c>
      <c r="P3607" s="14">
        <f t="shared" si="340"/>
        <v>42383.793124999997</v>
      </c>
      <c r="Q3607" s="14">
        <f t="shared" si="341"/>
        <v>42413.793124999997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37"/>
        <v>130</v>
      </c>
      <c r="P3608" s="14">
        <f t="shared" si="340"/>
        <v>42566.604826388888</v>
      </c>
      <c r="Q3608" s="14">
        <f t="shared" si="341"/>
        <v>42596.604826388888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37"/>
        <v>105</v>
      </c>
      <c r="P3609" s="14">
        <f t="shared" si="340"/>
        <v>42338.963912037041</v>
      </c>
      <c r="Q3609" s="14">
        <f t="shared" si="341"/>
        <v>42353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37"/>
        <v>100</v>
      </c>
      <c r="P3610" s="14">
        <f t="shared" si="340"/>
        <v>42506.709375000006</v>
      </c>
      <c r="Q3610" s="14">
        <f t="shared" si="341"/>
        <v>42538.583333333328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37"/>
        <v>153</v>
      </c>
      <c r="P3611" s="14">
        <f t="shared" si="340"/>
        <v>42429.991724537031</v>
      </c>
      <c r="Q3611" s="14">
        <f t="shared" si="341"/>
        <v>42459.950057870374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37"/>
        <v>162</v>
      </c>
      <c r="P3612" s="14">
        <f t="shared" si="340"/>
        <v>42203.432129629626</v>
      </c>
      <c r="Q3612" s="14">
        <f t="shared" si="341"/>
        <v>42233.432129629626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37"/>
        <v>136</v>
      </c>
      <c r="P3613" s="14">
        <f t="shared" si="340"/>
        <v>42072.370381944449</v>
      </c>
      <c r="Q3613" s="14">
        <f t="shared" si="341"/>
        <v>42102.370381944449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37"/>
        <v>144</v>
      </c>
      <c r="P3614" s="14">
        <f t="shared" si="340"/>
        <v>41789.726979166669</v>
      </c>
      <c r="Q3614" s="14">
        <f t="shared" si="341"/>
        <v>41799.726979166669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37"/>
        <v>100</v>
      </c>
      <c r="P3615" s="14">
        <f t="shared" si="340"/>
        <v>41788.58997685185</v>
      </c>
      <c r="Q3615" s="14">
        <f t="shared" si="341"/>
        <v>41818.58997685185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37"/>
        <v>101</v>
      </c>
      <c r="P3616" s="14">
        <f t="shared" si="340"/>
        <v>42144.041851851856</v>
      </c>
      <c r="Q3616" s="14">
        <f t="shared" si="341"/>
        <v>42174.041851851856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37"/>
        <v>107</v>
      </c>
      <c r="P3617" s="14">
        <f t="shared" si="340"/>
        <v>42318.593703703707</v>
      </c>
      <c r="Q3617" s="14">
        <f t="shared" si="341"/>
        <v>42348.593703703707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37"/>
        <v>125</v>
      </c>
      <c r="P3618" s="14">
        <f t="shared" si="340"/>
        <v>42052.949814814812</v>
      </c>
      <c r="Q3618" s="14">
        <f t="shared" si="341"/>
        <v>42082.908148148148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37"/>
        <v>119</v>
      </c>
      <c r="P3619" s="14">
        <f t="shared" si="340"/>
        <v>42779.610289351855</v>
      </c>
      <c r="Q3619" s="14">
        <f t="shared" si="341"/>
        <v>42794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37"/>
        <v>101</v>
      </c>
      <c r="P3620" s="14">
        <f t="shared" si="340"/>
        <v>42128.627893518518</v>
      </c>
      <c r="Q3620" s="14">
        <f t="shared" si="341"/>
        <v>42158.627893518518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37"/>
        <v>113</v>
      </c>
      <c r="P3621" s="14">
        <f t="shared" si="340"/>
        <v>42661.132245370376</v>
      </c>
      <c r="Q3621" s="14">
        <f t="shared" si="341"/>
        <v>42693.916666666672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37"/>
        <v>105</v>
      </c>
      <c r="P3622" s="14">
        <f t="shared" si="340"/>
        <v>42037.938206018516</v>
      </c>
      <c r="Q3622" s="14">
        <f t="shared" si="341"/>
        <v>42068.166666666672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37"/>
        <v>110</v>
      </c>
      <c r="P3623" s="14">
        <f t="shared" si="340"/>
        <v>42619.935694444444</v>
      </c>
      <c r="Q3623" s="14">
        <f t="shared" si="341"/>
        <v>42643.875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37"/>
        <v>100</v>
      </c>
      <c r="P3624" s="14">
        <f t="shared" si="340"/>
        <v>41877.221886574072</v>
      </c>
      <c r="Q3624" s="14">
        <f t="shared" si="341"/>
        <v>41910.140972222223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37"/>
        <v>120</v>
      </c>
      <c r="P3625" s="14">
        <f t="shared" si="340"/>
        <v>41828.736921296295</v>
      </c>
      <c r="Q3625" s="14">
        <f t="shared" si="341"/>
        <v>41846.291666666664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37"/>
        <v>105</v>
      </c>
      <c r="P3626" s="14">
        <f t="shared" si="340"/>
        <v>42545.774189814809</v>
      </c>
      <c r="Q3626" s="14">
        <f t="shared" si="341"/>
        <v>42605.774189814809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37"/>
        <v>103</v>
      </c>
      <c r="P3627" s="14">
        <f t="shared" si="340"/>
        <v>42157.652511574073</v>
      </c>
      <c r="Q3627" s="14">
        <f t="shared" si="341"/>
        <v>42187.652511574073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37"/>
        <v>102</v>
      </c>
      <c r="P3628" s="14">
        <f t="shared" si="340"/>
        <v>41846.667326388888</v>
      </c>
      <c r="Q3628" s="14">
        <f t="shared" si="341"/>
        <v>41867.667326388888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37"/>
        <v>100</v>
      </c>
      <c r="P3629" s="14">
        <f t="shared" si="340"/>
        <v>42460.741747685184</v>
      </c>
      <c r="Q3629" s="14">
        <f t="shared" si="341"/>
        <v>42511.165972222225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>
        <f t="shared" si="336"/>
        <v>0</v>
      </c>
      <c r="N3630" t="b">
        <v>0</v>
      </c>
      <c r="O3630" s="6">
        <f t="shared" si="337"/>
        <v>0</v>
      </c>
      <c r="P3630" s="14">
        <f t="shared" si="340"/>
        <v>42291.833287037036</v>
      </c>
      <c r="Q3630" s="14">
        <f t="shared" si="341"/>
        <v>42351.874953703707</v>
      </c>
      <c r="R3630" t="s">
        <v>8305</v>
      </c>
      <c r="S3630" t="str">
        <f t="shared" si="338"/>
        <v>theater</v>
      </c>
      <c r="T3630" t="str">
        <f t="shared" si="339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37"/>
        <v>0</v>
      </c>
      <c r="P3631" s="14">
        <f t="shared" si="340"/>
        <v>42437.094490740739</v>
      </c>
      <c r="Q3631" s="14">
        <f t="shared" si="341"/>
        <v>42495.708333333328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37"/>
        <v>0</v>
      </c>
      <c r="P3632" s="14">
        <f t="shared" si="340"/>
        <v>41942.84710648148</v>
      </c>
      <c r="Q3632" s="14">
        <f t="shared" si="341"/>
        <v>41972.888773148152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37"/>
        <v>51</v>
      </c>
      <c r="P3633" s="14">
        <f t="shared" si="340"/>
        <v>41880.753437499996</v>
      </c>
      <c r="Q3633" s="14">
        <f t="shared" si="341"/>
        <v>41905.165972222225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37"/>
        <v>20</v>
      </c>
      <c r="P3634" s="14">
        <f t="shared" si="340"/>
        <v>41946.936909722222</v>
      </c>
      <c r="Q3634" s="14">
        <f t="shared" si="341"/>
        <v>41966.936909722222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37"/>
        <v>35</v>
      </c>
      <c r="P3635" s="14">
        <f t="shared" si="340"/>
        <v>42649.623460648145</v>
      </c>
      <c r="Q3635" s="14">
        <f t="shared" si="341"/>
        <v>42693.041666666672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37"/>
        <v>4</v>
      </c>
      <c r="P3636" s="14">
        <f t="shared" si="340"/>
        <v>42701.166365740741</v>
      </c>
      <c r="Q3636" s="14">
        <f t="shared" si="341"/>
        <v>42749.165972222225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37"/>
        <v>36</v>
      </c>
      <c r="P3637" s="14">
        <f t="shared" si="340"/>
        <v>42450.88282407407</v>
      </c>
      <c r="Q3637" s="14">
        <f t="shared" si="341"/>
        <v>42480.88282407407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>
        <f t="shared" si="336"/>
        <v>0</v>
      </c>
      <c r="N3638" t="b">
        <v>0</v>
      </c>
      <c r="O3638" s="6">
        <f t="shared" si="337"/>
        <v>0</v>
      </c>
      <c r="P3638" s="14">
        <f t="shared" si="340"/>
        <v>42226.694780092599</v>
      </c>
      <c r="Q3638" s="14">
        <f t="shared" si="341"/>
        <v>42261.694780092599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37"/>
        <v>31</v>
      </c>
      <c r="P3639" s="14">
        <f t="shared" si="340"/>
        <v>41975.700636574074</v>
      </c>
      <c r="Q3639" s="14">
        <f t="shared" si="341"/>
        <v>42005.700636574074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37"/>
        <v>7</v>
      </c>
      <c r="P3640" s="14">
        <f t="shared" si="340"/>
        <v>42053.672824074078</v>
      </c>
      <c r="Q3640" s="14">
        <f t="shared" si="341"/>
        <v>42113.631157407406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37"/>
        <v>0</v>
      </c>
      <c r="P3641" s="14">
        <f t="shared" si="340"/>
        <v>42590.677152777775</v>
      </c>
      <c r="Q3641" s="14">
        <f t="shared" si="341"/>
        <v>42650.632638888885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37"/>
        <v>6</v>
      </c>
      <c r="P3642" s="14">
        <f t="shared" si="340"/>
        <v>42104.781597222223</v>
      </c>
      <c r="Q3642" s="14">
        <f t="shared" si="341"/>
        <v>42134.781597222223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>
        <f t="shared" si="336"/>
        <v>0</v>
      </c>
      <c r="N3643" t="b">
        <v>0</v>
      </c>
      <c r="O3643" s="6">
        <f t="shared" si="337"/>
        <v>0</v>
      </c>
      <c r="P3643" s="14">
        <f t="shared" si="340"/>
        <v>41899.627071759263</v>
      </c>
      <c r="Q3643" s="14">
        <f t="shared" si="341"/>
        <v>41917.208333333336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37"/>
        <v>2</v>
      </c>
      <c r="P3644" s="14">
        <f t="shared" si="340"/>
        <v>42297.816284722227</v>
      </c>
      <c r="Q3644" s="14">
        <f t="shared" si="341"/>
        <v>42338.708333333328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>
        <f t="shared" si="336"/>
        <v>0</v>
      </c>
      <c r="N3645" t="b">
        <v>0</v>
      </c>
      <c r="O3645" s="6">
        <f t="shared" si="337"/>
        <v>0</v>
      </c>
      <c r="P3645" s="14">
        <f t="shared" si="340"/>
        <v>42285.143969907411</v>
      </c>
      <c r="Q3645" s="14">
        <f t="shared" si="341"/>
        <v>42325.185636574075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37"/>
        <v>16</v>
      </c>
      <c r="P3646" s="14">
        <f t="shared" si="340"/>
        <v>42409.241747685184</v>
      </c>
      <c r="Q3646" s="14">
        <f t="shared" si="341"/>
        <v>42437.207638888889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37"/>
        <v>0</v>
      </c>
      <c r="P3647" s="14">
        <f t="shared" si="340"/>
        <v>42665.970347222217</v>
      </c>
      <c r="Q3647" s="14">
        <f t="shared" si="341"/>
        <v>42696.012013888889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37"/>
        <v>5</v>
      </c>
      <c r="P3648" s="14">
        <f t="shared" si="340"/>
        <v>42140.421319444446</v>
      </c>
      <c r="Q3648" s="14">
        <f t="shared" si="341"/>
        <v>42171.979166666672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37"/>
        <v>6</v>
      </c>
      <c r="P3649" s="14">
        <f t="shared" si="340"/>
        <v>42598.749155092592</v>
      </c>
      <c r="Q3649" s="14">
        <f t="shared" si="341"/>
        <v>42643.749155092592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IFERROR(ROUND(E3650/L3650, 2), 0)</f>
        <v>550.04</v>
      </c>
      <c r="N3650" t="b">
        <v>1</v>
      </c>
      <c r="O3650" s="6">
        <f t="shared" ref="O3650:O3713" si="343">ROUND(E3650/D3650 * 100, 0)</f>
        <v>100</v>
      </c>
      <c r="P3650" s="14">
        <f t="shared" si="340"/>
        <v>41887.292187500003</v>
      </c>
      <c r="Q3650" s="14">
        <f t="shared" si="341"/>
        <v>41917.292187500003</v>
      </c>
      <c r="R3650" t="s">
        <v>8271</v>
      </c>
      <c r="S3650" t="str">
        <f t="shared" ref="S3650:S3713" si="344">LEFT(R3650,SEARCH("/",R3650)-1)</f>
        <v>theater</v>
      </c>
      <c r="T3650" t="str">
        <f t="shared" ref="T3650:T3713" si="345">RIGHT(R3650,LEN(R3650)-SEARCH("/",R3650))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si="343"/>
        <v>104</v>
      </c>
      <c r="P3651" s="14">
        <f t="shared" ref="P3651:P3714" si="346">(((J3651/60)/60)/24)+DATE(1970,1,1)</f>
        <v>41780.712893518517</v>
      </c>
      <c r="Q3651" s="14">
        <f t="shared" ref="Q3651:Q3714" si="347">(((I3651/60)/60)/24)+DATE(1970,1,1)</f>
        <v>41806.712893518517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3"/>
        <v>100</v>
      </c>
      <c r="P3652" s="14">
        <f t="shared" si="346"/>
        <v>42381.478981481487</v>
      </c>
      <c r="Q3652" s="14">
        <f t="shared" si="347"/>
        <v>42402.478981481487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3"/>
        <v>104</v>
      </c>
      <c r="P3653" s="14">
        <f t="shared" si="346"/>
        <v>41828.646319444444</v>
      </c>
      <c r="Q3653" s="14">
        <f t="shared" si="347"/>
        <v>41861.665972222225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3"/>
        <v>251</v>
      </c>
      <c r="P3654" s="14">
        <f t="shared" si="346"/>
        <v>42596.644699074073</v>
      </c>
      <c r="Q3654" s="14">
        <f t="shared" si="347"/>
        <v>42607.165972222225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3"/>
        <v>101</v>
      </c>
      <c r="P3655" s="14">
        <f t="shared" si="346"/>
        <v>42191.363506944443</v>
      </c>
      <c r="Q3655" s="14">
        <f t="shared" si="347"/>
        <v>42221.363506944443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3"/>
        <v>174</v>
      </c>
      <c r="P3656" s="14">
        <f t="shared" si="346"/>
        <v>42440.416504629626</v>
      </c>
      <c r="Q3656" s="14">
        <f t="shared" si="347"/>
        <v>42463.708333333328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3"/>
        <v>116</v>
      </c>
      <c r="P3657" s="14">
        <f t="shared" si="346"/>
        <v>42173.803217592591</v>
      </c>
      <c r="Q3657" s="14">
        <f t="shared" si="347"/>
        <v>42203.290972222225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3"/>
        <v>106</v>
      </c>
      <c r="P3658" s="14">
        <f t="shared" si="346"/>
        <v>42737.910138888896</v>
      </c>
      <c r="Q3658" s="14">
        <f t="shared" si="347"/>
        <v>42767.957638888889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3"/>
        <v>111</v>
      </c>
      <c r="P3659" s="14">
        <f t="shared" si="346"/>
        <v>42499.629849537043</v>
      </c>
      <c r="Q3659" s="14">
        <f t="shared" si="347"/>
        <v>42522.904166666667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3"/>
        <v>101</v>
      </c>
      <c r="P3660" s="14">
        <f t="shared" si="346"/>
        <v>41775.858564814815</v>
      </c>
      <c r="Q3660" s="14">
        <f t="shared" si="347"/>
        <v>41822.165972222225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3"/>
        <v>102</v>
      </c>
      <c r="P3661" s="14">
        <f t="shared" si="346"/>
        <v>42055.277199074073</v>
      </c>
      <c r="Q3661" s="14">
        <f t="shared" si="347"/>
        <v>42082.610416666663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3"/>
        <v>100</v>
      </c>
      <c r="P3662" s="14">
        <f t="shared" si="346"/>
        <v>41971.881076388891</v>
      </c>
      <c r="Q3662" s="14">
        <f t="shared" si="347"/>
        <v>41996.881076388891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3"/>
        <v>111</v>
      </c>
      <c r="P3663" s="14">
        <f t="shared" si="346"/>
        <v>42447.896666666667</v>
      </c>
      <c r="Q3663" s="14">
        <f t="shared" si="347"/>
        <v>42470.166666666672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3"/>
        <v>101</v>
      </c>
      <c r="P3664" s="14">
        <f t="shared" si="346"/>
        <v>42064.220069444447</v>
      </c>
      <c r="Q3664" s="14">
        <f t="shared" si="347"/>
        <v>42094.178402777776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3"/>
        <v>104</v>
      </c>
      <c r="P3665" s="14">
        <f t="shared" si="346"/>
        <v>42665.451736111107</v>
      </c>
      <c r="Q3665" s="14">
        <f t="shared" si="347"/>
        <v>42725.493402777778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3"/>
        <v>109</v>
      </c>
      <c r="P3666" s="14">
        <f t="shared" si="346"/>
        <v>42523.248715277776</v>
      </c>
      <c r="Q3666" s="14">
        <f t="shared" si="347"/>
        <v>42537.248715277776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3"/>
        <v>115</v>
      </c>
      <c r="P3667" s="14">
        <f t="shared" si="346"/>
        <v>42294.808124999996</v>
      </c>
      <c r="Q3667" s="14">
        <f t="shared" si="347"/>
        <v>42305.829166666663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3"/>
        <v>100</v>
      </c>
      <c r="P3668" s="14">
        <f t="shared" si="346"/>
        <v>41822.90488425926</v>
      </c>
      <c r="Q3668" s="14">
        <f t="shared" si="347"/>
        <v>41844.291666666664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3"/>
        <v>103</v>
      </c>
      <c r="P3669" s="14">
        <f t="shared" si="346"/>
        <v>42173.970127314817</v>
      </c>
      <c r="Q3669" s="14">
        <f t="shared" si="347"/>
        <v>42203.970127314817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3"/>
        <v>104</v>
      </c>
      <c r="P3670" s="14">
        <f t="shared" si="346"/>
        <v>42185.556157407409</v>
      </c>
      <c r="Q3670" s="14">
        <f t="shared" si="347"/>
        <v>42208.772916666669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3"/>
        <v>138</v>
      </c>
      <c r="P3671" s="14">
        <f t="shared" si="346"/>
        <v>42136.675196759257</v>
      </c>
      <c r="Q3671" s="14">
        <f t="shared" si="347"/>
        <v>42166.675196759257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3"/>
        <v>110</v>
      </c>
      <c r="P3672" s="14">
        <f t="shared" si="346"/>
        <v>42142.514016203699</v>
      </c>
      <c r="Q3672" s="14">
        <f t="shared" si="347"/>
        <v>42155.958333333328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3"/>
        <v>101</v>
      </c>
      <c r="P3673" s="14">
        <f t="shared" si="346"/>
        <v>41820.62809027778</v>
      </c>
      <c r="Q3673" s="14">
        <f t="shared" si="347"/>
        <v>41841.165972222225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3"/>
        <v>102</v>
      </c>
      <c r="P3674" s="14">
        <f t="shared" si="346"/>
        <v>41878.946574074071</v>
      </c>
      <c r="Q3674" s="14">
        <f t="shared" si="347"/>
        <v>41908.946574074071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3"/>
        <v>114</v>
      </c>
      <c r="P3675" s="14">
        <f t="shared" si="346"/>
        <v>41914.295104166667</v>
      </c>
      <c r="Q3675" s="14">
        <f t="shared" si="347"/>
        <v>41948.536111111112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3"/>
        <v>100</v>
      </c>
      <c r="P3676" s="14">
        <f t="shared" si="346"/>
        <v>42556.873020833329</v>
      </c>
      <c r="Q3676" s="14">
        <f t="shared" si="347"/>
        <v>42616.873020833329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3"/>
        <v>140</v>
      </c>
      <c r="P3677" s="14">
        <f t="shared" si="346"/>
        <v>42493.597013888888</v>
      </c>
      <c r="Q3677" s="14">
        <f t="shared" si="347"/>
        <v>42505.958333333328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3"/>
        <v>129</v>
      </c>
      <c r="P3678" s="14">
        <f t="shared" si="346"/>
        <v>41876.815787037034</v>
      </c>
      <c r="Q3678" s="14">
        <f t="shared" si="347"/>
        <v>41894.815787037034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3"/>
        <v>103</v>
      </c>
      <c r="P3679" s="14">
        <f t="shared" si="346"/>
        <v>41802.574282407404</v>
      </c>
      <c r="Q3679" s="14">
        <f t="shared" si="347"/>
        <v>41823.165972222225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3"/>
        <v>103</v>
      </c>
      <c r="P3680" s="14">
        <f t="shared" si="346"/>
        <v>42120.531226851846</v>
      </c>
      <c r="Q3680" s="14">
        <f t="shared" si="347"/>
        <v>42155.531226851846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3"/>
        <v>110</v>
      </c>
      <c r="P3681" s="14">
        <f t="shared" si="346"/>
        <v>41786.761354166665</v>
      </c>
      <c r="Q3681" s="14">
        <f t="shared" si="347"/>
        <v>41821.207638888889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3"/>
        <v>113</v>
      </c>
      <c r="P3682" s="14">
        <f t="shared" si="346"/>
        <v>42627.454097222217</v>
      </c>
      <c r="Q3682" s="14">
        <f t="shared" si="347"/>
        <v>42648.454097222217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3"/>
        <v>112</v>
      </c>
      <c r="P3683" s="14">
        <f t="shared" si="346"/>
        <v>42374.651504629626</v>
      </c>
      <c r="Q3683" s="14">
        <f t="shared" si="347"/>
        <v>42384.651504629626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3"/>
        <v>139</v>
      </c>
      <c r="P3684" s="14">
        <f t="shared" si="346"/>
        <v>41772.685393518521</v>
      </c>
      <c r="Q3684" s="14">
        <f t="shared" si="347"/>
        <v>41806.290972222225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3"/>
        <v>111</v>
      </c>
      <c r="P3685" s="14">
        <f t="shared" si="346"/>
        <v>42633.116851851853</v>
      </c>
      <c r="Q3685" s="14">
        <f t="shared" si="347"/>
        <v>42663.116851851853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3"/>
        <v>139</v>
      </c>
      <c r="P3686" s="14">
        <f t="shared" si="346"/>
        <v>42219.180393518516</v>
      </c>
      <c r="Q3686" s="14">
        <f t="shared" si="347"/>
        <v>42249.180393518516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3"/>
        <v>106</v>
      </c>
      <c r="P3687" s="14">
        <f t="shared" si="346"/>
        <v>41753.593275462961</v>
      </c>
      <c r="Q3687" s="14">
        <f t="shared" si="347"/>
        <v>41778.875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3"/>
        <v>101</v>
      </c>
      <c r="P3688" s="14">
        <f t="shared" si="346"/>
        <v>42230.662731481483</v>
      </c>
      <c r="Q3688" s="14">
        <f t="shared" si="347"/>
        <v>42245.165972222225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3"/>
        <v>100</v>
      </c>
      <c r="P3689" s="14">
        <f t="shared" si="346"/>
        <v>41787.218229166669</v>
      </c>
      <c r="Q3689" s="14">
        <f t="shared" si="347"/>
        <v>41817.218229166669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3"/>
        <v>109</v>
      </c>
      <c r="P3690" s="14">
        <f t="shared" si="346"/>
        <v>41829.787083333329</v>
      </c>
      <c r="Q3690" s="14">
        <f t="shared" si="347"/>
        <v>41859.787083333329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3"/>
        <v>118</v>
      </c>
      <c r="P3691" s="14">
        <f t="shared" si="346"/>
        <v>42147.826840277776</v>
      </c>
      <c r="Q3691" s="14">
        <f t="shared" si="347"/>
        <v>42176.934027777781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3"/>
        <v>120</v>
      </c>
      <c r="P3692" s="14">
        <f t="shared" si="346"/>
        <v>41940.598182870373</v>
      </c>
      <c r="Q3692" s="14">
        <f t="shared" si="347"/>
        <v>41970.639849537038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3"/>
        <v>128</v>
      </c>
      <c r="P3693" s="14">
        <f t="shared" si="346"/>
        <v>42020.700567129628</v>
      </c>
      <c r="Q3693" s="14">
        <f t="shared" si="347"/>
        <v>42065.207638888889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3"/>
        <v>126</v>
      </c>
      <c r="P3694" s="14">
        <f t="shared" si="346"/>
        <v>41891.96503472222</v>
      </c>
      <c r="Q3694" s="14">
        <f t="shared" si="347"/>
        <v>41901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3"/>
        <v>129</v>
      </c>
      <c r="P3695" s="14">
        <f t="shared" si="346"/>
        <v>42309.191307870366</v>
      </c>
      <c r="Q3695" s="14">
        <f t="shared" si="347"/>
        <v>42338.9375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3"/>
        <v>107</v>
      </c>
      <c r="P3696" s="14">
        <f t="shared" si="346"/>
        <v>42490.133877314816</v>
      </c>
      <c r="Q3696" s="14">
        <f t="shared" si="347"/>
        <v>42527.083333333328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3"/>
        <v>100</v>
      </c>
      <c r="P3697" s="14">
        <f t="shared" si="346"/>
        <v>41995.870486111111</v>
      </c>
      <c r="Q3697" s="14">
        <f t="shared" si="347"/>
        <v>42015.870486111111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3"/>
        <v>155</v>
      </c>
      <c r="P3698" s="14">
        <f t="shared" si="346"/>
        <v>41988.617083333331</v>
      </c>
      <c r="Q3698" s="14">
        <f t="shared" si="347"/>
        <v>42048.617083333331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3"/>
        <v>108</v>
      </c>
      <c r="P3699" s="14">
        <f t="shared" si="346"/>
        <v>42479.465833333335</v>
      </c>
      <c r="Q3699" s="14">
        <f t="shared" si="347"/>
        <v>42500.465833333335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3"/>
        <v>111</v>
      </c>
      <c r="P3700" s="14">
        <f t="shared" si="346"/>
        <v>42401.806562500002</v>
      </c>
      <c r="Q3700" s="14">
        <f t="shared" si="347"/>
        <v>42431.806562500002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3"/>
        <v>101</v>
      </c>
      <c r="P3701" s="14">
        <f t="shared" si="346"/>
        <v>41897.602037037039</v>
      </c>
      <c r="Q3701" s="14">
        <f t="shared" si="347"/>
        <v>41927.602037037039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3"/>
        <v>121</v>
      </c>
      <c r="P3702" s="14">
        <f t="shared" si="346"/>
        <v>41882.585648148146</v>
      </c>
      <c r="Q3702" s="14">
        <f t="shared" si="347"/>
        <v>41912.666666666664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3"/>
        <v>100</v>
      </c>
      <c r="P3703" s="14">
        <f t="shared" si="346"/>
        <v>42129.541585648149</v>
      </c>
      <c r="Q3703" s="14">
        <f t="shared" si="347"/>
        <v>42159.541585648149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3"/>
        <v>109</v>
      </c>
      <c r="P3704" s="14">
        <f t="shared" si="346"/>
        <v>42524.53800925926</v>
      </c>
      <c r="Q3704" s="14">
        <f t="shared" si="347"/>
        <v>42561.957638888889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3"/>
        <v>123</v>
      </c>
      <c r="P3705" s="14">
        <f t="shared" si="346"/>
        <v>42556.504490740743</v>
      </c>
      <c r="Q3705" s="14">
        <f t="shared" si="347"/>
        <v>42595.290972222225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3"/>
        <v>136</v>
      </c>
      <c r="P3706" s="14">
        <f t="shared" si="346"/>
        <v>42461.689745370371</v>
      </c>
      <c r="Q3706" s="14">
        <f t="shared" si="347"/>
        <v>42521.689745370371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3"/>
        <v>103</v>
      </c>
      <c r="P3707" s="14">
        <f t="shared" si="346"/>
        <v>41792.542986111112</v>
      </c>
      <c r="Q3707" s="14">
        <f t="shared" si="347"/>
        <v>41813.75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3"/>
        <v>121</v>
      </c>
      <c r="P3708" s="14">
        <f t="shared" si="346"/>
        <v>41879.913761574076</v>
      </c>
      <c r="Q3708" s="14">
        <f t="shared" si="347"/>
        <v>41894.913761574076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3"/>
        <v>186</v>
      </c>
      <c r="P3709" s="14">
        <f t="shared" si="346"/>
        <v>42552.048356481479</v>
      </c>
      <c r="Q3709" s="14">
        <f t="shared" si="347"/>
        <v>42573.226388888885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3"/>
        <v>300</v>
      </c>
      <c r="P3710" s="14">
        <f t="shared" si="346"/>
        <v>41810.142199074071</v>
      </c>
      <c r="Q3710" s="14">
        <f t="shared" si="347"/>
        <v>41824.142199074071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3"/>
        <v>108</v>
      </c>
      <c r="P3711" s="14">
        <f t="shared" si="346"/>
        <v>41785.707708333335</v>
      </c>
      <c r="Q3711" s="14">
        <f t="shared" si="347"/>
        <v>41815.707708333335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3"/>
        <v>141</v>
      </c>
      <c r="P3712" s="14">
        <f t="shared" si="346"/>
        <v>42072.576249999998</v>
      </c>
      <c r="Q3712" s="14">
        <f t="shared" si="347"/>
        <v>42097.576249999998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3"/>
        <v>114</v>
      </c>
      <c r="P3713" s="14">
        <f t="shared" si="346"/>
        <v>41779.724224537036</v>
      </c>
      <c r="Q3713" s="14">
        <f t="shared" si="347"/>
        <v>41805.666666666664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IFERROR(ROUND(E3714/L3714, 2), 0)</f>
        <v>110.87</v>
      </c>
      <c r="N3714" t="b">
        <v>1</v>
      </c>
      <c r="O3714" s="6">
        <f t="shared" ref="O3714:O3777" si="349">ROUND(E3714/D3714 * 100, 0)</f>
        <v>154</v>
      </c>
      <c r="P3714" s="14">
        <f t="shared" si="346"/>
        <v>42134.172071759262</v>
      </c>
      <c r="Q3714" s="14">
        <f t="shared" si="347"/>
        <v>42155.290972222225</v>
      </c>
      <c r="R3714" t="s">
        <v>8271</v>
      </c>
      <c r="S3714" t="str">
        <f t="shared" ref="S3714:S3777" si="350">LEFT(R3714,SEARCH("/",R3714)-1)</f>
        <v>theater</v>
      </c>
      <c r="T3714" t="str">
        <f t="shared" ref="T3714:T3777" si="351">RIGHT(R3714,LEN(R3714)-SEARCH("/",R3714))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si="349"/>
        <v>102</v>
      </c>
      <c r="P3715" s="14">
        <f t="shared" ref="P3715:P3778" si="352">(((J3715/60)/60)/24)+DATE(1970,1,1)</f>
        <v>42505.738032407404</v>
      </c>
      <c r="Q3715" s="14">
        <f t="shared" ref="Q3715:Q3778" si="353">(((I3715/60)/60)/24)+DATE(1970,1,1)</f>
        <v>42525.738032407404</v>
      </c>
      <c r="R3715" t="s">
        <v>8271</v>
      </c>
      <c r="S3715" t="str">
        <f t="shared" si="350"/>
        <v>theater</v>
      </c>
      <c r="T3715" t="str">
        <f t="shared" si="351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49"/>
        <v>102</v>
      </c>
      <c r="P3716" s="14">
        <f t="shared" si="352"/>
        <v>42118.556331018524</v>
      </c>
      <c r="Q3716" s="14">
        <f t="shared" si="353"/>
        <v>42150.165972222225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49"/>
        <v>103</v>
      </c>
      <c r="P3717" s="14">
        <f t="shared" si="352"/>
        <v>42036.995590277773</v>
      </c>
      <c r="Q3717" s="14">
        <f t="shared" si="353"/>
        <v>42094.536111111112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49"/>
        <v>156</v>
      </c>
      <c r="P3718" s="14">
        <f t="shared" si="352"/>
        <v>42360.887835648144</v>
      </c>
      <c r="Q3718" s="14">
        <f t="shared" si="353"/>
        <v>42390.887835648144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49"/>
        <v>101</v>
      </c>
      <c r="P3719" s="14">
        <f t="shared" si="352"/>
        <v>42102.866307870368</v>
      </c>
      <c r="Q3719" s="14">
        <f t="shared" si="353"/>
        <v>42133.866307870368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49"/>
        <v>239</v>
      </c>
      <c r="P3720" s="14">
        <f t="shared" si="352"/>
        <v>42032.716145833328</v>
      </c>
      <c r="Q3720" s="14">
        <f t="shared" si="353"/>
        <v>42062.716145833328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49"/>
        <v>210</v>
      </c>
      <c r="P3721" s="14">
        <f t="shared" si="352"/>
        <v>42147.729930555557</v>
      </c>
      <c r="Q3721" s="14">
        <f t="shared" si="353"/>
        <v>42177.729930555557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49"/>
        <v>105</v>
      </c>
      <c r="P3722" s="14">
        <f t="shared" si="352"/>
        <v>42165.993125000001</v>
      </c>
      <c r="Q3722" s="14">
        <f t="shared" si="353"/>
        <v>42187.993125000001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49"/>
        <v>101</v>
      </c>
      <c r="P3723" s="14">
        <f t="shared" si="352"/>
        <v>41927.936157407406</v>
      </c>
      <c r="Q3723" s="14">
        <f t="shared" si="353"/>
        <v>41948.977824074071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49"/>
        <v>111</v>
      </c>
      <c r="P3724" s="14">
        <f t="shared" si="352"/>
        <v>42381.671840277777</v>
      </c>
      <c r="Q3724" s="14">
        <f t="shared" si="353"/>
        <v>42411.957638888889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49"/>
        <v>102</v>
      </c>
      <c r="P3725" s="14">
        <f t="shared" si="352"/>
        <v>41943.753032407411</v>
      </c>
      <c r="Q3725" s="14">
        <f t="shared" si="353"/>
        <v>41973.794699074075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49"/>
        <v>103</v>
      </c>
      <c r="P3726" s="14">
        <f t="shared" si="352"/>
        <v>42465.491435185191</v>
      </c>
      <c r="Q3726" s="14">
        <f t="shared" si="353"/>
        <v>42494.958333333328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49"/>
        <v>127</v>
      </c>
      <c r="P3727" s="14">
        <f t="shared" si="352"/>
        <v>42401.945219907408</v>
      </c>
      <c r="Q3727" s="14">
        <f t="shared" si="353"/>
        <v>42418.895833333328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49"/>
        <v>339</v>
      </c>
      <c r="P3728" s="14">
        <f t="shared" si="352"/>
        <v>42462.140868055561</v>
      </c>
      <c r="Q3728" s="14">
        <f t="shared" si="353"/>
        <v>42489.875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49"/>
        <v>101</v>
      </c>
      <c r="P3729" s="14">
        <f t="shared" si="352"/>
        <v>42632.348310185189</v>
      </c>
      <c r="Q3729" s="14">
        <f t="shared" si="353"/>
        <v>42663.204861111109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49"/>
        <v>9</v>
      </c>
      <c r="P3730" s="14">
        <f t="shared" si="352"/>
        <v>42205.171018518522</v>
      </c>
      <c r="Q3730" s="14">
        <f t="shared" si="353"/>
        <v>42235.171018518522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49"/>
        <v>7</v>
      </c>
      <c r="P3731" s="14">
        <f t="shared" si="352"/>
        <v>42041.205000000002</v>
      </c>
      <c r="Q3731" s="14">
        <f t="shared" si="353"/>
        <v>42086.16333333333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49"/>
        <v>10</v>
      </c>
      <c r="P3732" s="14">
        <f t="shared" si="352"/>
        <v>42203.677766203706</v>
      </c>
      <c r="Q3732" s="14">
        <f t="shared" si="353"/>
        <v>42233.677766203706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49"/>
        <v>11</v>
      </c>
      <c r="P3733" s="14">
        <f t="shared" si="352"/>
        <v>41983.752847222218</v>
      </c>
      <c r="Q3733" s="14">
        <f t="shared" si="353"/>
        <v>42014.140972222223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49"/>
        <v>15</v>
      </c>
      <c r="P3734" s="14">
        <f t="shared" si="352"/>
        <v>41968.677465277782</v>
      </c>
      <c r="Q3734" s="14">
        <f t="shared" si="353"/>
        <v>42028.5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>
        <f t="shared" si="348"/>
        <v>0</v>
      </c>
      <c r="N3735" t="b">
        <v>0</v>
      </c>
      <c r="O3735" s="6">
        <f t="shared" si="349"/>
        <v>0</v>
      </c>
      <c r="P3735" s="14">
        <f t="shared" si="352"/>
        <v>42103.024398148147</v>
      </c>
      <c r="Q3735" s="14">
        <f t="shared" si="353"/>
        <v>42112.9375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49"/>
        <v>28</v>
      </c>
      <c r="P3736" s="14">
        <f t="shared" si="352"/>
        <v>42089.901574074072</v>
      </c>
      <c r="Q3736" s="14">
        <f t="shared" si="353"/>
        <v>42149.901574074072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49"/>
        <v>13</v>
      </c>
      <c r="P3737" s="14">
        <f t="shared" si="352"/>
        <v>42122.693159722221</v>
      </c>
      <c r="Q3737" s="14">
        <f t="shared" si="353"/>
        <v>42152.693159722221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49"/>
        <v>1</v>
      </c>
      <c r="P3738" s="14">
        <f t="shared" si="352"/>
        <v>42048.711724537032</v>
      </c>
      <c r="Q3738" s="14">
        <f t="shared" si="353"/>
        <v>42086.75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49"/>
        <v>21</v>
      </c>
      <c r="P3739" s="14">
        <f t="shared" si="352"/>
        <v>42297.691006944442</v>
      </c>
      <c r="Q3739" s="14">
        <f t="shared" si="353"/>
        <v>42320.290972222225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49"/>
        <v>18</v>
      </c>
      <c r="P3740" s="14">
        <f t="shared" si="352"/>
        <v>41813.938715277778</v>
      </c>
      <c r="Q3740" s="14">
        <f t="shared" si="353"/>
        <v>41835.916666666664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49"/>
        <v>20</v>
      </c>
      <c r="P3741" s="14">
        <f t="shared" si="352"/>
        <v>42548.449861111112</v>
      </c>
      <c r="Q3741" s="14">
        <f t="shared" si="353"/>
        <v>42568.449861111112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49"/>
        <v>18</v>
      </c>
      <c r="P3742" s="14">
        <f t="shared" si="352"/>
        <v>41833.089756944442</v>
      </c>
      <c r="Q3742" s="14">
        <f t="shared" si="353"/>
        <v>41863.079143518517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>
        <f t="shared" si="348"/>
        <v>0</v>
      </c>
      <c r="N3743" t="b">
        <v>0</v>
      </c>
      <c r="O3743" s="6">
        <f t="shared" si="349"/>
        <v>0</v>
      </c>
      <c r="P3743" s="14">
        <f t="shared" si="352"/>
        <v>42325.920717592591</v>
      </c>
      <c r="Q3743" s="14">
        <f t="shared" si="353"/>
        <v>42355.920717592591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49"/>
        <v>2</v>
      </c>
      <c r="P3744" s="14">
        <f t="shared" si="352"/>
        <v>41858.214629629627</v>
      </c>
      <c r="Q3744" s="14">
        <f t="shared" si="353"/>
        <v>41888.214629629627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>
        <f t="shared" si="348"/>
        <v>0</v>
      </c>
      <c r="N3745" t="b">
        <v>0</v>
      </c>
      <c r="O3745" s="6">
        <f t="shared" si="349"/>
        <v>0</v>
      </c>
      <c r="P3745" s="14">
        <f t="shared" si="352"/>
        <v>41793.710231481484</v>
      </c>
      <c r="Q3745" s="14">
        <f t="shared" si="353"/>
        <v>41823.710231481484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>
        <f t="shared" si="348"/>
        <v>0</v>
      </c>
      <c r="N3746" t="b">
        <v>0</v>
      </c>
      <c r="O3746" s="6">
        <f t="shared" si="349"/>
        <v>0</v>
      </c>
      <c r="P3746" s="14">
        <f t="shared" si="352"/>
        <v>41793.814259259263</v>
      </c>
      <c r="Q3746" s="14">
        <f t="shared" si="353"/>
        <v>41825.165972222225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49"/>
        <v>10</v>
      </c>
      <c r="P3747" s="14">
        <f t="shared" si="352"/>
        <v>41831.697939814818</v>
      </c>
      <c r="Q3747" s="14">
        <f t="shared" si="353"/>
        <v>41861.697939814818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49"/>
        <v>2</v>
      </c>
      <c r="P3748" s="14">
        <f t="shared" si="352"/>
        <v>42621.389340277776</v>
      </c>
      <c r="Q3748" s="14">
        <f t="shared" si="353"/>
        <v>42651.389340277776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49"/>
        <v>1</v>
      </c>
      <c r="P3749" s="14">
        <f t="shared" si="352"/>
        <v>42164.299722222218</v>
      </c>
      <c r="Q3749" s="14">
        <f t="shared" si="353"/>
        <v>42190.957638888889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49"/>
        <v>104</v>
      </c>
      <c r="P3750" s="14">
        <f t="shared" si="352"/>
        <v>42395.706435185188</v>
      </c>
      <c r="Q3750" s="14">
        <f t="shared" si="353"/>
        <v>42416.249305555553</v>
      </c>
      <c r="R3750" t="s">
        <v>8305</v>
      </c>
      <c r="S3750" t="str">
        <f t="shared" si="350"/>
        <v>theater</v>
      </c>
      <c r="T3750" t="str">
        <f t="shared" si="351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49"/>
        <v>105</v>
      </c>
      <c r="P3751" s="14">
        <f t="shared" si="352"/>
        <v>42458.127175925925</v>
      </c>
      <c r="Q3751" s="14">
        <f t="shared" si="353"/>
        <v>42489.165972222225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49"/>
        <v>100</v>
      </c>
      <c r="P3752" s="14">
        <f t="shared" si="352"/>
        <v>42016.981574074074</v>
      </c>
      <c r="Q3752" s="14">
        <f t="shared" si="353"/>
        <v>42045.332638888889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49"/>
        <v>133</v>
      </c>
      <c r="P3753" s="14">
        <f t="shared" si="352"/>
        <v>42403.035567129627</v>
      </c>
      <c r="Q3753" s="14">
        <f t="shared" si="353"/>
        <v>42462.993900462956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49"/>
        <v>113</v>
      </c>
      <c r="P3754" s="14">
        <f t="shared" si="352"/>
        <v>42619.802488425921</v>
      </c>
      <c r="Q3754" s="14">
        <f t="shared" si="353"/>
        <v>42659.875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49"/>
        <v>103</v>
      </c>
      <c r="P3755" s="14">
        <f t="shared" si="352"/>
        <v>42128.824074074073</v>
      </c>
      <c r="Q3755" s="14">
        <f t="shared" si="353"/>
        <v>42158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49"/>
        <v>120</v>
      </c>
      <c r="P3756" s="14">
        <f t="shared" si="352"/>
        <v>41808.881215277775</v>
      </c>
      <c r="Q3756" s="14">
        <f t="shared" si="353"/>
        <v>41846.207638888889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49"/>
        <v>130</v>
      </c>
      <c r="P3757" s="14">
        <f t="shared" si="352"/>
        <v>42445.866979166662</v>
      </c>
      <c r="Q3757" s="14">
        <f t="shared" si="353"/>
        <v>42475.866979166662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49"/>
        <v>101</v>
      </c>
      <c r="P3758" s="14">
        <f t="shared" si="352"/>
        <v>41771.814791666664</v>
      </c>
      <c r="Q3758" s="14">
        <f t="shared" si="353"/>
        <v>41801.814791666664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49"/>
        <v>109</v>
      </c>
      <c r="P3759" s="14">
        <f t="shared" si="352"/>
        <v>41954.850868055553</v>
      </c>
      <c r="Q3759" s="14">
        <f t="shared" si="353"/>
        <v>41974.850868055553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49"/>
        <v>102</v>
      </c>
      <c r="P3760" s="14">
        <f t="shared" si="352"/>
        <v>41747.471504629626</v>
      </c>
      <c r="Q3760" s="14">
        <f t="shared" si="353"/>
        <v>41778.208333333336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49"/>
        <v>110</v>
      </c>
      <c r="P3761" s="14">
        <f t="shared" si="352"/>
        <v>42182.108252314814</v>
      </c>
      <c r="Q3761" s="14">
        <f t="shared" si="353"/>
        <v>42242.108252314814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49"/>
        <v>101</v>
      </c>
      <c r="P3762" s="14">
        <f t="shared" si="352"/>
        <v>41739.525300925925</v>
      </c>
      <c r="Q3762" s="14">
        <f t="shared" si="353"/>
        <v>41764.525300925925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49"/>
        <v>100</v>
      </c>
      <c r="P3763" s="14">
        <f t="shared" si="352"/>
        <v>42173.466863425929</v>
      </c>
      <c r="Q3763" s="14">
        <f t="shared" si="353"/>
        <v>42226.958333333328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49"/>
        <v>106</v>
      </c>
      <c r="P3764" s="14">
        <f t="shared" si="352"/>
        <v>42193.813530092593</v>
      </c>
      <c r="Q3764" s="14">
        <f t="shared" si="353"/>
        <v>42218.813530092593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49"/>
        <v>100</v>
      </c>
      <c r="P3765" s="14">
        <f t="shared" si="352"/>
        <v>42065.750300925924</v>
      </c>
      <c r="Q3765" s="14">
        <f t="shared" si="353"/>
        <v>42095.708634259259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49"/>
        <v>100</v>
      </c>
      <c r="P3766" s="14">
        <f t="shared" si="352"/>
        <v>42499.842962962968</v>
      </c>
      <c r="Q3766" s="14">
        <f t="shared" si="353"/>
        <v>42519.024999999994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49"/>
        <v>113</v>
      </c>
      <c r="P3767" s="14">
        <f t="shared" si="352"/>
        <v>41820.776412037041</v>
      </c>
      <c r="Q3767" s="14">
        <f t="shared" si="353"/>
        <v>41850.776412037041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49"/>
        <v>103</v>
      </c>
      <c r="P3768" s="14">
        <f t="shared" si="352"/>
        <v>41788.167187500003</v>
      </c>
      <c r="Q3768" s="14">
        <f t="shared" si="353"/>
        <v>41823.167187500003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49"/>
        <v>117</v>
      </c>
      <c r="P3769" s="14">
        <f t="shared" si="352"/>
        <v>42050.019641203704</v>
      </c>
      <c r="Q3769" s="14">
        <f t="shared" si="353"/>
        <v>42064.207638888889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49"/>
        <v>108</v>
      </c>
      <c r="P3770" s="14">
        <f t="shared" si="352"/>
        <v>41772.727893518517</v>
      </c>
      <c r="Q3770" s="14">
        <f t="shared" si="353"/>
        <v>41802.727893518517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49"/>
        <v>100</v>
      </c>
      <c r="P3771" s="14">
        <f t="shared" si="352"/>
        <v>42445.598136574074</v>
      </c>
      <c r="Q3771" s="14">
        <f t="shared" si="353"/>
        <v>42475.598136574074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49"/>
        <v>100</v>
      </c>
      <c r="P3772" s="14">
        <f t="shared" si="352"/>
        <v>42138.930671296301</v>
      </c>
      <c r="Q3772" s="14">
        <f t="shared" si="353"/>
        <v>42168.930671296301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49"/>
        <v>146</v>
      </c>
      <c r="P3773" s="14">
        <f t="shared" si="352"/>
        <v>42493.857083333336</v>
      </c>
      <c r="Q3773" s="14">
        <f t="shared" si="353"/>
        <v>42508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49"/>
        <v>110</v>
      </c>
      <c r="P3774" s="14">
        <f t="shared" si="352"/>
        <v>42682.616967592592</v>
      </c>
      <c r="Q3774" s="14">
        <f t="shared" si="353"/>
        <v>42703.25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49"/>
        <v>108</v>
      </c>
      <c r="P3775" s="14">
        <f t="shared" si="352"/>
        <v>42656.005173611105</v>
      </c>
      <c r="Q3775" s="14">
        <f t="shared" si="353"/>
        <v>42689.088888888888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49"/>
        <v>100</v>
      </c>
      <c r="P3776" s="14">
        <f t="shared" si="352"/>
        <v>42087.792303240742</v>
      </c>
      <c r="Q3776" s="14">
        <f t="shared" si="353"/>
        <v>42103.792303240742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49"/>
        <v>100</v>
      </c>
      <c r="P3777" s="14">
        <f t="shared" si="352"/>
        <v>42075.942627314813</v>
      </c>
      <c r="Q3777" s="14">
        <f t="shared" si="353"/>
        <v>42103.166666666672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IFERROR(ROUND(E3778/L3778, 2), 0)</f>
        <v>90.82</v>
      </c>
      <c r="N3778" t="b">
        <v>1</v>
      </c>
      <c r="O3778" s="6">
        <f t="shared" ref="O3778:O3841" si="355">ROUND(E3778/D3778 * 100, 0)</f>
        <v>107</v>
      </c>
      <c r="P3778" s="14">
        <f t="shared" si="352"/>
        <v>41814.367800925924</v>
      </c>
      <c r="Q3778" s="14">
        <f t="shared" si="353"/>
        <v>41852.041666666664</v>
      </c>
      <c r="R3778" t="s">
        <v>8305</v>
      </c>
      <c r="S3778" t="str">
        <f t="shared" ref="S3778:S3841" si="356">LEFT(R3778,SEARCH("/",R3778)-1)</f>
        <v>theater</v>
      </c>
      <c r="T3778" t="str">
        <f t="shared" ref="T3778:T3841" si="357">RIGHT(R3778,LEN(R3778)-SEARCH("/",R3778))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si="355"/>
        <v>143</v>
      </c>
      <c r="P3779" s="14">
        <f t="shared" ref="P3779:P3842" si="358">(((J3779/60)/60)/24)+DATE(1970,1,1)</f>
        <v>41887.111354166671</v>
      </c>
      <c r="Q3779" s="14">
        <f t="shared" ref="Q3779:Q3842" si="359">(((I3779/60)/60)/24)+DATE(1970,1,1)</f>
        <v>41909.166666666664</v>
      </c>
      <c r="R3779" t="s">
        <v>8305</v>
      </c>
      <c r="S3779" t="str">
        <f t="shared" si="356"/>
        <v>theater</v>
      </c>
      <c r="T3779" t="str">
        <f t="shared" si="357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5"/>
        <v>105</v>
      </c>
      <c r="P3780" s="14">
        <f t="shared" si="358"/>
        <v>41989.819212962961</v>
      </c>
      <c r="Q3780" s="14">
        <f t="shared" si="359"/>
        <v>42049.819212962961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5"/>
        <v>104</v>
      </c>
      <c r="P3781" s="14">
        <f t="shared" si="358"/>
        <v>42425.735416666663</v>
      </c>
      <c r="Q3781" s="14">
        <f t="shared" si="359"/>
        <v>42455.693750000006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5"/>
        <v>120</v>
      </c>
      <c r="P3782" s="14">
        <f t="shared" si="358"/>
        <v>42166.219733796301</v>
      </c>
      <c r="Q3782" s="14">
        <f t="shared" si="359"/>
        <v>42198.837499999994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5"/>
        <v>110</v>
      </c>
      <c r="P3783" s="14">
        <f t="shared" si="358"/>
        <v>41865.882928240739</v>
      </c>
      <c r="Q3783" s="14">
        <f t="shared" si="359"/>
        <v>41890.882928240739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5"/>
        <v>102</v>
      </c>
      <c r="P3784" s="14">
        <f t="shared" si="358"/>
        <v>42546.862233796302</v>
      </c>
      <c r="Q3784" s="14">
        <f t="shared" si="359"/>
        <v>42575.958333333328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5"/>
        <v>129</v>
      </c>
      <c r="P3785" s="14">
        <f t="shared" si="358"/>
        <v>42420.140277777777</v>
      </c>
      <c r="Q3785" s="14">
        <f t="shared" si="359"/>
        <v>42444.666666666672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5"/>
        <v>115</v>
      </c>
      <c r="P3786" s="14">
        <f t="shared" si="358"/>
        <v>42531.980694444443</v>
      </c>
      <c r="Q3786" s="14">
        <f t="shared" si="359"/>
        <v>42561.980694444443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5"/>
        <v>151</v>
      </c>
      <c r="P3787" s="14">
        <f t="shared" si="358"/>
        <v>42548.63853009259</v>
      </c>
      <c r="Q3787" s="14">
        <f t="shared" si="359"/>
        <v>42584.418749999997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5"/>
        <v>111</v>
      </c>
      <c r="P3788" s="14">
        <f t="shared" si="358"/>
        <v>42487.037905092591</v>
      </c>
      <c r="Q3788" s="14">
        <f t="shared" si="359"/>
        <v>42517.037905092591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5"/>
        <v>100</v>
      </c>
      <c r="P3789" s="14">
        <f t="shared" si="358"/>
        <v>42167.534791666665</v>
      </c>
      <c r="Q3789" s="14">
        <f t="shared" si="359"/>
        <v>42196.165972222225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5"/>
        <v>1</v>
      </c>
      <c r="P3790" s="14">
        <f t="shared" si="358"/>
        <v>42333.695821759262</v>
      </c>
      <c r="Q3790" s="14">
        <f t="shared" si="359"/>
        <v>42361.679166666669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5"/>
        <v>3</v>
      </c>
      <c r="P3791" s="14">
        <f t="shared" si="358"/>
        <v>42138.798819444448</v>
      </c>
      <c r="Q3791" s="14">
        <f t="shared" si="359"/>
        <v>42170.798819444448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>
        <f t="shared" si="354"/>
        <v>0</v>
      </c>
      <c r="N3792" t="b">
        <v>0</v>
      </c>
      <c r="O3792" s="6">
        <f t="shared" si="355"/>
        <v>0</v>
      </c>
      <c r="P3792" s="14">
        <f t="shared" si="358"/>
        <v>42666.666932870372</v>
      </c>
      <c r="Q3792" s="14">
        <f t="shared" si="359"/>
        <v>42696.708599537036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>
        <f t="shared" si="354"/>
        <v>0</v>
      </c>
      <c r="N3793" t="b">
        <v>0</v>
      </c>
      <c r="O3793" s="6">
        <f t="shared" si="355"/>
        <v>0</v>
      </c>
      <c r="P3793" s="14">
        <f t="shared" si="358"/>
        <v>41766.692037037035</v>
      </c>
      <c r="Q3793" s="14">
        <f t="shared" si="359"/>
        <v>41826.692037037035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5"/>
        <v>0</v>
      </c>
      <c r="P3794" s="14">
        <f t="shared" si="358"/>
        <v>42170.447013888886</v>
      </c>
      <c r="Q3794" s="14">
        <f t="shared" si="359"/>
        <v>42200.447013888886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5"/>
        <v>60</v>
      </c>
      <c r="P3795" s="14">
        <f t="shared" si="358"/>
        <v>41968.938993055555</v>
      </c>
      <c r="Q3795" s="14">
        <f t="shared" si="359"/>
        <v>41989.938993055555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5"/>
        <v>1</v>
      </c>
      <c r="P3796" s="14">
        <f t="shared" si="358"/>
        <v>42132.58048611111</v>
      </c>
      <c r="Q3796" s="14">
        <f t="shared" si="359"/>
        <v>42162.58048611111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5"/>
        <v>2</v>
      </c>
      <c r="P3797" s="14">
        <f t="shared" si="358"/>
        <v>42201.436226851853</v>
      </c>
      <c r="Q3797" s="14">
        <f t="shared" si="359"/>
        <v>42244.9375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5"/>
        <v>0</v>
      </c>
      <c r="P3798" s="14">
        <f t="shared" si="358"/>
        <v>42689.029583333337</v>
      </c>
      <c r="Q3798" s="14">
        <f t="shared" si="359"/>
        <v>42749.029583333337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5"/>
        <v>90</v>
      </c>
      <c r="P3799" s="14">
        <f t="shared" si="358"/>
        <v>42084.881539351853</v>
      </c>
      <c r="Q3799" s="14">
        <f t="shared" si="359"/>
        <v>42114.881539351853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5"/>
        <v>1</v>
      </c>
      <c r="P3800" s="14">
        <f t="shared" si="358"/>
        <v>41831.722777777781</v>
      </c>
      <c r="Q3800" s="14">
        <f t="shared" si="359"/>
        <v>41861.722777777781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5"/>
        <v>4</v>
      </c>
      <c r="P3801" s="14">
        <f t="shared" si="358"/>
        <v>42410.93105324074</v>
      </c>
      <c r="Q3801" s="14">
        <f t="shared" si="359"/>
        <v>42440.93105324074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5"/>
        <v>4</v>
      </c>
      <c r="P3802" s="14">
        <f t="shared" si="358"/>
        <v>41982.737071759257</v>
      </c>
      <c r="Q3802" s="14">
        <f t="shared" si="359"/>
        <v>42015.207638888889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5"/>
        <v>9</v>
      </c>
      <c r="P3803" s="14">
        <f t="shared" si="358"/>
        <v>41975.676111111112</v>
      </c>
      <c r="Q3803" s="14">
        <f t="shared" si="359"/>
        <v>42006.676111111112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>
        <f t="shared" si="354"/>
        <v>0</v>
      </c>
      <c r="N3804" t="b">
        <v>0</v>
      </c>
      <c r="O3804" s="6">
        <f t="shared" si="355"/>
        <v>0</v>
      </c>
      <c r="P3804" s="14">
        <f t="shared" si="358"/>
        <v>42269.126226851848</v>
      </c>
      <c r="Q3804" s="14">
        <f t="shared" si="359"/>
        <v>42299.126226851848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5"/>
        <v>20</v>
      </c>
      <c r="P3805" s="14">
        <f t="shared" si="358"/>
        <v>42403.971851851849</v>
      </c>
      <c r="Q3805" s="14">
        <f t="shared" si="359"/>
        <v>42433.971851851849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>
        <f t="shared" si="354"/>
        <v>0</v>
      </c>
      <c r="N3806" t="b">
        <v>0</v>
      </c>
      <c r="O3806" s="6">
        <f t="shared" si="355"/>
        <v>0</v>
      </c>
      <c r="P3806" s="14">
        <f t="shared" si="358"/>
        <v>42527.00953703704</v>
      </c>
      <c r="Q3806" s="14">
        <f t="shared" si="359"/>
        <v>42582.291666666672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5"/>
        <v>0</v>
      </c>
      <c r="P3807" s="14">
        <f t="shared" si="358"/>
        <v>41849.887037037035</v>
      </c>
      <c r="Q3807" s="14">
        <f t="shared" si="359"/>
        <v>41909.887037037035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5"/>
        <v>0</v>
      </c>
      <c r="P3808" s="14">
        <f t="shared" si="358"/>
        <v>41799.259039351848</v>
      </c>
      <c r="Q3808" s="14">
        <f t="shared" si="359"/>
        <v>41819.259039351848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5"/>
        <v>30</v>
      </c>
      <c r="P3809" s="14">
        <f t="shared" si="358"/>
        <v>42090.909016203703</v>
      </c>
      <c r="Q3809" s="14">
        <f t="shared" si="359"/>
        <v>42097.909016203703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5"/>
        <v>100</v>
      </c>
      <c r="P3810" s="14">
        <f t="shared" si="358"/>
        <v>42059.453923611116</v>
      </c>
      <c r="Q3810" s="14">
        <f t="shared" si="359"/>
        <v>42119.412256944444</v>
      </c>
      <c r="R3810" t="s">
        <v>8271</v>
      </c>
      <c r="S3810" t="str">
        <f t="shared" si="356"/>
        <v>theater</v>
      </c>
      <c r="T3810" t="str">
        <f t="shared" si="357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5"/>
        <v>101</v>
      </c>
      <c r="P3811" s="14">
        <f t="shared" si="358"/>
        <v>41800.526701388888</v>
      </c>
      <c r="Q3811" s="14">
        <f t="shared" si="359"/>
        <v>41850.958333333336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5"/>
        <v>122</v>
      </c>
      <c r="P3812" s="14">
        <f t="shared" si="358"/>
        <v>42054.849050925928</v>
      </c>
      <c r="Q3812" s="14">
        <f t="shared" si="359"/>
        <v>42084.807384259257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5"/>
        <v>330</v>
      </c>
      <c r="P3813" s="14">
        <f t="shared" si="358"/>
        <v>42487.62700231481</v>
      </c>
      <c r="Q3813" s="14">
        <f t="shared" si="359"/>
        <v>42521.458333333328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5"/>
        <v>110</v>
      </c>
      <c r="P3814" s="14">
        <f t="shared" si="358"/>
        <v>42109.751250000001</v>
      </c>
      <c r="Q3814" s="14">
        <f t="shared" si="359"/>
        <v>42156.165972222225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5"/>
        <v>101</v>
      </c>
      <c r="P3815" s="14">
        <f t="shared" si="358"/>
        <v>42497.275706018518</v>
      </c>
      <c r="Q3815" s="14">
        <f t="shared" si="359"/>
        <v>42535.904861111107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5"/>
        <v>140</v>
      </c>
      <c r="P3816" s="14">
        <f t="shared" si="358"/>
        <v>42058.904074074075</v>
      </c>
      <c r="Q3816" s="14">
        <f t="shared" si="359"/>
        <v>42095.165972222225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5"/>
        <v>100</v>
      </c>
      <c r="P3817" s="14">
        <f t="shared" si="358"/>
        <v>42207.259918981479</v>
      </c>
      <c r="Q3817" s="14">
        <f t="shared" si="359"/>
        <v>42236.958333333328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5"/>
        <v>119</v>
      </c>
      <c r="P3818" s="14">
        <f t="shared" si="358"/>
        <v>41807.690081018518</v>
      </c>
      <c r="Q3818" s="14">
        <f t="shared" si="359"/>
        <v>41837.690081018518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5"/>
        <v>107</v>
      </c>
      <c r="P3819" s="14">
        <f t="shared" si="358"/>
        <v>42284.69694444444</v>
      </c>
      <c r="Q3819" s="14">
        <f t="shared" si="359"/>
        <v>42301.165972222225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5"/>
        <v>228</v>
      </c>
      <c r="P3820" s="14">
        <f t="shared" si="358"/>
        <v>42045.84238425926</v>
      </c>
      <c r="Q3820" s="14">
        <f t="shared" si="359"/>
        <v>42075.800717592589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5"/>
        <v>106</v>
      </c>
      <c r="P3821" s="14">
        <f t="shared" si="358"/>
        <v>42184.209537037037</v>
      </c>
      <c r="Q3821" s="14">
        <f t="shared" si="359"/>
        <v>42202.876388888893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5"/>
        <v>143</v>
      </c>
      <c r="P3822" s="14">
        <f t="shared" si="358"/>
        <v>42160.651817129634</v>
      </c>
      <c r="Q3822" s="14">
        <f t="shared" si="359"/>
        <v>42190.651817129634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5"/>
        <v>105</v>
      </c>
      <c r="P3823" s="14">
        <f t="shared" si="358"/>
        <v>42341.180636574078</v>
      </c>
      <c r="Q3823" s="14">
        <f t="shared" si="359"/>
        <v>42373.180636574078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5"/>
        <v>110</v>
      </c>
      <c r="P3824" s="14">
        <f t="shared" si="358"/>
        <v>42329.838159722218</v>
      </c>
      <c r="Q3824" s="14">
        <f t="shared" si="359"/>
        <v>42388.957638888889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5"/>
        <v>106</v>
      </c>
      <c r="P3825" s="14">
        <f t="shared" si="358"/>
        <v>42170.910231481481</v>
      </c>
      <c r="Q3825" s="14">
        <f t="shared" si="359"/>
        <v>42205.165972222225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5"/>
        <v>108</v>
      </c>
      <c r="P3826" s="14">
        <f t="shared" si="358"/>
        <v>42571.626192129625</v>
      </c>
      <c r="Q3826" s="14">
        <f t="shared" si="359"/>
        <v>42583.570138888885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5"/>
        <v>105</v>
      </c>
      <c r="P3827" s="14">
        <f t="shared" si="358"/>
        <v>42151.069606481484</v>
      </c>
      <c r="Q3827" s="14">
        <f t="shared" si="359"/>
        <v>42172.069606481484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5"/>
        <v>119</v>
      </c>
      <c r="P3828" s="14">
        <f t="shared" si="358"/>
        <v>42101.423541666663</v>
      </c>
      <c r="Q3828" s="14">
        <f t="shared" si="359"/>
        <v>42131.423541666663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5"/>
        <v>153</v>
      </c>
      <c r="P3829" s="14">
        <f t="shared" si="358"/>
        <v>42034.928252314814</v>
      </c>
      <c r="Q3829" s="14">
        <f t="shared" si="359"/>
        <v>42090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5"/>
        <v>100</v>
      </c>
      <c r="P3830" s="14">
        <f t="shared" si="358"/>
        <v>41944.527627314819</v>
      </c>
      <c r="Q3830" s="14">
        <f t="shared" si="359"/>
        <v>42004.569293981483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5"/>
        <v>100</v>
      </c>
      <c r="P3831" s="14">
        <f t="shared" si="358"/>
        <v>42593.865405092598</v>
      </c>
      <c r="Q3831" s="14">
        <f t="shared" si="359"/>
        <v>42613.865405092598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5"/>
        <v>225</v>
      </c>
      <c r="P3832" s="14">
        <f t="shared" si="358"/>
        <v>42503.740868055553</v>
      </c>
      <c r="Q3832" s="14">
        <f t="shared" si="359"/>
        <v>42517.740868055553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5"/>
        <v>106</v>
      </c>
      <c r="P3833" s="14">
        <f t="shared" si="358"/>
        <v>41927.848900462966</v>
      </c>
      <c r="Q3833" s="14">
        <f t="shared" si="359"/>
        <v>41948.890567129631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5"/>
        <v>105</v>
      </c>
      <c r="P3834" s="14">
        <f t="shared" si="358"/>
        <v>42375.114988425921</v>
      </c>
      <c r="Q3834" s="14">
        <f t="shared" si="359"/>
        <v>42420.114988425921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5"/>
        <v>117</v>
      </c>
      <c r="P3835" s="14">
        <f t="shared" si="358"/>
        <v>41963.872361111105</v>
      </c>
      <c r="Q3835" s="14">
        <f t="shared" si="359"/>
        <v>41974.797916666663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5"/>
        <v>109</v>
      </c>
      <c r="P3836" s="14">
        <f t="shared" si="358"/>
        <v>42143.445219907408</v>
      </c>
      <c r="Q3836" s="14">
        <f t="shared" si="359"/>
        <v>42173.445219907408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5"/>
        <v>160</v>
      </c>
      <c r="P3837" s="14">
        <f t="shared" si="358"/>
        <v>42460.94222222222</v>
      </c>
      <c r="Q3837" s="14">
        <f t="shared" si="359"/>
        <v>42481.94222222222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5"/>
        <v>113</v>
      </c>
      <c r="P3838" s="14">
        <f t="shared" si="358"/>
        <v>42553.926527777774</v>
      </c>
      <c r="Q3838" s="14">
        <f t="shared" si="359"/>
        <v>42585.172916666663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5"/>
        <v>102</v>
      </c>
      <c r="P3839" s="14">
        <f t="shared" si="358"/>
        <v>42152.765717592592</v>
      </c>
      <c r="Q3839" s="14">
        <f t="shared" si="359"/>
        <v>42188.765717592592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5"/>
        <v>101</v>
      </c>
      <c r="P3840" s="14">
        <f t="shared" si="358"/>
        <v>42116.710752314815</v>
      </c>
      <c r="Q3840" s="14">
        <f t="shared" si="359"/>
        <v>42146.710752314815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5"/>
        <v>101</v>
      </c>
      <c r="P3841" s="14">
        <f t="shared" si="358"/>
        <v>42155.142638888887</v>
      </c>
      <c r="Q3841" s="14">
        <f t="shared" si="359"/>
        <v>42215.142638888887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IFERROR(ROUND(E3842/L3842, 2), 0)</f>
        <v>21.67</v>
      </c>
      <c r="N3842" t="b">
        <v>1</v>
      </c>
      <c r="O3842" s="6">
        <f t="shared" ref="O3842:O3905" si="361">ROUND(E3842/D3842 * 100, 0)</f>
        <v>6500</v>
      </c>
      <c r="P3842" s="14">
        <f t="shared" si="358"/>
        <v>42432.701724537037</v>
      </c>
      <c r="Q3842" s="14">
        <f t="shared" si="359"/>
        <v>42457.660057870366</v>
      </c>
      <c r="R3842" t="s">
        <v>8271</v>
      </c>
      <c r="S3842" t="str">
        <f t="shared" ref="S3842:S3905" si="362">LEFT(R3842,SEARCH("/",R3842)-1)</f>
        <v>theater</v>
      </c>
      <c r="T3842" t="str">
        <f t="shared" ref="T3842:T3905" si="363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si="361"/>
        <v>9</v>
      </c>
      <c r="P3843" s="14">
        <f t="shared" ref="P3843:P3906" si="364">(((J3843/60)/60)/24)+DATE(1970,1,1)</f>
        <v>41780.785729166666</v>
      </c>
      <c r="Q3843" s="14">
        <f t="shared" ref="Q3843:Q3906" si="365">(((I3843/60)/60)/24)+DATE(1970,1,1)</f>
        <v>41840.785729166666</v>
      </c>
      <c r="R3843" t="s">
        <v>8271</v>
      </c>
      <c r="S3843" t="str">
        <f t="shared" si="362"/>
        <v>theater</v>
      </c>
      <c r="T3843" t="str">
        <f t="shared" si="363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1"/>
        <v>22</v>
      </c>
      <c r="P3844" s="14">
        <f t="shared" si="364"/>
        <v>41740.493657407409</v>
      </c>
      <c r="Q3844" s="14">
        <f t="shared" si="365"/>
        <v>41770.493657407409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1"/>
        <v>21</v>
      </c>
      <c r="P3845" s="14">
        <f t="shared" si="364"/>
        <v>41766.072500000002</v>
      </c>
      <c r="Q3845" s="14">
        <f t="shared" si="365"/>
        <v>41791.072500000002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1"/>
        <v>41</v>
      </c>
      <c r="P3846" s="14">
        <f t="shared" si="364"/>
        <v>41766.617291666669</v>
      </c>
      <c r="Q3846" s="14">
        <f t="shared" si="365"/>
        <v>41793.290972222225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1"/>
        <v>2</v>
      </c>
      <c r="P3847" s="14">
        <f t="shared" si="364"/>
        <v>42248.627013888887</v>
      </c>
      <c r="Q3847" s="14">
        <f t="shared" si="365"/>
        <v>42278.627013888887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1"/>
        <v>3</v>
      </c>
      <c r="P3848" s="14">
        <f t="shared" si="364"/>
        <v>41885.221550925926</v>
      </c>
      <c r="Q3848" s="14">
        <f t="shared" si="365"/>
        <v>41916.290972222225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1"/>
        <v>16</v>
      </c>
      <c r="P3849" s="14">
        <f t="shared" si="364"/>
        <v>42159.224432870367</v>
      </c>
      <c r="Q3849" s="14">
        <f t="shared" si="365"/>
        <v>42204.224432870367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1"/>
        <v>16</v>
      </c>
      <c r="P3850" s="14">
        <f t="shared" si="364"/>
        <v>42265.817002314812</v>
      </c>
      <c r="Q3850" s="14">
        <f t="shared" si="365"/>
        <v>42295.817002314812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1"/>
        <v>7</v>
      </c>
      <c r="P3851" s="14">
        <f t="shared" si="364"/>
        <v>42136.767175925925</v>
      </c>
      <c r="Q3851" s="14">
        <f t="shared" si="365"/>
        <v>42166.767175925925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1"/>
        <v>4</v>
      </c>
      <c r="P3852" s="14">
        <f t="shared" si="364"/>
        <v>41975.124340277776</v>
      </c>
      <c r="Q3852" s="14">
        <f t="shared" si="365"/>
        <v>42005.124340277776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1"/>
        <v>34</v>
      </c>
      <c r="P3853" s="14">
        <f t="shared" si="364"/>
        <v>42172.439571759256</v>
      </c>
      <c r="Q3853" s="14">
        <f t="shared" si="365"/>
        <v>42202.439571759256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1"/>
        <v>0</v>
      </c>
      <c r="P3854" s="14">
        <f t="shared" si="364"/>
        <v>42065.190694444449</v>
      </c>
      <c r="Q3854" s="14">
        <f t="shared" si="365"/>
        <v>42090.149027777778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1"/>
        <v>0</v>
      </c>
      <c r="P3855" s="14">
        <f t="shared" si="364"/>
        <v>41848.84002314815</v>
      </c>
      <c r="Q3855" s="14">
        <f t="shared" si="365"/>
        <v>41883.84002314815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1"/>
        <v>16</v>
      </c>
      <c r="P3856" s="14">
        <f t="shared" si="364"/>
        <v>42103.884930555556</v>
      </c>
      <c r="Q3856" s="14">
        <f t="shared" si="365"/>
        <v>42133.884930555556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1"/>
        <v>3</v>
      </c>
      <c r="P3857" s="14">
        <f t="shared" si="364"/>
        <v>42059.970729166671</v>
      </c>
      <c r="Q3857" s="14">
        <f t="shared" si="365"/>
        <v>42089.929062499999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1"/>
        <v>0</v>
      </c>
      <c r="P3858" s="14">
        <f t="shared" si="364"/>
        <v>42041.743090277778</v>
      </c>
      <c r="Q3858" s="14">
        <f t="shared" si="365"/>
        <v>42071.701423611114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1"/>
        <v>5</v>
      </c>
      <c r="P3859" s="14">
        <f t="shared" si="364"/>
        <v>41829.73715277778</v>
      </c>
      <c r="Q3859" s="14">
        <f t="shared" si="365"/>
        <v>41852.716666666667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1"/>
        <v>2</v>
      </c>
      <c r="P3860" s="14">
        <f t="shared" si="364"/>
        <v>42128.431064814817</v>
      </c>
      <c r="Q3860" s="14">
        <f t="shared" si="365"/>
        <v>42146.875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1"/>
        <v>0</v>
      </c>
      <c r="P3861" s="14">
        <f t="shared" si="364"/>
        <v>41789.893599537041</v>
      </c>
      <c r="Q3861" s="14">
        <f t="shared" si="365"/>
        <v>41815.875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1"/>
        <v>18</v>
      </c>
      <c r="P3862" s="14">
        <f t="shared" si="364"/>
        <v>41833.660995370366</v>
      </c>
      <c r="Q3862" s="14">
        <f t="shared" si="365"/>
        <v>41863.660995370366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1"/>
        <v>5</v>
      </c>
      <c r="P3863" s="14">
        <f t="shared" si="364"/>
        <v>41914.590011574073</v>
      </c>
      <c r="Q3863" s="14">
        <f t="shared" si="365"/>
        <v>41955.907638888893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1"/>
        <v>0</v>
      </c>
      <c r="P3864" s="14">
        <f t="shared" si="364"/>
        <v>42611.261064814811</v>
      </c>
      <c r="Q3864" s="14">
        <f t="shared" si="365"/>
        <v>42625.707638888889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>
        <f t="shared" si="360"/>
        <v>0</v>
      </c>
      <c r="N3865" t="b">
        <v>0</v>
      </c>
      <c r="O3865" s="6">
        <f t="shared" si="361"/>
        <v>0</v>
      </c>
      <c r="P3865" s="14">
        <f t="shared" si="364"/>
        <v>42253.633159722223</v>
      </c>
      <c r="Q3865" s="14">
        <f t="shared" si="365"/>
        <v>42313.674826388888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1"/>
        <v>1</v>
      </c>
      <c r="P3866" s="14">
        <f t="shared" si="364"/>
        <v>42295.891828703709</v>
      </c>
      <c r="Q3866" s="14">
        <f t="shared" si="365"/>
        <v>42325.933495370366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1"/>
        <v>27</v>
      </c>
      <c r="P3867" s="14">
        <f t="shared" si="364"/>
        <v>41841.651597222226</v>
      </c>
      <c r="Q3867" s="14">
        <f t="shared" si="365"/>
        <v>41881.229166666664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1"/>
        <v>1</v>
      </c>
      <c r="P3868" s="14">
        <f t="shared" si="364"/>
        <v>42402.947002314817</v>
      </c>
      <c r="Q3868" s="14">
        <f t="shared" si="365"/>
        <v>42452.145138888889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1"/>
        <v>13</v>
      </c>
      <c r="P3869" s="14">
        <f t="shared" si="364"/>
        <v>42509.814108796301</v>
      </c>
      <c r="Q3869" s="14">
        <f t="shared" si="365"/>
        <v>42539.814108796301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1"/>
        <v>0</v>
      </c>
      <c r="P3870" s="14">
        <f t="shared" si="364"/>
        <v>41865.659780092588</v>
      </c>
      <c r="Q3870" s="14">
        <f t="shared" si="365"/>
        <v>41890.659780092588</v>
      </c>
      <c r="R3870" t="s">
        <v>8305</v>
      </c>
      <c r="S3870" t="str">
        <f t="shared" si="362"/>
        <v>theater</v>
      </c>
      <c r="T3870" t="str">
        <f t="shared" si="36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1"/>
        <v>3</v>
      </c>
      <c r="P3871" s="14">
        <f t="shared" si="364"/>
        <v>42047.724444444444</v>
      </c>
      <c r="Q3871" s="14">
        <f t="shared" si="365"/>
        <v>42077.132638888885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1"/>
        <v>15</v>
      </c>
      <c r="P3872" s="14">
        <f t="shared" si="364"/>
        <v>41793.17219907407</v>
      </c>
      <c r="Q3872" s="14">
        <f t="shared" si="365"/>
        <v>41823.17219907407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1"/>
        <v>3</v>
      </c>
      <c r="P3873" s="14">
        <f t="shared" si="364"/>
        <v>42763.780671296292</v>
      </c>
      <c r="Q3873" s="14">
        <f t="shared" si="365"/>
        <v>42823.739004629635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>
        <f t="shared" si="360"/>
        <v>0</v>
      </c>
      <c r="N3874" t="b">
        <v>0</v>
      </c>
      <c r="O3874" s="6">
        <f t="shared" si="361"/>
        <v>0</v>
      </c>
      <c r="P3874" s="14">
        <f t="shared" si="364"/>
        <v>42180.145787037036</v>
      </c>
      <c r="Q3874" s="14">
        <f t="shared" si="365"/>
        <v>42230.145787037036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>
        <f t="shared" si="360"/>
        <v>0</v>
      </c>
      <c r="N3875" t="b">
        <v>0</v>
      </c>
      <c r="O3875" s="6">
        <f t="shared" si="361"/>
        <v>0</v>
      </c>
      <c r="P3875" s="14">
        <f t="shared" si="364"/>
        <v>42255.696006944447</v>
      </c>
      <c r="Q3875" s="14">
        <f t="shared" si="365"/>
        <v>42285.696006944447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>
        <f t="shared" si="360"/>
        <v>0</v>
      </c>
      <c r="N3876" t="b">
        <v>0</v>
      </c>
      <c r="O3876" s="6">
        <f t="shared" si="361"/>
        <v>0</v>
      </c>
      <c r="P3876" s="14">
        <f t="shared" si="364"/>
        <v>42007.016458333332</v>
      </c>
      <c r="Q3876" s="14">
        <f t="shared" si="365"/>
        <v>42028.041666666672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>
        <f t="shared" si="360"/>
        <v>0</v>
      </c>
      <c r="N3877" t="b">
        <v>0</v>
      </c>
      <c r="O3877" s="6">
        <f t="shared" si="361"/>
        <v>0</v>
      </c>
      <c r="P3877" s="14">
        <f t="shared" si="364"/>
        <v>42615.346817129626</v>
      </c>
      <c r="Q3877" s="14">
        <f t="shared" si="365"/>
        <v>42616.416666666672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1"/>
        <v>53</v>
      </c>
      <c r="P3878" s="14">
        <f t="shared" si="364"/>
        <v>42372.624166666668</v>
      </c>
      <c r="Q3878" s="14">
        <f t="shared" si="365"/>
        <v>42402.624166666668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1"/>
        <v>5</v>
      </c>
      <c r="P3879" s="14">
        <f t="shared" si="364"/>
        <v>42682.67768518519</v>
      </c>
      <c r="Q3879" s="14">
        <f t="shared" si="365"/>
        <v>42712.67768518519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1"/>
        <v>0</v>
      </c>
      <c r="P3880" s="14">
        <f t="shared" si="364"/>
        <v>42154.818819444445</v>
      </c>
      <c r="Q3880" s="14">
        <f t="shared" si="365"/>
        <v>42185.165972222225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>
        <f t="shared" si="360"/>
        <v>0</v>
      </c>
      <c r="N3881" t="b">
        <v>0</v>
      </c>
      <c r="O3881" s="6">
        <f t="shared" si="361"/>
        <v>0</v>
      </c>
      <c r="P3881" s="14">
        <f t="shared" si="364"/>
        <v>41999.861064814817</v>
      </c>
      <c r="Q3881" s="14">
        <f t="shared" si="365"/>
        <v>42029.861064814817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1"/>
        <v>13</v>
      </c>
      <c r="P3882" s="14">
        <f t="shared" si="364"/>
        <v>41815.815046296295</v>
      </c>
      <c r="Q3882" s="14">
        <f t="shared" si="365"/>
        <v>41850.958333333336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1"/>
        <v>5</v>
      </c>
      <c r="P3883" s="14">
        <f t="shared" si="364"/>
        <v>42756.018506944441</v>
      </c>
      <c r="Q3883" s="14">
        <f t="shared" si="365"/>
        <v>42786.018506944441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>
        <f t="shared" si="360"/>
        <v>0</v>
      </c>
      <c r="N3884" t="b">
        <v>0</v>
      </c>
      <c r="O3884" s="6">
        <f t="shared" si="361"/>
        <v>0</v>
      </c>
      <c r="P3884" s="14">
        <f t="shared" si="364"/>
        <v>42373.983449074076</v>
      </c>
      <c r="Q3884" s="14">
        <f t="shared" si="365"/>
        <v>42400.960416666669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>
        <f t="shared" si="360"/>
        <v>0</v>
      </c>
      <c r="N3885" t="b">
        <v>0</v>
      </c>
      <c r="O3885" s="6">
        <f t="shared" si="361"/>
        <v>0</v>
      </c>
      <c r="P3885" s="14">
        <f t="shared" si="364"/>
        <v>41854.602650462963</v>
      </c>
      <c r="Q3885" s="14">
        <f t="shared" si="365"/>
        <v>41884.602650462963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>
        <f t="shared" si="360"/>
        <v>0</v>
      </c>
      <c r="N3886" t="b">
        <v>0</v>
      </c>
      <c r="O3886" s="6">
        <f t="shared" si="361"/>
        <v>0</v>
      </c>
      <c r="P3886" s="14">
        <f t="shared" si="364"/>
        <v>42065.791574074072</v>
      </c>
      <c r="Q3886" s="14">
        <f t="shared" si="365"/>
        <v>42090.749907407408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>
        <f t="shared" si="360"/>
        <v>0</v>
      </c>
      <c r="N3887" t="b">
        <v>0</v>
      </c>
      <c r="O3887" s="6">
        <f t="shared" si="361"/>
        <v>0</v>
      </c>
      <c r="P3887" s="14">
        <f t="shared" si="364"/>
        <v>42469.951284722221</v>
      </c>
      <c r="Q3887" s="14">
        <f t="shared" si="365"/>
        <v>42499.951284722221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>
        <f t="shared" si="360"/>
        <v>0</v>
      </c>
      <c r="N3888" t="b">
        <v>0</v>
      </c>
      <c r="O3888" s="6">
        <f t="shared" si="361"/>
        <v>0</v>
      </c>
      <c r="P3888" s="14">
        <f t="shared" si="364"/>
        <v>41954.228032407409</v>
      </c>
      <c r="Q3888" s="14">
        <f t="shared" si="365"/>
        <v>41984.228032407409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1"/>
        <v>2</v>
      </c>
      <c r="P3889" s="14">
        <f t="shared" si="364"/>
        <v>42079.857974537037</v>
      </c>
      <c r="Q3889" s="14">
        <f t="shared" si="365"/>
        <v>42125.916666666672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1"/>
        <v>27</v>
      </c>
      <c r="P3890" s="14">
        <f t="shared" si="364"/>
        <v>42762.545810185184</v>
      </c>
      <c r="Q3890" s="14">
        <f t="shared" si="365"/>
        <v>42792.545810185184</v>
      </c>
      <c r="R3890" t="s">
        <v>8271</v>
      </c>
      <c r="S3890" t="str">
        <f t="shared" si="362"/>
        <v>theater</v>
      </c>
      <c r="T3890" t="str">
        <f t="shared" si="36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1"/>
        <v>1</v>
      </c>
      <c r="P3891" s="14">
        <f t="shared" si="364"/>
        <v>41977.004976851851</v>
      </c>
      <c r="Q3891" s="14">
        <f t="shared" si="365"/>
        <v>42008.976388888885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1"/>
        <v>17</v>
      </c>
      <c r="P3892" s="14">
        <f t="shared" si="364"/>
        <v>42171.758611111116</v>
      </c>
      <c r="Q3892" s="14">
        <f t="shared" si="365"/>
        <v>42231.758611111116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1"/>
        <v>33</v>
      </c>
      <c r="P3893" s="14">
        <f t="shared" si="364"/>
        <v>42056.1324537037</v>
      </c>
      <c r="Q3893" s="14">
        <f t="shared" si="365"/>
        <v>42086.207638888889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>
        <f t="shared" si="360"/>
        <v>0</v>
      </c>
      <c r="N3894" t="b">
        <v>0</v>
      </c>
      <c r="O3894" s="6">
        <f t="shared" si="361"/>
        <v>0</v>
      </c>
      <c r="P3894" s="14">
        <f t="shared" si="364"/>
        <v>41867.652280092596</v>
      </c>
      <c r="Q3894" s="14">
        <f t="shared" si="365"/>
        <v>41875.291666666664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1"/>
        <v>22</v>
      </c>
      <c r="P3895" s="14">
        <f t="shared" si="364"/>
        <v>41779.657870370371</v>
      </c>
      <c r="Q3895" s="14">
        <f t="shared" si="365"/>
        <v>41821.25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1"/>
        <v>3</v>
      </c>
      <c r="P3896" s="14">
        <f t="shared" si="364"/>
        <v>42679.958472222221</v>
      </c>
      <c r="Q3896" s="14">
        <f t="shared" si="365"/>
        <v>42710.207638888889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1"/>
        <v>5</v>
      </c>
      <c r="P3897" s="14">
        <f t="shared" si="364"/>
        <v>42032.250208333338</v>
      </c>
      <c r="Q3897" s="14">
        <f t="shared" si="365"/>
        <v>42063.250208333338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1"/>
        <v>11</v>
      </c>
      <c r="P3898" s="14">
        <f t="shared" si="364"/>
        <v>41793.191875000004</v>
      </c>
      <c r="Q3898" s="14">
        <f t="shared" si="365"/>
        <v>41807.191875000004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1"/>
        <v>18</v>
      </c>
      <c r="P3899" s="14">
        <f t="shared" si="364"/>
        <v>41982.87364583333</v>
      </c>
      <c r="Q3899" s="14">
        <f t="shared" si="365"/>
        <v>42012.87364583333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1"/>
        <v>33</v>
      </c>
      <c r="P3900" s="14">
        <f t="shared" si="364"/>
        <v>42193.482291666667</v>
      </c>
      <c r="Q3900" s="14">
        <f t="shared" si="365"/>
        <v>42233.666666666672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1"/>
        <v>1</v>
      </c>
      <c r="P3901" s="14">
        <f t="shared" si="364"/>
        <v>41843.775011574071</v>
      </c>
      <c r="Q3901" s="14">
        <f t="shared" si="365"/>
        <v>41863.775011574071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1"/>
        <v>5</v>
      </c>
      <c r="P3902" s="14">
        <f t="shared" si="364"/>
        <v>42136.092488425929</v>
      </c>
      <c r="Q3902" s="14">
        <f t="shared" si="365"/>
        <v>42166.092488425929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1"/>
        <v>1</v>
      </c>
      <c r="P3903" s="14">
        <f t="shared" si="364"/>
        <v>42317.826377314821</v>
      </c>
      <c r="Q3903" s="14">
        <f t="shared" si="365"/>
        <v>42357.826377314821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1"/>
        <v>49</v>
      </c>
      <c r="P3904" s="14">
        <f t="shared" si="364"/>
        <v>42663.468078703707</v>
      </c>
      <c r="Q3904" s="14">
        <f t="shared" si="365"/>
        <v>42688.509745370371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>
        <f t="shared" si="360"/>
        <v>0</v>
      </c>
      <c r="N3905" t="b">
        <v>0</v>
      </c>
      <c r="O3905" s="6">
        <f t="shared" si="361"/>
        <v>0</v>
      </c>
      <c r="P3905" s="14">
        <f t="shared" si="364"/>
        <v>42186.01116898148</v>
      </c>
      <c r="Q3905" s="14">
        <f t="shared" si="365"/>
        <v>42230.818055555559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IFERROR(ROUND(E3906/L3906, 2), 0)</f>
        <v>1.5</v>
      </c>
      <c r="N3906" t="b">
        <v>0</v>
      </c>
      <c r="O3906" s="6">
        <f t="shared" ref="O3906:O3969" si="367">ROUND(E3906/D3906 * 100, 0)</f>
        <v>0</v>
      </c>
      <c r="P3906" s="14">
        <f t="shared" si="364"/>
        <v>42095.229166666672</v>
      </c>
      <c r="Q3906" s="14">
        <f t="shared" si="365"/>
        <v>42109.211111111115</v>
      </c>
      <c r="R3906" t="s">
        <v>8271</v>
      </c>
      <c r="S3906" t="str">
        <f t="shared" ref="S3906:S3969" si="368">LEFT(R3906,SEARCH("/",R3906)-1)</f>
        <v>theater</v>
      </c>
      <c r="T3906" t="str">
        <f t="shared" ref="T3906:T3969" si="369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si="367"/>
        <v>12</v>
      </c>
      <c r="P3907" s="14">
        <f t="shared" ref="P3907:P3970" si="370">(((J3907/60)/60)/24)+DATE(1970,1,1)</f>
        <v>42124.623877314814</v>
      </c>
      <c r="Q3907" s="14">
        <f t="shared" ref="Q3907:Q3970" si="371">(((I3907/60)/60)/24)+DATE(1970,1,1)</f>
        <v>42166.958333333328</v>
      </c>
      <c r="R3907" t="s">
        <v>8271</v>
      </c>
      <c r="S3907" t="str">
        <f t="shared" si="368"/>
        <v>theater</v>
      </c>
      <c r="T3907" t="str">
        <f t="shared" si="369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67"/>
        <v>67</v>
      </c>
      <c r="P3908" s="14">
        <f t="shared" si="370"/>
        <v>42143.917743055557</v>
      </c>
      <c r="Q3908" s="14">
        <f t="shared" si="371"/>
        <v>42181.559027777781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67"/>
        <v>15</v>
      </c>
      <c r="P3909" s="14">
        <f t="shared" si="370"/>
        <v>41906.819513888891</v>
      </c>
      <c r="Q3909" s="14">
        <f t="shared" si="371"/>
        <v>41938.838888888888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67"/>
        <v>9</v>
      </c>
      <c r="P3910" s="14">
        <f t="shared" si="370"/>
        <v>41834.135370370372</v>
      </c>
      <c r="Q3910" s="14">
        <f t="shared" si="371"/>
        <v>41849.135370370372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67"/>
        <v>0</v>
      </c>
      <c r="P3911" s="14">
        <f t="shared" si="370"/>
        <v>41863.359282407408</v>
      </c>
      <c r="Q3911" s="14">
        <f t="shared" si="371"/>
        <v>41893.359282407408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67"/>
        <v>3</v>
      </c>
      <c r="P3912" s="14">
        <f t="shared" si="370"/>
        <v>42224.756909722222</v>
      </c>
      <c r="Q3912" s="14">
        <f t="shared" si="371"/>
        <v>42254.756909722222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67"/>
        <v>37</v>
      </c>
      <c r="P3913" s="14">
        <f t="shared" si="370"/>
        <v>41939.8122337963</v>
      </c>
      <c r="Q3913" s="14">
        <f t="shared" si="371"/>
        <v>41969.853900462964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67"/>
        <v>0</v>
      </c>
      <c r="P3914" s="14">
        <f t="shared" si="370"/>
        <v>42059.270023148143</v>
      </c>
      <c r="Q3914" s="14">
        <f t="shared" si="371"/>
        <v>42119.190972222219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67"/>
        <v>10</v>
      </c>
      <c r="P3915" s="14">
        <f t="shared" si="370"/>
        <v>42308.211215277777</v>
      </c>
      <c r="Q3915" s="14">
        <f t="shared" si="371"/>
        <v>42338.252881944441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67"/>
        <v>36</v>
      </c>
      <c r="P3916" s="14">
        <f t="shared" si="370"/>
        <v>42114.818935185183</v>
      </c>
      <c r="Q3916" s="14">
        <f t="shared" si="371"/>
        <v>42134.957638888889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67"/>
        <v>0</v>
      </c>
      <c r="P3917" s="14">
        <f t="shared" si="370"/>
        <v>42492.98505787037</v>
      </c>
      <c r="Q3917" s="14">
        <f t="shared" si="371"/>
        <v>42522.98505787037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>
        <f t="shared" si="366"/>
        <v>0</v>
      </c>
      <c r="N3918" t="b">
        <v>0</v>
      </c>
      <c r="O3918" s="6">
        <f t="shared" si="367"/>
        <v>0</v>
      </c>
      <c r="P3918" s="14">
        <f t="shared" si="370"/>
        <v>42494.471666666665</v>
      </c>
      <c r="Q3918" s="14">
        <f t="shared" si="371"/>
        <v>42524.471666666665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67"/>
        <v>0</v>
      </c>
      <c r="P3919" s="14">
        <f t="shared" si="370"/>
        <v>41863.527326388888</v>
      </c>
      <c r="Q3919" s="14">
        <f t="shared" si="371"/>
        <v>41893.527326388888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67"/>
        <v>0</v>
      </c>
      <c r="P3920" s="14">
        <f t="shared" si="370"/>
        <v>41843.664618055554</v>
      </c>
      <c r="Q3920" s="14">
        <f t="shared" si="371"/>
        <v>41855.666666666664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67"/>
        <v>2</v>
      </c>
      <c r="P3921" s="14">
        <f t="shared" si="370"/>
        <v>42358.684872685189</v>
      </c>
      <c r="Q3921" s="14">
        <f t="shared" si="371"/>
        <v>42387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67"/>
        <v>5</v>
      </c>
      <c r="P3922" s="14">
        <f t="shared" si="370"/>
        <v>42657.38726851852</v>
      </c>
      <c r="Q3922" s="14">
        <f t="shared" si="371"/>
        <v>42687.428935185191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>
        <f t="shared" si="366"/>
        <v>0</v>
      </c>
      <c r="N3923" t="b">
        <v>0</v>
      </c>
      <c r="O3923" s="6">
        <f t="shared" si="367"/>
        <v>0</v>
      </c>
      <c r="P3923" s="14">
        <f t="shared" si="370"/>
        <v>41926.542303240742</v>
      </c>
      <c r="Q3923" s="14">
        <f t="shared" si="371"/>
        <v>41938.75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67"/>
        <v>8</v>
      </c>
      <c r="P3924" s="14">
        <f t="shared" si="370"/>
        <v>42020.768634259264</v>
      </c>
      <c r="Q3924" s="14">
        <f t="shared" si="371"/>
        <v>42065.958333333328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67"/>
        <v>12</v>
      </c>
      <c r="P3925" s="14">
        <f t="shared" si="370"/>
        <v>42075.979988425926</v>
      </c>
      <c r="Q3925" s="14">
        <f t="shared" si="371"/>
        <v>42103.979988425926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67"/>
        <v>15</v>
      </c>
      <c r="P3926" s="14">
        <f t="shared" si="370"/>
        <v>41786.959745370368</v>
      </c>
      <c r="Q3926" s="14">
        <f t="shared" si="371"/>
        <v>41816.959745370368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67"/>
        <v>10</v>
      </c>
      <c r="P3927" s="14">
        <f t="shared" si="370"/>
        <v>41820.870821759258</v>
      </c>
      <c r="Q3927" s="14">
        <f t="shared" si="371"/>
        <v>41850.870821759258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67"/>
        <v>0</v>
      </c>
      <c r="P3928" s="14">
        <f t="shared" si="370"/>
        <v>41970.085046296299</v>
      </c>
      <c r="Q3928" s="14">
        <f t="shared" si="371"/>
        <v>42000.085046296299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67"/>
        <v>1</v>
      </c>
      <c r="P3929" s="14">
        <f t="shared" si="370"/>
        <v>41830.267407407409</v>
      </c>
      <c r="Q3929" s="14">
        <f t="shared" si="371"/>
        <v>41860.267407407409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67"/>
        <v>13</v>
      </c>
      <c r="P3930" s="14">
        <f t="shared" si="370"/>
        <v>42265.683182870373</v>
      </c>
      <c r="Q3930" s="14">
        <f t="shared" si="371"/>
        <v>42293.207638888889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67"/>
        <v>2</v>
      </c>
      <c r="P3931" s="14">
        <f t="shared" si="370"/>
        <v>42601.827141203699</v>
      </c>
      <c r="Q3931" s="14">
        <f t="shared" si="371"/>
        <v>42631.827141203699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>
        <f t="shared" si="366"/>
        <v>0</v>
      </c>
      <c r="N3932" t="b">
        <v>0</v>
      </c>
      <c r="O3932" s="6">
        <f t="shared" si="367"/>
        <v>0</v>
      </c>
      <c r="P3932" s="14">
        <f t="shared" si="370"/>
        <v>42433.338749999995</v>
      </c>
      <c r="Q3932" s="14">
        <f t="shared" si="371"/>
        <v>42461.25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>
        <f t="shared" si="366"/>
        <v>0</v>
      </c>
      <c r="N3933" t="b">
        <v>0</v>
      </c>
      <c r="O3933" s="6">
        <f t="shared" si="367"/>
        <v>0</v>
      </c>
      <c r="P3933" s="14">
        <f t="shared" si="370"/>
        <v>42228.151701388888</v>
      </c>
      <c r="Q3933" s="14">
        <f t="shared" si="371"/>
        <v>42253.151701388888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67"/>
        <v>0</v>
      </c>
      <c r="P3934" s="14">
        <f t="shared" si="370"/>
        <v>42415.168564814812</v>
      </c>
      <c r="Q3934" s="14">
        <f t="shared" si="371"/>
        <v>42445.126898148148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67"/>
        <v>16</v>
      </c>
      <c r="P3935" s="14">
        <f t="shared" si="370"/>
        <v>42538.968310185184</v>
      </c>
      <c r="Q3935" s="14">
        <f t="shared" si="371"/>
        <v>42568.029861111107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67"/>
        <v>11</v>
      </c>
      <c r="P3936" s="14">
        <f t="shared" si="370"/>
        <v>42233.671747685185</v>
      </c>
      <c r="Q3936" s="14">
        <f t="shared" si="371"/>
        <v>42278.541666666672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67"/>
        <v>44</v>
      </c>
      <c r="P3937" s="14">
        <f t="shared" si="370"/>
        <v>42221.656782407401</v>
      </c>
      <c r="Q3937" s="14">
        <f t="shared" si="371"/>
        <v>42281.656782407401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>
        <f t="shared" si="366"/>
        <v>0</v>
      </c>
      <c r="N3938" t="b">
        <v>0</v>
      </c>
      <c r="O3938" s="6">
        <f t="shared" si="367"/>
        <v>0</v>
      </c>
      <c r="P3938" s="14">
        <f t="shared" si="370"/>
        <v>42675.262962962966</v>
      </c>
      <c r="Q3938" s="14">
        <f t="shared" si="371"/>
        <v>42705.304629629631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67"/>
        <v>86</v>
      </c>
      <c r="P3939" s="14">
        <f t="shared" si="370"/>
        <v>42534.631481481483</v>
      </c>
      <c r="Q3939" s="14">
        <f t="shared" si="371"/>
        <v>42562.631481481483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67"/>
        <v>12</v>
      </c>
      <c r="P3940" s="14">
        <f t="shared" si="370"/>
        <v>42151.905717592599</v>
      </c>
      <c r="Q3940" s="14">
        <f t="shared" si="371"/>
        <v>42182.905717592599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67"/>
        <v>0</v>
      </c>
      <c r="P3941" s="14">
        <f t="shared" si="370"/>
        <v>41915.400219907409</v>
      </c>
      <c r="Q3941" s="14">
        <f t="shared" si="371"/>
        <v>41919.1875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67"/>
        <v>0</v>
      </c>
      <c r="P3942" s="14">
        <f t="shared" si="370"/>
        <v>41961.492488425924</v>
      </c>
      <c r="Q3942" s="14">
        <f t="shared" si="371"/>
        <v>42006.492488425924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67"/>
        <v>1</v>
      </c>
      <c r="P3943" s="14">
        <f t="shared" si="370"/>
        <v>41940.587233796294</v>
      </c>
      <c r="Q3943" s="14">
        <f t="shared" si="371"/>
        <v>41968.041666666672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>
        <f t="shared" si="366"/>
        <v>0</v>
      </c>
      <c r="N3944" t="b">
        <v>0</v>
      </c>
      <c r="O3944" s="6">
        <f t="shared" si="367"/>
        <v>0</v>
      </c>
      <c r="P3944" s="14">
        <f t="shared" si="370"/>
        <v>42111.904097222221</v>
      </c>
      <c r="Q3944" s="14">
        <f t="shared" si="371"/>
        <v>42171.904097222221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67"/>
        <v>36</v>
      </c>
      <c r="P3945" s="14">
        <f t="shared" si="370"/>
        <v>42279.778564814813</v>
      </c>
      <c r="Q3945" s="14">
        <f t="shared" si="371"/>
        <v>42310.701388888891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>
        <f t="shared" si="366"/>
        <v>0</v>
      </c>
      <c r="N3946" t="b">
        <v>0</v>
      </c>
      <c r="O3946" s="6">
        <f t="shared" si="367"/>
        <v>0</v>
      </c>
      <c r="P3946" s="14">
        <f t="shared" si="370"/>
        <v>42213.662905092591</v>
      </c>
      <c r="Q3946" s="14">
        <f t="shared" si="371"/>
        <v>42243.662905092591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67"/>
        <v>0</v>
      </c>
      <c r="P3947" s="14">
        <f t="shared" si="370"/>
        <v>42109.801712962959</v>
      </c>
      <c r="Q3947" s="14">
        <f t="shared" si="371"/>
        <v>42139.801712962959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67"/>
        <v>3</v>
      </c>
      <c r="P3948" s="14">
        <f t="shared" si="370"/>
        <v>42031.833587962959</v>
      </c>
      <c r="Q3948" s="14">
        <f t="shared" si="371"/>
        <v>42063.333333333328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67"/>
        <v>3</v>
      </c>
      <c r="P3949" s="14">
        <f t="shared" si="370"/>
        <v>42615.142870370371</v>
      </c>
      <c r="Q3949" s="14">
        <f t="shared" si="371"/>
        <v>42645.142870370371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>
        <f t="shared" si="366"/>
        <v>0</v>
      </c>
      <c r="N3950" t="b">
        <v>0</v>
      </c>
      <c r="O3950" s="6">
        <f t="shared" si="367"/>
        <v>0</v>
      </c>
      <c r="P3950" s="14">
        <f t="shared" si="370"/>
        <v>41829.325497685182</v>
      </c>
      <c r="Q3950" s="14">
        <f t="shared" si="371"/>
        <v>41889.325497685182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67"/>
        <v>16</v>
      </c>
      <c r="P3951" s="14">
        <f t="shared" si="370"/>
        <v>42016.120613425926</v>
      </c>
      <c r="Q3951" s="14">
        <f t="shared" si="371"/>
        <v>42046.120613425926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67"/>
        <v>1</v>
      </c>
      <c r="P3952" s="14">
        <f t="shared" si="370"/>
        <v>42439.702314814815</v>
      </c>
      <c r="Q3952" s="14">
        <f t="shared" si="371"/>
        <v>42468.774305555555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67"/>
        <v>0</v>
      </c>
      <c r="P3953" s="14">
        <f t="shared" si="370"/>
        <v>42433.825717592597</v>
      </c>
      <c r="Q3953" s="14">
        <f t="shared" si="371"/>
        <v>42493.784050925926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67"/>
        <v>0</v>
      </c>
      <c r="P3954" s="14">
        <f t="shared" si="370"/>
        <v>42243.790393518517</v>
      </c>
      <c r="Q3954" s="14">
        <f t="shared" si="371"/>
        <v>42303.790393518517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>
        <f t="shared" si="366"/>
        <v>0</v>
      </c>
      <c r="N3955" t="b">
        <v>0</v>
      </c>
      <c r="O3955" s="6">
        <f t="shared" si="367"/>
        <v>0</v>
      </c>
      <c r="P3955" s="14">
        <f t="shared" si="370"/>
        <v>42550.048449074078</v>
      </c>
      <c r="Q3955" s="14">
        <f t="shared" si="371"/>
        <v>42580.978472222225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>
        <f t="shared" si="366"/>
        <v>0</v>
      </c>
      <c r="N3956" t="b">
        <v>0</v>
      </c>
      <c r="O3956" s="6">
        <f t="shared" si="367"/>
        <v>0</v>
      </c>
      <c r="P3956" s="14">
        <f t="shared" si="370"/>
        <v>41774.651203703703</v>
      </c>
      <c r="Q3956" s="14">
        <f t="shared" si="371"/>
        <v>41834.651203703703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67"/>
        <v>24</v>
      </c>
      <c r="P3957" s="14">
        <f t="shared" si="370"/>
        <v>42306.848854166667</v>
      </c>
      <c r="Q3957" s="14">
        <f t="shared" si="371"/>
        <v>42336.890520833331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>
        <f t="shared" si="366"/>
        <v>0</v>
      </c>
      <c r="N3958" t="b">
        <v>0</v>
      </c>
      <c r="O3958" s="6">
        <f t="shared" si="367"/>
        <v>0</v>
      </c>
      <c r="P3958" s="14">
        <f t="shared" si="370"/>
        <v>42457.932025462964</v>
      </c>
      <c r="Q3958" s="14">
        <f t="shared" si="371"/>
        <v>42485.013888888891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67"/>
        <v>0</v>
      </c>
      <c r="P3959" s="14">
        <f t="shared" si="370"/>
        <v>42513.976319444439</v>
      </c>
      <c r="Q3959" s="14">
        <f t="shared" si="371"/>
        <v>42559.976319444439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67"/>
        <v>32</v>
      </c>
      <c r="P3960" s="14">
        <f t="shared" si="370"/>
        <v>41816.950370370374</v>
      </c>
      <c r="Q3960" s="14">
        <f t="shared" si="371"/>
        <v>41853.583333333336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67"/>
        <v>24</v>
      </c>
      <c r="P3961" s="14">
        <f t="shared" si="370"/>
        <v>41880.788842592592</v>
      </c>
      <c r="Q3961" s="14">
        <f t="shared" si="371"/>
        <v>41910.788842592592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67"/>
        <v>2</v>
      </c>
      <c r="P3962" s="14">
        <f t="shared" si="370"/>
        <v>42342.845555555556</v>
      </c>
      <c r="Q3962" s="14">
        <f t="shared" si="371"/>
        <v>42372.845555555556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67"/>
        <v>0</v>
      </c>
      <c r="P3963" s="14">
        <f t="shared" si="370"/>
        <v>41745.891319444447</v>
      </c>
      <c r="Q3963" s="14">
        <f t="shared" si="371"/>
        <v>41767.891319444447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67"/>
        <v>3</v>
      </c>
      <c r="P3964" s="14">
        <f t="shared" si="370"/>
        <v>42311.621458333335</v>
      </c>
      <c r="Q3964" s="14">
        <f t="shared" si="371"/>
        <v>42336.621458333335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>
        <f t="shared" si="366"/>
        <v>0</v>
      </c>
      <c r="N3965" t="b">
        <v>0</v>
      </c>
      <c r="O3965" s="6">
        <f t="shared" si="367"/>
        <v>0</v>
      </c>
      <c r="P3965" s="14">
        <f t="shared" si="370"/>
        <v>42296.154131944444</v>
      </c>
      <c r="Q3965" s="14">
        <f t="shared" si="371"/>
        <v>42326.195798611108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67"/>
        <v>6</v>
      </c>
      <c r="P3966" s="14">
        <f t="shared" si="370"/>
        <v>42053.722060185188</v>
      </c>
      <c r="Q3966" s="14">
        <f t="shared" si="371"/>
        <v>42113.680393518516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67"/>
        <v>14</v>
      </c>
      <c r="P3967" s="14">
        <f t="shared" si="370"/>
        <v>42414.235879629632</v>
      </c>
      <c r="Q3967" s="14">
        <f t="shared" si="371"/>
        <v>42474.194212962961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67"/>
        <v>1</v>
      </c>
      <c r="P3968" s="14">
        <f t="shared" si="370"/>
        <v>41801.711550925924</v>
      </c>
      <c r="Q3968" s="14">
        <f t="shared" si="371"/>
        <v>41844.124305555553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67"/>
        <v>24</v>
      </c>
      <c r="P3969" s="14">
        <f t="shared" si="370"/>
        <v>42770.290590277778</v>
      </c>
      <c r="Q3969" s="14">
        <f t="shared" si="371"/>
        <v>42800.290590277778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IFERROR(ROUND(E3970/L3970, 2), 0)</f>
        <v>47.91</v>
      </c>
      <c r="N3970" t="b">
        <v>0</v>
      </c>
      <c r="O3970" s="6">
        <f t="shared" ref="O3970:O4033" si="373">ROUND(E3970/D3970 * 100, 0)</f>
        <v>11</v>
      </c>
      <c r="P3970" s="14">
        <f t="shared" si="370"/>
        <v>42452.815659722226</v>
      </c>
      <c r="Q3970" s="14">
        <f t="shared" si="371"/>
        <v>42512.815659722226</v>
      </c>
      <c r="R3970" t="s">
        <v>8271</v>
      </c>
      <c r="S3970" t="str">
        <f t="shared" ref="S3970:S4033" si="374">LEFT(R3970,SEARCH("/",R3970)-1)</f>
        <v>theater</v>
      </c>
      <c r="T3970" t="str">
        <f t="shared" ref="T3970:T4033" si="375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si="373"/>
        <v>7</v>
      </c>
      <c r="P3971" s="14">
        <f t="shared" ref="P3971:P4034" si="376">(((J3971/60)/60)/24)+DATE(1970,1,1)</f>
        <v>42601.854699074072</v>
      </c>
      <c r="Q3971" s="14">
        <f t="shared" ref="Q3971:Q4034" si="377">(((I3971/60)/60)/24)+DATE(1970,1,1)</f>
        <v>42611.163194444445</v>
      </c>
      <c r="R3971" t="s">
        <v>8271</v>
      </c>
      <c r="S3971" t="str">
        <f t="shared" si="374"/>
        <v>theater</v>
      </c>
      <c r="T3971" t="str">
        <f t="shared" si="375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3"/>
        <v>0</v>
      </c>
      <c r="P3972" s="14">
        <f t="shared" si="376"/>
        <v>42447.863553240735</v>
      </c>
      <c r="Q3972" s="14">
        <f t="shared" si="377"/>
        <v>42477.863553240735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3"/>
        <v>1</v>
      </c>
      <c r="P3973" s="14">
        <f t="shared" si="376"/>
        <v>41811.536180555559</v>
      </c>
      <c r="Q3973" s="14">
        <f t="shared" si="377"/>
        <v>41841.536180555559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3"/>
        <v>21</v>
      </c>
      <c r="P3974" s="14">
        <f t="shared" si="376"/>
        <v>41981.067523148144</v>
      </c>
      <c r="Q3974" s="14">
        <f t="shared" si="377"/>
        <v>42041.067523148144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3"/>
        <v>78</v>
      </c>
      <c r="P3975" s="14">
        <f t="shared" si="376"/>
        <v>42469.68414351852</v>
      </c>
      <c r="Q3975" s="14">
        <f t="shared" si="377"/>
        <v>42499.166666666672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3"/>
        <v>32</v>
      </c>
      <c r="P3976" s="14">
        <f t="shared" si="376"/>
        <v>42493.546851851846</v>
      </c>
      <c r="Q3976" s="14">
        <f t="shared" si="377"/>
        <v>42523.546851851846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>
        <f t="shared" si="372"/>
        <v>0</v>
      </c>
      <c r="N3977" t="b">
        <v>0</v>
      </c>
      <c r="O3977" s="6">
        <f t="shared" si="373"/>
        <v>0</v>
      </c>
      <c r="P3977" s="14">
        <f t="shared" si="376"/>
        <v>42534.866875</v>
      </c>
      <c r="Q3977" s="14">
        <f t="shared" si="377"/>
        <v>42564.866875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3"/>
        <v>48</v>
      </c>
      <c r="P3978" s="14">
        <f t="shared" si="376"/>
        <v>41830.858344907407</v>
      </c>
      <c r="Q3978" s="14">
        <f t="shared" si="377"/>
        <v>41852.291666666664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3"/>
        <v>1</v>
      </c>
      <c r="P3979" s="14">
        <f t="shared" si="376"/>
        <v>42543.788564814815</v>
      </c>
      <c r="Q3979" s="14">
        <f t="shared" si="377"/>
        <v>42573.788564814815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3"/>
        <v>11</v>
      </c>
      <c r="P3980" s="14">
        <f t="shared" si="376"/>
        <v>41975.642974537041</v>
      </c>
      <c r="Q3980" s="14">
        <f t="shared" si="377"/>
        <v>42035.642974537041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3"/>
        <v>2</v>
      </c>
      <c r="P3981" s="14">
        <f t="shared" si="376"/>
        <v>42069.903437500005</v>
      </c>
      <c r="Q3981" s="14">
        <f t="shared" si="377"/>
        <v>42092.833333333328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3"/>
        <v>18</v>
      </c>
      <c r="P3982" s="14">
        <f t="shared" si="376"/>
        <v>41795.598923611113</v>
      </c>
      <c r="Q3982" s="14">
        <f t="shared" si="377"/>
        <v>41825.598923611113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3"/>
        <v>4</v>
      </c>
      <c r="P3983" s="14">
        <f t="shared" si="376"/>
        <v>42508.179965277777</v>
      </c>
      <c r="Q3983" s="14">
        <f t="shared" si="377"/>
        <v>42568.179965277777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3"/>
        <v>20</v>
      </c>
      <c r="P3984" s="14">
        <f t="shared" si="376"/>
        <v>42132.809953703705</v>
      </c>
      <c r="Q3984" s="14">
        <f t="shared" si="377"/>
        <v>42192.809953703705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3"/>
        <v>35</v>
      </c>
      <c r="P3985" s="14">
        <f t="shared" si="376"/>
        <v>41747.86986111111</v>
      </c>
      <c r="Q3985" s="14">
        <f t="shared" si="377"/>
        <v>41779.290972222225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3"/>
        <v>6</v>
      </c>
      <c r="P3986" s="14">
        <f t="shared" si="376"/>
        <v>41920.963472222218</v>
      </c>
      <c r="Q3986" s="14">
        <f t="shared" si="377"/>
        <v>41951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3"/>
        <v>32</v>
      </c>
      <c r="P3987" s="14">
        <f t="shared" si="376"/>
        <v>42399.707407407404</v>
      </c>
      <c r="Q3987" s="14">
        <f t="shared" si="377"/>
        <v>42420.878472222219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3"/>
        <v>10</v>
      </c>
      <c r="P3988" s="14">
        <f t="shared" si="376"/>
        <v>42467.548541666663</v>
      </c>
      <c r="Q3988" s="14">
        <f t="shared" si="377"/>
        <v>42496.544444444444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3"/>
        <v>38</v>
      </c>
      <c r="P3989" s="14">
        <f t="shared" si="376"/>
        <v>41765.92465277778</v>
      </c>
      <c r="Q3989" s="14">
        <f t="shared" si="377"/>
        <v>41775.92465277778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3"/>
        <v>2</v>
      </c>
      <c r="P3990" s="14">
        <f t="shared" si="376"/>
        <v>42230.08116898148</v>
      </c>
      <c r="Q3990" s="14">
        <f t="shared" si="377"/>
        <v>42245.08116898148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>
        <f t="shared" si="372"/>
        <v>0</v>
      </c>
      <c r="N3991" t="b">
        <v>0</v>
      </c>
      <c r="O3991" s="6">
        <f t="shared" si="373"/>
        <v>0</v>
      </c>
      <c r="P3991" s="14">
        <f t="shared" si="376"/>
        <v>42286.749780092592</v>
      </c>
      <c r="Q3991" s="14">
        <f t="shared" si="377"/>
        <v>42316.791446759264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3"/>
        <v>4</v>
      </c>
      <c r="P3992" s="14">
        <f t="shared" si="376"/>
        <v>42401.672372685185</v>
      </c>
      <c r="Q3992" s="14">
        <f t="shared" si="377"/>
        <v>42431.672372685185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3"/>
        <v>20</v>
      </c>
      <c r="P3993" s="14">
        <f t="shared" si="376"/>
        <v>42125.644467592589</v>
      </c>
      <c r="Q3993" s="14">
        <f t="shared" si="377"/>
        <v>42155.644467592589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3"/>
        <v>5</v>
      </c>
      <c r="P3994" s="14">
        <f t="shared" si="376"/>
        <v>42289.94049768518</v>
      </c>
      <c r="Q3994" s="14">
        <f t="shared" si="377"/>
        <v>42349.982164351852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3"/>
        <v>0</v>
      </c>
      <c r="P3995" s="14">
        <f t="shared" si="376"/>
        <v>42107.864722222221</v>
      </c>
      <c r="Q3995" s="14">
        <f t="shared" si="377"/>
        <v>42137.864722222221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3"/>
        <v>0</v>
      </c>
      <c r="P3996" s="14">
        <f t="shared" si="376"/>
        <v>41809.389930555553</v>
      </c>
      <c r="Q3996" s="14">
        <f t="shared" si="377"/>
        <v>41839.389930555553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3"/>
        <v>35</v>
      </c>
      <c r="P3997" s="14">
        <f t="shared" si="376"/>
        <v>42019.683761574073</v>
      </c>
      <c r="Q3997" s="14">
        <f t="shared" si="377"/>
        <v>42049.477083333331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3"/>
        <v>17</v>
      </c>
      <c r="P3998" s="14">
        <f t="shared" si="376"/>
        <v>41950.26694444444</v>
      </c>
      <c r="Q3998" s="14">
        <f t="shared" si="377"/>
        <v>41963.669444444444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>
        <f t="shared" si="372"/>
        <v>0</v>
      </c>
      <c r="N3999" t="b">
        <v>0</v>
      </c>
      <c r="O3999" s="6">
        <f t="shared" si="373"/>
        <v>0</v>
      </c>
      <c r="P3999" s="14">
        <f t="shared" si="376"/>
        <v>42069.391446759255</v>
      </c>
      <c r="Q3999" s="14">
        <f t="shared" si="377"/>
        <v>42099.349780092598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3"/>
        <v>57</v>
      </c>
      <c r="P4000" s="14">
        <f t="shared" si="376"/>
        <v>42061.963263888887</v>
      </c>
      <c r="Q4000" s="14">
        <f t="shared" si="377"/>
        <v>42091.921597222223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3"/>
        <v>17</v>
      </c>
      <c r="P4001" s="14">
        <f t="shared" si="376"/>
        <v>41842.828680555554</v>
      </c>
      <c r="Q4001" s="14">
        <f t="shared" si="377"/>
        <v>41882.827650462961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3"/>
        <v>0</v>
      </c>
      <c r="P4002" s="14">
        <f t="shared" si="376"/>
        <v>42437.64534722222</v>
      </c>
      <c r="Q4002" s="14">
        <f t="shared" si="377"/>
        <v>42497.603680555556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3"/>
        <v>38</v>
      </c>
      <c r="P4003" s="14">
        <f t="shared" si="376"/>
        <v>42775.964212962965</v>
      </c>
      <c r="Q4003" s="14">
        <f t="shared" si="377"/>
        <v>42795.791666666672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3"/>
        <v>2</v>
      </c>
      <c r="P4004" s="14">
        <f t="shared" si="376"/>
        <v>41879.043530092589</v>
      </c>
      <c r="Q4004" s="14">
        <f t="shared" si="377"/>
        <v>41909.043530092589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3"/>
        <v>10</v>
      </c>
      <c r="P4005" s="14">
        <f t="shared" si="376"/>
        <v>42020.587349537032</v>
      </c>
      <c r="Q4005" s="14">
        <f t="shared" si="377"/>
        <v>42050.587349537032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3"/>
        <v>0</v>
      </c>
      <c r="P4006" s="14">
        <f t="shared" si="376"/>
        <v>41890.16269675926</v>
      </c>
      <c r="Q4006" s="14">
        <f t="shared" si="377"/>
        <v>41920.16269675926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3"/>
        <v>1</v>
      </c>
      <c r="P4007" s="14">
        <f t="shared" si="376"/>
        <v>41872.807696759257</v>
      </c>
      <c r="Q4007" s="14">
        <f t="shared" si="377"/>
        <v>41932.807696759257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3"/>
        <v>0</v>
      </c>
      <c r="P4008" s="14">
        <f t="shared" si="376"/>
        <v>42391.772997685184</v>
      </c>
      <c r="Q4008" s="14">
        <f t="shared" si="377"/>
        <v>42416.772997685184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3"/>
        <v>0</v>
      </c>
      <c r="P4009" s="14">
        <f t="shared" si="376"/>
        <v>41848.772928240738</v>
      </c>
      <c r="Q4009" s="14">
        <f t="shared" si="377"/>
        <v>41877.686111111114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3"/>
        <v>6</v>
      </c>
      <c r="P4010" s="14">
        <f t="shared" si="376"/>
        <v>42177.964201388888</v>
      </c>
      <c r="Q4010" s="14">
        <f t="shared" si="377"/>
        <v>42207.964201388888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3"/>
        <v>4</v>
      </c>
      <c r="P4011" s="14">
        <f t="shared" si="376"/>
        <v>41851.700925925928</v>
      </c>
      <c r="Q4011" s="14">
        <f t="shared" si="377"/>
        <v>41891.700925925928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3"/>
        <v>24</v>
      </c>
      <c r="P4012" s="14">
        <f t="shared" si="376"/>
        <v>41921.770439814813</v>
      </c>
      <c r="Q4012" s="14">
        <f t="shared" si="377"/>
        <v>41938.770439814813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3"/>
        <v>8</v>
      </c>
      <c r="P4013" s="14">
        <f t="shared" si="376"/>
        <v>42002.54488425926</v>
      </c>
      <c r="Q4013" s="14">
        <f t="shared" si="377"/>
        <v>42032.54488425926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>
        <f t="shared" si="372"/>
        <v>0</v>
      </c>
      <c r="N4014" t="b">
        <v>0</v>
      </c>
      <c r="O4014" s="6">
        <f t="shared" si="373"/>
        <v>0</v>
      </c>
      <c r="P4014" s="14">
        <f t="shared" si="376"/>
        <v>42096.544548611113</v>
      </c>
      <c r="Q4014" s="14">
        <f t="shared" si="377"/>
        <v>42126.544548611113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3"/>
        <v>1</v>
      </c>
      <c r="P4015" s="14">
        <f t="shared" si="376"/>
        <v>42021.301192129627</v>
      </c>
      <c r="Q4015" s="14">
        <f t="shared" si="377"/>
        <v>42051.301192129627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>
        <f t="shared" si="372"/>
        <v>0</v>
      </c>
      <c r="N4016" t="b">
        <v>0</v>
      </c>
      <c r="O4016" s="6">
        <f t="shared" si="373"/>
        <v>0</v>
      </c>
      <c r="P4016" s="14">
        <f t="shared" si="376"/>
        <v>42419.246168981481</v>
      </c>
      <c r="Q4016" s="14">
        <f t="shared" si="377"/>
        <v>42434.246168981481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3"/>
        <v>0</v>
      </c>
      <c r="P4017" s="14">
        <f t="shared" si="376"/>
        <v>42174.780821759254</v>
      </c>
      <c r="Q4017" s="14">
        <f t="shared" si="377"/>
        <v>42204.780821759254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3"/>
        <v>14</v>
      </c>
      <c r="P4018" s="14">
        <f t="shared" si="376"/>
        <v>41869.872685185182</v>
      </c>
      <c r="Q4018" s="14">
        <f t="shared" si="377"/>
        <v>41899.872685185182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3"/>
        <v>1</v>
      </c>
      <c r="P4019" s="14">
        <f t="shared" si="376"/>
        <v>41856.672152777777</v>
      </c>
      <c r="Q4019" s="14">
        <f t="shared" si="377"/>
        <v>41886.672152777777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3"/>
        <v>9</v>
      </c>
      <c r="P4020" s="14">
        <f t="shared" si="376"/>
        <v>42620.91097222222</v>
      </c>
      <c r="Q4020" s="14">
        <f t="shared" si="377"/>
        <v>42650.91097222222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3"/>
        <v>1</v>
      </c>
      <c r="P4021" s="14">
        <f t="shared" si="376"/>
        <v>42417.675879629634</v>
      </c>
      <c r="Q4021" s="14">
        <f t="shared" si="377"/>
        <v>42475.686111111107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3"/>
        <v>17</v>
      </c>
      <c r="P4022" s="14">
        <f t="shared" si="376"/>
        <v>42057.190960648149</v>
      </c>
      <c r="Q4022" s="14">
        <f t="shared" si="377"/>
        <v>42087.149293981478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3"/>
        <v>1</v>
      </c>
      <c r="P4023" s="14">
        <f t="shared" si="376"/>
        <v>41878.911550925928</v>
      </c>
      <c r="Q4023" s="14">
        <f t="shared" si="377"/>
        <v>41938.911550925928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3"/>
        <v>70</v>
      </c>
      <c r="P4024" s="14">
        <f t="shared" si="376"/>
        <v>41990.584108796291</v>
      </c>
      <c r="Q4024" s="14">
        <f t="shared" si="377"/>
        <v>42036.120833333334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>
        <f t="shared" si="372"/>
        <v>0</v>
      </c>
      <c r="N4025" t="b">
        <v>0</v>
      </c>
      <c r="O4025" s="6">
        <f t="shared" si="373"/>
        <v>0</v>
      </c>
      <c r="P4025" s="14">
        <f t="shared" si="376"/>
        <v>42408.999571759254</v>
      </c>
      <c r="Q4025" s="14">
        <f t="shared" si="377"/>
        <v>42453.957905092597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3"/>
        <v>1</v>
      </c>
      <c r="P4026" s="14">
        <f t="shared" si="376"/>
        <v>42217.670104166667</v>
      </c>
      <c r="Q4026" s="14">
        <f t="shared" si="377"/>
        <v>42247.670104166667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3"/>
        <v>5</v>
      </c>
      <c r="P4027" s="14">
        <f t="shared" si="376"/>
        <v>42151.237685185188</v>
      </c>
      <c r="Q4027" s="14">
        <f t="shared" si="377"/>
        <v>42211.237685185188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>
        <f t="shared" si="372"/>
        <v>0</v>
      </c>
      <c r="N4028" t="b">
        <v>0</v>
      </c>
      <c r="O4028" s="6">
        <f t="shared" si="373"/>
        <v>0</v>
      </c>
      <c r="P4028" s="14">
        <f t="shared" si="376"/>
        <v>42282.655543981484</v>
      </c>
      <c r="Q4028" s="14">
        <f t="shared" si="377"/>
        <v>42342.697210648148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3"/>
        <v>7</v>
      </c>
      <c r="P4029" s="14">
        <f t="shared" si="376"/>
        <v>42768.97084490741</v>
      </c>
      <c r="Q4029" s="14">
        <f t="shared" si="377"/>
        <v>42789.041666666672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3"/>
        <v>28</v>
      </c>
      <c r="P4030" s="14">
        <f t="shared" si="376"/>
        <v>41765.938657407409</v>
      </c>
      <c r="Q4030" s="14">
        <f t="shared" si="377"/>
        <v>41795.938657407409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>
        <f t="shared" si="372"/>
        <v>0</v>
      </c>
      <c r="N4031" t="b">
        <v>0</v>
      </c>
      <c r="O4031" s="6">
        <f t="shared" si="373"/>
        <v>0</v>
      </c>
      <c r="P4031" s="14">
        <f t="shared" si="376"/>
        <v>42322.025115740747</v>
      </c>
      <c r="Q4031" s="14">
        <f t="shared" si="377"/>
        <v>42352.025115740747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3"/>
        <v>16</v>
      </c>
      <c r="P4032" s="14">
        <f t="shared" si="376"/>
        <v>42374.655081018514</v>
      </c>
      <c r="Q4032" s="14">
        <f t="shared" si="377"/>
        <v>42403.784027777772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>
        <f t="shared" si="372"/>
        <v>0</v>
      </c>
      <c r="N4033" t="b">
        <v>0</v>
      </c>
      <c r="O4033" s="6">
        <f t="shared" si="373"/>
        <v>0</v>
      </c>
      <c r="P4033" s="14">
        <f t="shared" si="376"/>
        <v>41941.585231481484</v>
      </c>
      <c r="Q4033" s="14">
        <f t="shared" si="377"/>
        <v>41991.626898148148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IFERROR(ROUND(E4034/L4034, 2), 0)</f>
        <v>59</v>
      </c>
      <c r="N4034" t="b">
        <v>0</v>
      </c>
      <c r="O4034" s="6">
        <f t="shared" ref="O4034:O4097" si="379">ROUND(E4034/D4034 * 100, 0)</f>
        <v>7</v>
      </c>
      <c r="P4034" s="14">
        <f t="shared" si="376"/>
        <v>42293.809212962966</v>
      </c>
      <c r="Q4034" s="14">
        <f t="shared" si="377"/>
        <v>42353.85087962963</v>
      </c>
      <c r="R4034" t="s">
        <v>8271</v>
      </c>
      <c r="S4034" t="str">
        <f t="shared" ref="S4034:S4097" si="380">LEFT(R4034,SEARCH("/",R4034)-1)</f>
        <v>theater</v>
      </c>
      <c r="T4034" t="str">
        <f t="shared" ref="T4034:T4097" si="381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si="379"/>
        <v>26</v>
      </c>
      <c r="P4035" s="14">
        <f t="shared" ref="P4035:P4098" si="382">(((J4035/60)/60)/24)+DATE(1970,1,1)</f>
        <v>42614.268796296295</v>
      </c>
      <c r="Q4035" s="14">
        <f t="shared" ref="Q4035:Q4098" si="383">(((I4035/60)/60)/24)+DATE(1970,1,1)</f>
        <v>42645.375</v>
      </c>
      <c r="R4035" t="s">
        <v>8271</v>
      </c>
      <c r="S4035" t="str">
        <f t="shared" si="380"/>
        <v>theater</v>
      </c>
      <c r="T4035" t="str">
        <f t="shared" si="381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79"/>
        <v>1</v>
      </c>
      <c r="P4036" s="14">
        <f t="shared" si="382"/>
        <v>42067.947337962964</v>
      </c>
      <c r="Q4036" s="14">
        <f t="shared" si="383"/>
        <v>42097.905671296292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79"/>
        <v>37</v>
      </c>
      <c r="P4037" s="14">
        <f t="shared" si="382"/>
        <v>41903.882951388885</v>
      </c>
      <c r="Q4037" s="14">
        <f t="shared" si="383"/>
        <v>41933.882951388885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79"/>
        <v>47</v>
      </c>
      <c r="P4038" s="14">
        <f t="shared" si="382"/>
        <v>41804.937083333331</v>
      </c>
      <c r="Q4038" s="14">
        <f t="shared" si="383"/>
        <v>41821.9375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79"/>
        <v>11</v>
      </c>
      <c r="P4039" s="14">
        <f t="shared" si="382"/>
        <v>42497.070775462969</v>
      </c>
      <c r="Q4039" s="14">
        <f t="shared" si="383"/>
        <v>42514.600694444445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79"/>
        <v>12</v>
      </c>
      <c r="P4040" s="14">
        <f t="shared" si="382"/>
        <v>41869.798726851855</v>
      </c>
      <c r="Q4040" s="14">
        <f t="shared" si="383"/>
        <v>41929.798726851855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79"/>
        <v>60</v>
      </c>
      <c r="P4041" s="14">
        <f t="shared" si="382"/>
        <v>42305.670914351853</v>
      </c>
      <c r="Q4041" s="14">
        <f t="shared" si="383"/>
        <v>42339.249305555553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79"/>
        <v>31</v>
      </c>
      <c r="P4042" s="14">
        <f t="shared" si="382"/>
        <v>42144.231527777782</v>
      </c>
      <c r="Q4042" s="14">
        <f t="shared" si="383"/>
        <v>42203.125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79"/>
        <v>0</v>
      </c>
      <c r="P4043" s="14">
        <f t="shared" si="382"/>
        <v>42559.474004629628</v>
      </c>
      <c r="Q4043" s="14">
        <f t="shared" si="383"/>
        <v>42619.474004629628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79"/>
        <v>0</v>
      </c>
      <c r="P4044" s="14">
        <f t="shared" si="382"/>
        <v>41995.084074074075</v>
      </c>
      <c r="Q4044" s="14">
        <f t="shared" si="383"/>
        <v>42024.802777777775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>
        <f t="shared" si="378"/>
        <v>0</v>
      </c>
      <c r="N4045" t="b">
        <v>0</v>
      </c>
      <c r="O4045" s="6">
        <f t="shared" si="379"/>
        <v>0</v>
      </c>
      <c r="P4045" s="14">
        <f t="shared" si="382"/>
        <v>41948.957465277781</v>
      </c>
      <c r="Q4045" s="14">
        <f t="shared" si="383"/>
        <v>41963.957465277781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79"/>
        <v>38</v>
      </c>
      <c r="P4046" s="14">
        <f t="shared" si="382"/>
        <v>42074.219699074078</v>
      </c>
      <c r="Q4046" s="14">
        <f t="shared" si="383"/>
        <v>42104.208333333328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79"/>
        <v>0</v>
      </c>
      <c r="P4047" s="14">
        <f t="shared" si="382"/>
        <v>41842.201261574075</v>
      </c>
      <c r="Q4047" s="14">
        <f t="shared" si="383"/>
        <v>41872.201261574075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79"/>
        <v>8</v>
      </c>
      <c r="P4048" s="14">
        <f t="shared" si="382"/>
        <v>41904.650578703702</v>
      </c>
      <c r="Q4048" s="14">
        <f t="shared" si="383"/>
        <v>41934.650578703702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79"/>
        <v>2</v>
      </c>
      <c r="P4049" s="14">
        <f t="shared" si="382"/>
        <v>41991.022488425922</v>
      </c>
      <c r="Q4049" s="14">
        <f t="shared" si="383"/>
        <v>42015.041666666672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79"/>
        <v>18</v>
      </c>
      <c r="P4050" s="14">
        <f t="shared" si="382"/>
        <v>42436.509108796294</v>
      </c>
      <c r="Q4050" s="14">
        <f t="shared" si="383"/>
        <v>42471.467442129629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79"/>
        <v>0</v>
      </c>
      <c r="P4051" s="14">
        <f t="shared" si="382"/>
        <v>42169.958506944444</v>
      </c>
      <c r="Q4051" s="14">
        <f t="shared" si="383"/>
        <v>42199.958506944444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79"/>
        <v>0</v>
      </c>
      <c r="P4052" s="14">
        <f t="shared" si="382"/>
        <v>41905.636469907404</v>
      </c>
      <c r="Q4052" s="14">
        <f t="shared" si="383"/>
        <v>41935.636469907404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>
        <f t="shared" si="378"/>
        <v>0</v>
      </c>
      <c r="N4053" t="b">
        <v>0</v>
      </c>
      <c r="O4053" s="6">
        <f t="shared" si="379"/>
        <v>0</v>
      </c>
      <c r="P4053" s="14">
        <f t="shared" si="382"/>
        <v>41761.810150462967</v>
      </c>
      <c r="Q4053" s="14">
        <f t="shared" si="383"/>
        <v>41768.286805555559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79"/>
        <v>38</v>
      </c>
      <c r="P4054" s="14">
        <f t="shared" si="382"/>
        <v>41865.878657407404</v>
      </c>
      <c r="Q4054" s="14">
        <f t="shared" si="383"/>
        <v>41925.878657407404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79"/>
        <v>22</v>
      </c>
      <c r="P4055" s="14">
        <f t="shared" si="382"/>
        <v>41928.690138888887</v>
      </c>
      <c r="Q4055" s="14">
        <f t="shared" si="383"/>
        <v>41958.833333333328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>
        <f t="shared" si="378"/>
        <v>0</v>
      </c>
      <c r="N4056" t="b">
        <v>0</v>
      </c>
      <c r="O4056" s="6">
        <f t="shared" si="379"/>
        <v>0</v>
      </c>
      <c r="P4056" s="14">
        <f t="shared" si="382"/>
        <v>42613.841261574074</v>
      </c>
      <c r="Q4056" s="14">
        <f t="shared" si="383"/>
        <v>42644.166666666672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79"/>
        <v>18</v>
      </c>
      <c r="P4057" s="14">
        <f t="shared" si="382"/>
        <v>41779.648506944446</v>
      </c>
      <c r="Q4057" s="14">
        <f t="shared" si="383"/>
        <v>41809.648506944446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79"/>
        <v>53</v>
      </c>
      <c r="P4058" s="14">
        <f t="shared" si="382"/>
        <v>42534.933321759265</v>
      </c>
      <c r="Q4058" s="14">
        <f t="shared" si="383"/>
        <v>42554.832638888889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79"/>
        <v>22</v>
      </c>
      <c r="P4059" s="14">
        <f t="shared" si="382"/>
        <v>42310.968518518523</v>
      </c>
      <c r="Q4059" s="14">
        <f t="shared" si="383"/>
        <v>42333.958333333328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79"/>
        <v>3</v>
      </c>
      <c r="P4060" s="14">
        <f t="shared" si="382"/>
        <v>42446.060694444444</v>
      </c>
      <c r="Q4060" s="14">
        <f t="shared" si="383"/>
        <v>42461.165972222225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79"/>
        <v>3</v>
      </c>
      <c r="P4061" s="14">
        <f t="shared" si="382"/>
        <v>41866.640648148146</v>
      </c>
      <c r="Q4061" s="14">
        <f t="shared" si="383"/>
        <v>41898.125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79"/>
        <v>3</v>
      </c>
      <c r="P4062" s="14">
        <f t="shared" si="382"/>
        <v>41779.695092592592</v>
      </c>
      <c r="Q4062" s="14">
        <f t="shared" si="383"/>
        <v>41813.666666666664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>
        <f t="shared" si="378"/>
        <v>0</v>
      </c>
      <c r="N4063" t="b">
        <v>0</v>
      </c>
      <c r="O4063" s="6">
        <f t="shared" si="379"/>
        <v>0</v>
      </c>
      <c r="P4063" s="14">
        <f t="shared" si="382"/>
        <v>42421.141469907408</v>
      </c>
      <c r="Q4063" s="14">
        <f t="shared" si="383"/>
        <v>42481.099803240737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79"/>
        <v>2</v>
      </c>
      <c r="P4064" s="14">
        <f t="shared" si="382"/>
        <v>42523.739212962959</v>
      </c>
      <c r="Q4064" s="14">
        <f t="shared" si="383"/>
        <v>42553.739212962959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79"/>
        <v>1</v>
      </c>
      <c r="P4065" s="14">
        <f t="shared" si="382"/>
        <v>41787.681527777779</v>
      </c>
      <c r="Q4065" s="14">
        <f t="shared" si="383"/>
        <v>41817.681527777779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79"/>
        <v>19</v>
      </c>
      <c r="P4066" s="14">
        <f t="shared" si="382"/>
        <v>42093.588263888887</v>
      </c>
      <c r="Q4066" s="14">
        <f t="shared" si="383"/>
        <v>42123.588263888887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79"/>
        <v>1</v>
      </c>
      <c r="P4067" s="14">
        <f t="shared" si="382"/>
        <v>41833.951516203706</v>
      </c>
      <c r="Q4067" s="14">
        <f t="shared" si="383"/>
        <v>41863.951516203706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79"/>
        <v>0</v>
      </c>
      <c r="P4068" s="14">
        <f t="shared" si="382"/>
        <v>42479.039212962962</v>
      </c>
      <c r="Q4068" s="14">
        <f t="shared" si="383"/>
        <v>42509.039212962962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79"/>
        <v>61</v>
      </c>
      <c r="P4069" s="14">
        <f t="shared" si="382"/>
        <v>42235.117476851854</v>
      </c>
      <c r="Q4069" s="14">
        <f t="shared" si="383"/>
        <v>42275.117476851854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79"/>
        <v>1</v>
      </c>
      <c r="P4070" s="14">
        <f t="shared" si="382"/>
        <v>42718.963599537034</v>
      </c>
      <c r="Q4070" s="14">
        <f t="shared" si="383"/>
        <v>42748.961805555555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79"/>
        <v>34</v>
      </c>
      <c r="P4071" s="14">
        <f t="shared" si="382"/>
        <v>42022.661527777775</v>
      </c>
      <c r="Q4071" s="14">
        <f t="shared" si="383"/>
        <v>42063.5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79"/>
        <v>17</v>
      </c>
      <c r="P4072" s="14">
        <f t="shared" si="382"/>
        <v>42031.666898148149</v>
      </c>
      <c r="Q4072" s="14">
        <f t="shared" si="383"/>
        <v>42064.125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>
        <f t="shared" si="378"/>
        <v>0</v>
      </c>
      <c r="N4073" t="b">
        <v>0</v>
      </c>
      <c r="O4073" s="6">
        <f t="shared" si="379"/>
        <v>0</v>
      </c>
      <c r="P4073" s="14">
        <f t="shared" si="382"/>
        <v>42700.804756944446</v>
      </c>
      <c r="Q4073" s="14">
        <f t="shared" si="383"/>
        <v>42730.804756944446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79"/>
        <v>0</v>
      </c>
      <c r="P4074" s="14">
        <f t="shared" si="382"/>
        <v>41812.77443287037</v>
      </c>
      <c r="Q4074" s="14">
        <f t="shared" si="383"/>
        <v>41872.77443287037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79"/>
        <v>1</v>
      </c>
      <c r="P4075" s="14">
        <f t="shared" si="382"/>
        <v>42078.34520833334</v>
      </c>
      <c r="Q4075" s="14">
        <f t="shared" si="383"/>
        <v>42133.166666666672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79"/>
        <v>27</v>
      </c>
      <c r="P4076" s="14">
        <f t="shared" si="382"/>
        <v>42283.552951388891</v>
      </c>
      <c r="Q4076" s="14">
        <f t="shared" si="383"/>
        <v>42313.594618055555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79"/>
        <v>29</v>
      </c>
      <c r="P4077" s="14">
        <f t="shared" si="382"/>
        <v>41779.045937499999</v>
      </c>
      <c r="Q4077" s="14">
        <f t="shared" si="383"/>
        <v>41820.727777777778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>
        <f t="shared" si="378"/>
        <v>0</v>
      </c>
      <c r="N4078" t="b">
        <v>0</v>
      </c>
      <c r="O4078" s="6">
        <f t="shared" si="379"/>
        <v>0</v>
      </c>
      <c r="P4078" s="14">
        <f t="shared" si="382"/>
        <v>41905.795706018522</v>
      </c>
      <c r="Q4078" s="14">
        <f t="shared" si="383"/>
        <v>41933.82708333333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79"/>
        <v>9</v>
      </c>
      <c r="P4079" s="14">
        <f t="shared" si="382"/>
        <v>42695.7105787037</v>
      </c>
      <c r="Q4079" s="14">
        <f t="shared" si="383"/>
        <v>42725.7105787037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>
        <f t="shared" si="378"/>
        <v>0</v>
      </c>
      <c r="N4080" t="b">
        <v>0</v>
      </c>
      <c r="O4080" s="6">
        <f t="shared" si="379"/>
        <v>0</v>
      </c>
      <c r="P4080" s="14">
        <f t="shared" si="382"/>
        <v>42732.787523148145</v>
      </c>
      <c r="Q4080" s="14">
        <f t="shared" si="383"/>
        <v>42762.787523148145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79"/>
        <v>0</v>
      </c>
      <c r="P4081" s="14">
        <f t="shared" si="382"/>
        <v>42510.938900462963</v>
      </c>
      <c r="Q4081" s="14">
        <f t="shared" si="383"/>
        <v>42540.938900462963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>
        <f t="shared" si="378"/>
        <v>0</v>
      </c>
      <c r="N4082" t="b">
        <v>0</v>
      </c>
      <c r="O4082" s="6">
        <f t="shared" si="379"/>
        <v>0</v>
      </c>
      <c r="P4082" s="14">
        <f t="shared" si="382"/>
        <v>42511.698101851856</v>
      </c>
      <c r="Q4082" s="14">
        <f t="shared" si="383"/>
        <v>42535.787500000006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79"/>
        <v>16</v>
      </c>
      <c r="P4083" s="14">
        <f t="shared" si="382"/>
        <v>42041.581307870365</v>
      </c>
      <c r="Q4083" s="14">
        <f t="shared" si="383"/>
        <v>42071.539641203708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79"/>
        <v>2</v>
      </c>
      <c r="P4084" s="14">
        <f t="shared" si="382"/>
        <v>42307.189270833333</v>
      </c>
      <c r="Q4084" s="14">
        <f t="shared" si="383"/>
        <v>42322.958333333328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79"/>
        <v>22</v>
      </c>
      <c r="P4085" s="14">
        <f t="shared" si="382"/>
        <v>42353.761759259258</v>
      </c>
      <c r="Q4085" s="14">
        <f t="shared" si="383"/>
        <v>42383.761759259258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79"/>
        <v>0</v>
      </c>
      <c r="P4086" s="14">
        <f t="shared" si="382"/>
        <v>42622.436412037037</v>
      </c>
      <c r="Q4086" s="14">
        <f t="shared" si="383"/>
        <v>42652.436412037037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79"/>
        <v>0</v>
      </c>
      <c r="P4087" s="14">
        <f t="shared" si="382"/>
        <v>42058.603877314818</v>
      </c>
      <c r="Q4087" s="14">
        <f t="shared" si="383"/>
        <v>42087.165972222225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79"/>
        <v>5</v>
      </c>
      <c r="P4088" s="14">
        <f t="shared" si="382"/>
        <v>42304.940960648149</v>
      </c>
      <c r="Q4088" s="14">
        <f t="shared" si="383"/>
        <v>42329.166666666672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>
        <f t="shared" si="378"/>
        <v>0</v>
      </c>
      <c r="N4089" t="b">
        <v>0</v>
      </c>
      <c r="O4089" s="6">
        <f t="shared" si="379"/>
        <v>0</v>
      </c>
      <c r="P4089" s="14">
        <f t="shared" si="382"/>
        <v>42538.742893518516</v>
      </c>
      <c r="Q4089" s="14">
        <f t="shared" si="383"/>
        <v>42568.742893518516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79"/>
        <v>11</v>
      </c>
      <c r="P4090" s="14">
        <f t="shared" si="382"/>
        <v>41990.612546296295</v>
      </c>
      <c r="Q4090" s="14">
        <f t="shared" si="383"/>
        <v>42020.434722222228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79"/>
        <v>5</v>
      </c>
      <c r="P4091" s="14">
        <f t="shared" si="382"/>
        <v>42122.732499999998</v>
      </c>
      <c r="Q4091" s="14">
        <f t="shared" si="383"/>
        <v>42155.732638888891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79"/>
        <v>3</v>
      </c>
      <c r="P4092" s="14">
        <f t="shared" si="382"/>
        <v>42209.67288194444</v>
      </c>
      <c r="Q4092" s="14">
        <f t="shared" si="383"/>
        <v>42223.625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79"/>
        <v>13</v>
      </c>
      <c r="P4093" s="14">
        <f t="shared" si="382"/>
        <v>41990.506377314814</v>
      </c>
      <c r="Q4093" s="14">
        <f t="shared" si="383"/>
        <v>42020.506377314814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79"/>
        <v>0</v>
      </c>
      <c r="P4094" s="14">
        <f t="shared" si="382"/>
        <v>42039.194988425923</v>
      </c>
      <c r="Q4094" s="14">
        <f t="shared" si="383"/>
        <v>42099.153321759266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79"/>
        <v>2</v>
      </c>
      <c r="P4095" s="14">
        <f t="shared" si="382"/>
        <v>42178.815891203703</v>
      </c>
      <c r="Q4095" s="14">
        <f t="shared" si="383"/>
        <v>42238.815891203703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79"/>
        <v>37</v>
      </c>
      <c r="P4096" s="14">
        <f t="shared" si="382"/>
        <v>41890.086805555555</v>
      </c>
      <c r="Q4096" s="14">
        <f t="shared" si="383"/>
        <v>41934.207638888889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79"/>
        <v>3</v>
      </c>
      <c r="P4097" s="14">
        <f t="shared" si="382"/>
        <v>42693.031828703708</v>
      </c>
      <c r="Q4097" s="14">
        <f t="shared" si="383"/>
        <v>42723.031828703708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IFERROR(ROUND(E4098/L4098, 2), 0)</f>
        <v>80</v>
      </c>
      <c r="N4098" t="b">
        <v>0</v>
      </c>
      <c r="O4098" s="6">
        <f t="shared" ref="O4098:O4115" si="385">ROUND(E4098/D4098 * 100, 0)</f>
        <v>11</v>
      </c>
      <c r="P4098" s="14">
        <f t="shared" si="382"/>
        <v>42750.530312499999</v>
      </c>
      <c r="Q4098" s="14">
        <f t="shared" si="383"/>
        <v>42794.368749999994</v>
      </c>
      <c r="R4098" t="s">
        <v>8271</v>
      </c>
      <c r="S4098" t="str">
        <f t="shared" ref="S4098:S4115" si="386">LEFT(R4098,SEARCH("/",R4098)-1)</f>
        <v>theater</v>
      </c>
      <c r="T4098" t="str">
        <f t="shared" ref="T4098:T4115" si="387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>
        <f t="shared" si="384"/>
        <v>0</v>
      </c>
      <c r="N4099" t="b">
        <v>0</v>
      </c>
      <c r="O4099" s="6">
        <f t="shared" si="385"/>
        <v>0</v>
      </c>
      <c r="P4099" s="14">
        <f t="shared" ref="P4099:P4115" si="388">(((J4099/60)/60)/24)+DATE(1970,1,1)</f>
        <v>42344.824502314819</v>
      </c>
      <c r="Q4099" s="14">
        <f t="shared" ref="Q4099:Q4115" si="389">(((I4099/60)/60)/24)+DATE(1970,1,1)</f>
        <v>42400.996527777781</v>
      </c>
      <c r="R4099" t="s">
        <v>8271</v>
      </c>
      <c r="S4099" t="str">
        <f t="shared" si="386"/>
        <v>theater</v>
      </c>
      <c r="T4099" t="str">
        <f t="shared" si="387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>
        <f t="shared" si="384"/>
        <v>0</v>
      </c>
      <c r="N4100" t="b">
        <v>0</v>
      </c>
      <c r="O4100" s="6">
        <f t="shared" si="385"/>
        <v>0</v>
      </c>
      <c r="P4100" s="14">
        <f t="shared" si="388"/>
        <v>42495.722187499996</v>
      </c>
      <c r="Q4100" s="14">
        <f t="shared" si="389"/>
        <v>42525.722187499996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5"/>
        <v>1</v>
      </c>
      <c r="P4101" s="14">
        <f t="shared" si="388"/>
        <v>42570.850381944445</v>
      </c>
      <c r="Q4101" s="14">
        <f t="shared" si="389"/>
        <v>42615.850381944445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>
        <f t="shared" si="384"/>
        <v>0</v>
      </c>
      <c r="N4102" t="b">
        <v>0</v>
      </c>
      <c r="O4102" s="6">
        <f t="shared" si="385"/>
        <v>0</v>
      </c>
      <c r="P4102" s="14">
        <f t="shared" si="388"/>
        <v>41927.124884259261</v>
      </c>
      <c r="Q4102" s="14">
        <f t="shared" si="389"/>
        <v>41937.124884259261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>
        <f t="shared" si="384"/>
        <v>0</v>
      </c>
      <c r="N4103" t="b">
        <v>0</v>
      </c>
      <c r="O4103" s="6">
        <f t="shared" si="385"/>
        <v>0</v>
      </c>
      <c r="P4103" s="14">
        <f t="shared" si="388"/>
        <v>42730.903726851851</v>
      </c>
      <c r="Q4103" s="14">
        <f t="shared" si="389"/>
        <v>42760.903726851851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5"/>
        <v>27</v>
      </c>
      <c r="P4104" s="14">
        <f t="shared" si="388"/>
        <v>42475.848067129627</v>
      </c>
      <c r="Q4104" s="14">
        <f t="shared" si="389"/>
        <v>42505.848067129627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5"/>
        <v>10</v>
      </c>
      <c r="P4105" s="14">
        <f t="shared" si="388"/>
        <v>42188.83293981482</v>
      </c>
      <c r="Q4105" s="14">
        <f t="shared" si="389"/>
        <v>42242.772222222222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5"/>
        <v>21</v>
      </c>
      <c r="P4106" s="14">
        <f t="shared" si="388"/>
        <v>42640.278171296297</v>
      </c>
      <c r="Q4106" s="14">
        <f t="shared" si="389"/>
        <v>42670.278171296297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5"/>
        <v>7</v>
      </c>
      <c r="P4107" s="14">
        <f t="shared" si="388"/>
        <v>42697.010520833333</v>
      </c>
      <c r="Q4107" s="14">
        <f t="shared" si="389"/>
        <v>42730.010520833333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5"/>
        <v>71</v>
      </c>
      <c r="P4108" s="14">
        <f t="shared" si="388"/>
        <v>42053.049375000002</v>
      </c>
      <c r="Q4108" s="14">
        <f t="shared" si="389"/>
        <v>42096.041666666672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5"/>
        <v>2</v>
      </c>
      <c r="P4109" s="14">
        <f t="shared" si="388"/>
        <v>41883.916678240741</v>
      </c>
      <c r="Q4109" s="14">
        <f t="shared" si="389"/>
        <v>41906.916678240741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5"/>
        <v>2</v>
      </c>
      <c r="P4110" s="14">
        <f t="shared" si="388"/>
        <v>42767.031678240746</v>
      </c>
      <c r="Q4110" s="14">
        <f t="shared" si="389"/>
        <v>42797.208333333328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>
        <f t="shared" si="384"/>
        <v>0</v>
      </c>
      <c r="N4111" t="b">
        <v>0</v>
      </c>
      <c r="O4111" s="6">
        <f t="shared" si="385"/>
        <v>0</v>
      </c>
      <c r="P4111" s="14">
        <f t="shared" si="388"/>
        <v>42307.539398148147</v>
      </c>
      <c r="Q4111" s="14">
        <f t="shared" si="389"/>
        <v>42337.581064814818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5"/>
        <v>29</v>
      </c>
      <c r="P4112" s="14">
        <f t="shared" si="388"/>
        <v>42512.626747685179</v>
      </c>
      <c r="Q4112" s="14">
        <f t="shared" si="389"/>
        <v>42572.626747685179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5"/>
        <v>3</v>
      </c>
      <c r="P4113" s="14">
        <f t="shared" si="388"/>
        <v>42029.135879629626</v>
      </c>
      <c r="Q4113" s="14">
        <f t="shared" si="389"/>
        <v>42059.135879629626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5"/>
        <v>0</v>
      </c>
      <c r="P4114" s="14">
        <f t="shared" si="388"/>
        <v>42400.946597222224</v>
      </c>
      <c r="Q4114" s="14">
        <f t="shared" si="389"/>
        <v>42428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5"/>
        <v>0</v>
      </c>
      <c r="P4115" s="14">
        <f t="shared" si="388"/>
        <v>42358.573182870372</v>
      </c>
      <c r="Q4115" s="14">
        <f t="shared" si="389"/>
        <v>42377.273611111115</v>
      </c>
      <c r="R4115" t="s">
        <v>8271</v>
      </c>
      <c r="S4115" t="str">
        <f t="shared" si="386"/>
        <v>theater</v>
      </c>
      <c r="T4115" t="str">
        <f t="shared" si="387"/>
        <v>plays</v>
      </c>
    </row>
  </sheetData>
  <autoFilter ref="F1:F4115" xr:uid="{00000000-0001-0000-0000-000000000000}"/>
  <conditionalFormatting sqref="F1:F1048576">
    <cfRule type="containsText" dxfId="3" priority="24" operator="containsText" text="live">
      <formula>NOT(ISERROR(SEARCH("live",F1)))</formula>
    </cfRule>
    <cfRule type="containsText" dxfId="2" priority="27" operator="containsText" text="canceled">
      <formula>NOT(ISERROR(SEARCH("canceled",F1)))</formula>
    </cfRule>
    <cfRule type="containsText" dxfId="1" priority="28" operator="containsText" text="failed">
      <formula>NOT(ISERROR(SEARCH("failed",F1)))</formula>
    </cfRule>
    <cfRule type="containsText" dxfId="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statistical_analysis</vt:lpstr>
      <vt:lpstr>outcome_based_goals</vt:lpstr>
      <vt:lpstr>Sheet2</vt:lpstr>
      <vt:lpstr>lanuch_date_outcomes</vt:lpstr>
      <vt:lpstr>sub_category_stats</vt:lpstr>
      <vt:lpstr>category_stats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Sok</cp:lastModifiedBy>
  <cp:lastPrinted>2021-12-19T20:00:20Z</cp:lastPrinted>
  <dcterms:created xsi:type="dcterms:W3CDTF">2017-04-20T15:17:24Z</dcterms:created>
  <dcterms:modified xsi:type="dcterms:W3CDTF">2021-12-19T20:45:08Z</dcterms:modified>
</cp:coreProperties>
</file>