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WasuProject\GitHub\DataStatistic\DataStatistic\"/>
    </mc:Choice>
  </mc:AlternateContent>
  <xr:revisionPtr revIDLastSave="0" documentId="13_ncr:1_{8AE35482-5B28-4233-B40B-8D22DD3918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2" i="1"/>
  <c r="E4" i="1"/>
  <c r="E6" i="1"/>
  <c r="E3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D39" i="1"/>
  <c r="D38" i="1"/>
  <c r="D37" i="1"/>
  <c r="D36" i="1"/>
  <c r="E35" i="1"/>
  <c r="E34" i="1"/>
  <c r="E33" i="1"/>
  <c r="E32" i="1"/>
  <c r="E29" i="1"/>
  <c r="D27" i="1"/>
  <c r="D28" i="1" s="1"/>
  <c r="C27" i="1"/>
  <c r="C28" i="1" s="1"/>
  <c r="E26" i="1"/>
  <c r="E25" i="1"/>
  <c r="E24" i="1"/>
  <c r="E23" i="1"/>
  <c r="E22" i="1"/>
  <c r="E21" i="1"/>
  <c r="E20" i="1"/>
  <c r="E19" i="1"/>
  <c r="E18" i="1"/>
  <c r="D17" i="1"/>
  <c r="D31" i="1" s="1"/>
  <c r="C17" i="1"/>
  <c r="C31" i="1" s="1"/>
  <c r="E31" i="1" s="1"/>
  <c r="D16" i="1"/>
  <c r="E16" i="1" s="1"/>
  <c r="E15" i="1"/>
  <c r="E14" i="1"/>
  <c r="E13" i="1"/>
  <c r="E12" i="1"/>
  <c r="C12" i="1"/>
  <c r="E11" i="1"/>
  <c r="E10" i="1"/>
  <c r="E9" i="1"/>
  <c r="E8" i="1"/>
  <c r="E5" i="1"/>
  <c r="E7" i="1"/>
  <c r="E2" i="1" l="1"/>
  <c r="E28" i="1"/>
  <c r="E17" i="1"/>
  <c r="C30" i="1"/>
  <c r="D30" i="1"/>
  <c r="E27" i="1"/>
  <c r="E30" i="1" l="1"/>
</calcChain>
</file>

<file path=xl/sharedStrings.xml><?xml version="1.0" encoding="utf-8"?>
<sst xmlns="http://schemas.openxmlformats.org/spreadsheetml/2006/main" count="79" uniqueCount="79">
  <si>
    <t>月活跃用户数（去重）</t>
  </si>
  <si>
    <t>实际数据</t>
  </si>
  <si>
    <t>上周数据</t>
  </si>
  <si>
    <t>环比增长率</t>
  </si>
  <si>
    <t>数据名称</t>
    <phoneticPr fontId="1" type="noConversion"/>
  </si>
  <si>
    <t>业务模块</t>
    <phoneticPr fontId="1" type="noConversion"/>
  </si>
  <si>
    <t>华数眼总销量</t>
  </si>
  <si>
    <t>城市名称</t>
    <phoneticPr fontId="1" type="noConversion"/>
  </si>
  <si>
    <t>华数i家业务总用户数</t>
    <phoneticPr fontId="1" type="noConversion"/>
  </si>
  <si>
    <t>华数i家用户数</t>
    <phoneticPr fontId="1" type="noConversion"/>
  </si>
  <si>
    <t>华数i家App用户数</t>
    <phoneticPr fontId="1" type="noConversion"/>
  </si>
  <si>
    <t>安防场景用户数</t>
    <phoneticPr fontId="1" type="noConversion"/>
  </si>
  <si>
    <t>家庭云场景用户数</t>
    <phoneticPr fontId="1" type="noConversion"/>
  </si>
  <si>
    <t>家庭充电场景用户数</t>
    <phoneticPr fontId="1" type="noConversion"/>
  </si>
  <si>
    <t>公寓场景用户数</t>
    <phoneticPr fontId="1" type="noConversion"/>
  </si>
  <si>
    <t>华数i家APP</t>
  </si>
  <si>
    <t>前一日活跃用户数</t>
  </si>
  <si>
    <t>近7日平均日活跃</t>
  </si>
  <si>
    <t>月活跃用户数（未去重）</t>
  </si>
  <si>
    <t>华数眼销售</t>
  </si>
  <si>
    <t>宇视室内摄像头</t>
  </si>
  <si>
    <t>宇视室外摄像头</t>
  </si>
  <si>
    <t>宇视激活数</t>
  </si>
  <si>
    <t>宇视激活率</t>
  </si>
  <si>
    <t>云存储业务</t>
  </si>
  <si>
    <t>累计开通量</t>
  </si>
  <si>
    <t>线上开通量</t>
  </si>
  <si>
    <t>线下开通量</t>
  </si>
  <si>
    <t>云存储线上累计收入</t>
  </si>
  <si>
    <t>云存储套餐订购</t>
  </si>
  <si>
    <t>7天事件云存包年</t>
  </si>
  <si>
    <t>7天事件单月订购</t>
  </si>
  <si>
    <t>7天事件云存连续包月</t>
  </si>
  <si>
    <t>7天全时段包年</t>
  </si>
  <si>
    <t>7天全时段单月订购</t>
  </si>
  <si>
    <t>7天全时段连续包月</t>
  </si>
  <si>
    <t>云存储用户使用情况</t>
  </si>
  <si>
    <t>累计激活数</t>
  </si>
  <si>
    <t>云存储激活率</t>
  </si>
  <si>
    <t>未使用的云存储数</t>
  </si>
  <si>
    <t>云存储渗透率</t>
  </si>
  <si>
    <t>云存储使用率</t>
  </si>
  <si>
    <t>云相册业务</t>
  </si>
  <si>
    <t>云相册领用人数</t>
  </si>
  <si>
    <t>云相册使用人数</t>
  </si>
  <si>
    <t>总开通空间</t>
  </si>
  <si>
    <t>总使用空间</t>
  </si>
  <si>
    <t>用户构成分析</t>
  </si>
  <si>
    <t>云相册+智能安防</t>
  </si>
  <si>
    <t>云相册+云存储</t>
  </si>
  <si>
    <t>云相册+智慧网络</t>
  </si>
  <si>
    <t>云相册+家庭健康</t>
  </si>
  <si>
    <t>家庭充电业务</t>
  </si>
  <si>
    <t>充电桩数量</t>
  </si>
  <si>
    <t>充电次数总计</t>
  </si>
  <si>
    <t>充电费用总计</t>
  </si>
  <si>
    <t>电费总计</t>
  </si>
  <si>
    <t>服务费总计</t>
  </si>
  <si>
    <t>城市相册分布TOP10</t>
  </si>
  <si>
    <t>城市排行1</t>
  </si>
  <si>
    <t>杭州市</t>
  </si>
  <si>
    <t>城市排行2</t>
  </si>
  <si>
    <t>金华市</t>
  </si>
  <si>
    <t>城市排行3</t>
  </si>
  <si>
    <t>绍兴市</t>
  </si>
  <si>
    <t>城市排行4</t>
  </si>
  <si>
    <t>湖州市</t>
  </si>
  <si>
    <t>城市排行5</t>
  </si>
  <si>
    <t>嘉兴市</t>
  </si>
  <si>
    <t>城市排行6</t>
  </si>
  <si>
    <t>衢州市</t>
  </si>
  <si>
    <t>城市排行7</t>
  </si>
  <si>
    <t>六安市</t>
  </si>
  <si>
    <t>城市排行8</t>
  </si>
  <si>
    <t>上海市</t>
  </si>
  <si>
    <t>城市排行9</t>
  </si>
  <si>
    <t>温州市</t>
  </si>
  <si>
    <t>城市排行10</t>
  </si>
  <si>
    <t>宁波市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</si>
</sst>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rgb="FFC00000"/>
      <name val="微软雅黑"/>
      <family val="2"/>
      <charset val="134"/>
    </font>
    <font>
      <sz val="10"/>
      <color rgb="FF000000"/>
      <name val="Microsoft YaHei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charset val="134"/>
    </font>
    <font>
      <sz val="10"/>
      <color rgb="FFC00000"/>
      <name val="微软雅黑"/>
      <charset val="134"/>
    </font>
    <font>
      <sz val="10"/>
      <color rgb="FF000000"/>
      <name val="微软雅黑"/>
      <charset val="134"/>
    </font>
    <font>
      <sz val="10"/>
      <color rgb="FF00B050"/>
      <name val="微软雅黑"/>
      <charset val="134"/>
    </font>
    <font>
      <sz val="11"/>
      <color rgb="FF000000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0" fillId="0" borderId="1" xfId="0" applyBorder="1"/>
    <xf numFmtId="3" fontId="2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5" xfId="0" applyBorder="1"/>
    <xf numFmtId="0" fontId="0" fillId="0" borderId="3" xfId="0" applyBorder="1"/>
    <xf numFmtId="0" fontId="0" fillId="0" borderId="1" xfId="0" applyBorder="1"/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0" fontId="7" fillId="0" borderId="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10" fontId="7" fillId="0" borderId="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0" fontId="6" fillId="0" borderId="1" xfId="0" applyNumberFormat="1" applyFont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topLeftCell="A37" workbookViewId="0"/>
  </sheetViews>
  <sheetFormatPr defaultRowHeight="13.8"/>
  <cols>
    <col min="1" max="1" width="13.77734375" customWidth="1"/>
    <col min="2" max="2" width="20.21875" customWidth="1"/>
    <col min="3" max="3" width="10.44140625" customWidth="1"/>
    <col min="4" max="4" width="12.5546875" customWidth="1"/>
    <col min="5" max="5" width="16" customWidth="1"/>
    <col min="6" max="6" width="14.5546875" customWidth="1"/>
  </cols>
  <sheetData>
    <row r="1" spans="1:6" ht="16.2">
      <c r="A1" s="4" t="s">
        <v>5</v>
      </c>
      <c r="B1" s="4" t="s">
        <v>4</v>
      </c>
      <c r="C1" s="4" t="s">
        <v>1</v>
      </c>
      <c r="D1" s="4" t="s">
        <v>2</v>
      </c>
      <c r="E1" s="5" t="s">
        <v>3</v>
      </c>
      <c r="F1" s="5" t="s">
        <v>7</v>
      </c>
    </row>
    <row r="2" spans="1:6" ht="16.2">
      <c r="A2" s="9" t="s">
        <v>9</v>
      </c>
      <c r="B2" s="1" t="s">
        <v>8</v>
      </c>
      <c r="C2" s="7">
        <f>C3+C6+C7</f>
        <v>50832</v>
      </c>
      <c r="D2" s="7">
        <f>D3+D6+D7</f>
        <v>42478</v>
      </c>
      <c r="E2" s="2">
        <f t="shared" ref="E2:E35" si="0">(C2-D2)/D2</f>
        <v>0.19666650972267999</v>
      </c>
      <c r="F2" s="8"/>
    </row>
    <row r="3" spans="1:6" ht="16.2">
      <c r="A3" s="14"/>
      <c r="B3" s="1" t="s">
        <v>10</v>
      </c>
      <c r="C3" s="7">
        <v>36827</v>
      </c>
      <c r="D3" s="7">
        <v>35950</v>
      </c>
      <c r="E3" s="2">
        <f t="shared" si="0"/>
        <v>2.4394993045897078E-2</v>
      </c>
      <c r="F3" s="8"/>
    </row>
    <row r="4" spans="1:6" ht="16.2">
      <c r="A4" s="14"/>
      <c r="B4" s="1" t="s">
        <v>11</v>
      </c>
      <c r="C4" s="7">
        <v>29461</v>
      </c>
      <c r="D4" s="7">
        <v>0</v>
      </c>
      <c r="E4" s="2" t="e">
        <f t="shared" si="0"/>
        <v>#DIV/0!</v>
      </c>
      <c r="F4" s="8"/>
    </row>
    <row r="5" spans="1:6" ht="16.2">
      <c r="A5" s="14"/>
      <c r="B5" s="1" t="s">
        <v>12</v>
      </c>
      <c r="C5" s="7">
        <v>9342</v>
      </c>
      <c r="D5" s="7">
        <v>0</v>
      </c>
      <c r="E5" s="2" t="e">
        <f t="shared" ref="E5:E6" si="1">(C5-D5)/D5</f>
        <v>#DIV/0!</v>
      </c>
      <c r="F5" s="8"/>
    </row>
    <row r="6" spans="1:6" ht="16.2">
      <c r="A6" s="14"/>
      <c r="B6" s="1" t="s">
        <v>13</v>
      </c>
      <c r="C6" s="7">
        <v>7106</v>
      </c>
      <c r="D6" s="7">
        <v>6528</v>
      </c>
      <c r="E6" s="2">
        <f t="shared" si="1"/>
        <v>8.8541666666666671E-2</v>
      </c>
      <c r="F6" s="8"/>
    </row>
    <row r="7" spans="1:6" ht="16.2">
      <c r="A7" s="13"/>
      <c r="B7" s="1" t="s">
        <v>14</v>
      </c>
      <c r="C7" s="7">
        <v>6899</v>
      </c>
      <c r="D7" s="7">
        <v>0</v>
      </c>
      <c r="E7" s="2" t="e">
        <f t="shared" si="0"/>
        <v>#DIV/0!</v>
      </c>
      <c r="F7" s="8"/>
    </row>
    <row r="8" spans="1:6" ht="15">
      <c r="A8" s="15" t="s">
        <v>15</v>
      </c>
      <c r="B8" s="16" t="s">
        <v>16</v>
      </c>
      <c r="C8" s="16">
        <v>7494</v>
      </c>
      <c r="D8" s="16">
        <v>7430</v>
      </c>
      <c r="E8" s="17">
        <f t="shared" si="0"/>
        <v>8.6137281292059213E-3</v>
      </c>
      <c r="F8" s="6"/>
    </row>
    <row r="9" spans="1:6" ht="15">
      <c r="A9" s="15"/>
      <c r="B9" s="16" t="s">
        <v>17</v>
      </c>
      <c r="C9" s="16">
        <v>7554</v>
      </c>
      <c r="D9" s="16">
        <v>7294</v>
      </c>
      <c r="E9" s="17">
        <f t="shared" si="0"/>
        <v>3.5645736221551962E-2</v>
      </c>
      <c r="F9" s="6"/>
    </row>
    <row r="10" spans="1:6" ht="15">
      <c r="A10" s="15"/>
      <c r="B10" s="18" t="s">
        <v>0</v>
      </c>
      <c r="C10" s="3">
        <v>22855</v>
      </c>
      <c r="D10" s="3">
        <v>22514</v>
      </c>
      <c r="E10" s="19">
        <f t="shared" si="0"/>
        <v>1.5146131296082438E-2</v>
      </c>
      <c r="F10" s="6"/>
    </row>
    <row r="11" spans="1:6" ht="30">
      <c r="A11" s="13"/>
      <c r="B11" s="18" t="s">
        <v>18</v>
      </c>
      <c r="C11" s="3">
        <v>632924</v>
      </c>
      <c r="D11" s="3">
        <v>611495</v>
      </c>
      <c r="E11" s="19">
        <f t="shared" si="0"/>
        <v>3.5043622597077655E-2</v>
      </c>
      <c r="F11" s="6"/>
    </row>
    <row r="12" spans="1:6" ht="15">
      <c r="A12" s="20" t="s">
        <v>19</v>
      </c>
      <c r="B12" s="21" t="s">
        <v>6</v>
      </c>
      <c r="C12" s="21">
        <f>C13+C14+304</f>
        <v>41676</v>
      </c>
      <c r="D12" s="21">
        <v>47400</v>
      </c>
      <c r="E12" s="22">
        <f t="shared" si="0"/>
        <v>-0.12075949367088608</v>
      </c>
      <c r="F12" s="6"/>
    </row>
    <row r="13" spans="1:6" ht="15">
      <c r="A13" s="20"/>
      <c r="B13" s="16" t="s">
        <v>20</v>
      </c>
      <c r="C13" s="16">
        <v>32984</v>
      </c>
      <c r="D13" s="16">
        <v>28942</v>
      </c>
      <c r="E13" s="17">
        <f t="shared" si="0"/>
        <v>0.13965862760002765</v>
      </c>
      <c r="F13" s="6"/>
    </row>
    <row r="14" spans="1:6" ht="15">
      <c r="A14" s="20"/>
      <c r="B14" s="16" t="s">
        <v>21</v>
      </c>
      <c r="C14" s="16">
        <v>8388</v>
      </c>
      <c r="D14" s="16">
        <v>7370</v>
      </c>
      <c r="E14" s="17">
        <f t="shared" si="0"/>
        <v>0.13812754409769334</v>
      </c>
      <c r="F14" s="6"/>
    </row>
    <row r="15" spans="1:6" ht="15">
      <c r="A15" s="20"/>
      <c r="B15" s="16" t="s">
        <v>22</v>
      </c>
      <c r="C15" s="16">
        <v>19456</v>
      </c>
      <c r="D15" s="16">
        <v>17473</v>
      </c>
      <c r="E15" s="17">
        <f t="shared" si="0"/>
        <v>0.11348938362044297</v>
      </c>
      <c r="F15" s="6"/>
    </row>
    <row r="16" spans="1:6" ht="15">
      <c r="A16" s="20"/>
      <c r="B16" s="21" t="s">
        <v>23</v>
      </c>
      <c r="C16" s="23"/>
      <c r="D16" s="23">
        <f>D15/(D13+D14)</f>
        <v>0.48119079092311084</v>
      </c>
      <c r="E16" s="22">
        <f t="shared" si="0"/>
        <v>-1</v>
      </c>
      <c r="F16" s="6"/>
    </row>
    <row r="17" spans="1:6" ht="15">
      <c r="A17" s="20" t="s">
        <v>24</v>
      </c>
      <c r="B17" s="16" t="s">
        <v>25</v>
      </c>
      <c r="C17" s="16">
        <f>C18+C19</f>
        <v>8348</v>
      </c>
      <c r="D17" s="16">
        <f>D18+D19</f>
        <v>7889</v>
      </c>
      <c r="E17" s="17">
        <f t="shared" si="0"/>
        <v>5.8182279122829257E-2</v>
      </c>
      <c r="F17" s="6"/>
    </row>
    <row r="18" spans="1:6" ht="15">
      <c r="A18" s="20"/>
      <c r="B18" s="16" t="s">
        <v>26</v>
      </c>
      <c r="C18" s="16">
        <v>912</v>
      </c>
      <c r="D18" s="16">
        <v>888</v>
      </c>
      <c r="E18" s="17">
        <f t="shared" si="0"/>
        <v>2.7027027027027029E-2</v>
      </c>
      <c r="F18" s="6"/>
    </row>
    <row r="19" spans="1:6" ht="15">
      <c r="A19" s="20"/>
      <c r="B19" s="16" t="s">
        <v>27</v>
      </c>
      <c r="C19" s="16">
        <v>7436</v>
      </c>
      <c r="D19" s="16">
        <v>7001</v>
      </c>
      <c r="E19" s="17">
        <f t="shared" si="0"/>
        <v>6.2133980859877161E-2</v>
      </c>
      <c r="F19" s="6"/>
    </row>
    <row r="20" spans="1:6" ht="15">
      <c r="A20" s="20"/>
      <c r="B20" s="16" t="s">
        <v>28</v>
      </c>
      <c r="C20" s="16">
        <v>39886</v>
      </c>
      <c r="D20" s="16">
        <v>39061</v>
      </c>
      <c r="E20" s="17">
        <f t="shared" si="0"/>
        <v>2.1120811039143903E-2</v>
      </c>
      <c r="F20" s="6"/>
    </row>
    <row r="21" spans="1:6" ht="15" customHeight="1">
      <c r="A21" s="24" t="s">
        <v>29</v>
      </c>
      <c r="B21" s="16" t="s">
        <v>30</v>
      </c>
      <c r="C21" s="16">
        <v>1455</v>
      </c>
      <c r="D21" s="16">
        <v>1454</v>
      </c>
      <c r="E21" s="17">
        <f t="shared" si="0"/>
        <v>6.8775790921595599E-4</v>
      </c>
      <c r="F21" s="6"/>
    </row>
    <row r="22" spans="1:6" ht="15">
      <c r="A22" s="10"/>
      <c r="B22" s="16" t="s">
        <v>31</v>
      </c>
      <c r="C22" s="16">
        <v>45</v>
      </c>
      <c r="D22" s="16">
        <v>45</v>
      </c>
      <c r="E22" s="17">
        <f t="shared" si="0"/>
        <v>0</v>
      </c>
      <c r="F22" s="6"/>
    </row>
    <row r="23" spans="1:6" ht="15">
      <c r="A23" s="10"/>
      <c r="B23" s="16" t="s">
        <v>32</v>
      </c>
      <c r="C23" s="16">
        <v>5152</v>
      </c>
      <c r="D23" s="16">
        <v>4887</v>
      </c>
      <c r="E23" s="17">
        <f t="shared" si="0"/>
        <v>5.4225496214446493E-2</v>
      </c>
      <c r="F23" s="6"/>
    </row>
    <row r="24" spans="1:6" ht="15">
      <c r="A24" s="10"/>
      <c r="B24" s="16" t="s">
        <v>33</v>
      </c>
      <c r="C24" s="16">
        <v>189</v>
      </c>
      <c r="D24" s="16">
        <v>189</v>
      </c>
      <c r="E24" s="17">
        <f t="shared" si="0"/>
        <v>0</v>
      </c>
      <c r="F24" s="6"/>
    </row>
    <row r="25" spans="1:6" ht="15">
      <c r="A25" s="10"/>
      <c r="B25" s="16" t="s">
        <v>34</v>
      </c>
      <c r="C25" s="16">
        <v>5</v>
      </c>
      <c r="D25" s="16">
        <v>5</v>
      </c>
      <c r="E25" s="17">
        <f t="shared" si="0"/>
        <v>0</v>
      </c>
      <c r="F25" s="6"/>
    </row>
    <row r="26" spans="1:6" ht="15">
      <c r="A26" s="11"/>
      <c r="B26" s="16" t="s">
        <v>35</v>
      </c>
      <c r="C26" s="16">
        <v>194</v>
      </c>
      <c r="D26" s="16">
        <v>47</v>
      </c>
      <c r="E26" s="17">
        <f t="shared" si="0"/>
        <v>3.1276595744680851</v>
      </c>
      <c r="F26" s="6"/>
    </row>
    <row r="27" spans="1:6" ht="15" customHeight="1">
      <c r="A27" s="20" t="s">
        <v>36</v>
      </c>
      <c r="B27" s="16" t="s">
        <v>37</v>
      </c>
      <c r="C27" s="16">
        <f>3833+912</f>
        <v>4745</v>
      </c>
      <c r="D27" s="16">
        <f>888+3650</f>
        <v>4538</v>
      </c>
      <c r="E27" s="17">
        <f t="shared" si="0"/>
        <v>4.5614808285588365E-2</v>
      </c>
      <c r="F27" s="6"/>
    </row>
    <row r="28" spans="1:6" ht="15">
      <c r="A28" s="12"/>
      <c r="B28" s="16" t="s">
        <v>38</v>
      </c>
      <c r="C28" s="25">
        <f>C27/12141</f>
        <v>0.39082447903797052</v>
      </c>
      <c r="D28" s="25">
        <f>D27/11500</f>
        <v>0.39460869565217394</v>
      </c>
      <c r="E28" s="26">
        <f t="shared" si="0"/>
        <v>-9.5897952982237321E-3</v>
      </c>
      <c r="F28" s="6"/>
    </row>
    <row r="29" spans="1:6" ht="15">
      <c r="A29" s="12"/>
      <c r="B29" s="16" t="s">
        <v>39</v>
      </c>
      <c r="C29" s="16">
        <v>3201</v>
      </c>
      <c r="D29" s="16">
        <v>3006</v>
      </c>
      <c r="E29" s="17">
        <f t="shared" si="0"/>
        <v>6.4870259481037917E-2</v>
      </c>
      <c r="F29" s="6"/>
    </row>
    <row r="30" spans="1:6" ht="15">
      <c r="A30" s="12"/>
      <c r="B30" s="16" t="s">
        <v>40</v>
      </c>
      <c r="C30" s="25">
        <f>C17/19456</f>
        <v>0.42907072368421051</v>
      </c>
      <c r="D30" s="25">
        <f>D17/18628</f>
        <v>0.42350225467038866</v>
      </c>
      <c r="E30" s="17">
        <f t="shared" si="0"/>
        <v>1.3148617161804219E-2</v>
      </c>
      <c r="F30" s="6"/>
    </row>
    <row r="31" spans="1:6" ht="15">
      <c r="A31" s="12"/>
      <c r="B31" s="16" t="s">
        <v>41</v>
      </c>
      <c r="C31" s="25">
        <f>5968/C17</f>
        <v>0.71490177287973167</v>
      </c>
      <c r="D31" s="25">
        <f>5699/D17</f>
        <v>0.72239827608061857</v>
      </c>
      <c r="E31" s="26">
        <f t="shared" si="0"/>
        <v>-1.0377244034356343E-2</v>
      </c>
      <c r="F31" s="6"/>
    </row>
    <row r="32" spans="1:6" ht="15">
      <c r="A32" s="20" t="s">
        <v>42</v>
      </c>
      <c r="B32" s="16" t="s">
        <v>43</v>
      </c>
      <c r="C32" s="16">
        <v>6597</v>
      </c>
      <c r="D32" s="16">
        <v>6403</v>
      </c>
      <c r="E32" s="17">
        <f t="shared" si="0"/>
        <v>3.0298297672965796E-2</v>
      </c>
      <c r="F32" s="6"/>
    </row>
    <row r="33" spans="1:6" ht="15">
      <c r="A33" s="12"/>
      <c r="B33" s="16" t="s">
        <v>44</v>
      </c>
      <c r="C33" s="16">
        <v>1296</v>
      </c>
      <c r="D33" s="16">
        <v>1251</v>
      </c>
      <c r="E33" s="17">
        <f t="shared" si="0"/>
        <v>3.5971223021582732E-2</v>
      </c>
      <c r="F33" s="6"/>
    </row>
    <row r="34" spans="1:6" ht="15">
      <c r="A34" s="12"/>
      <c r="B34" s="16" t="s">
        <v>45</v>
      </c>
      <c r="C34" s="16">
        <v>142180</v>
      </c>
      <c r="D34" s="16">
        <v>124130</v>
      </c>
      <c r="E34" s="17">
        <f t="shared" si="0"/>
        <v>0.14541206799323289</v>
      </c>
      <c r="F34" s="6"/>
    </row>
    <row r="35" spans="1:6" ht="15">
      <c r="A35" s="12"/>
      <c r="B35" s="16" t="s">
        <v>46</v>
      </c>
      <c r="C35" s="16">
        <v>1578</v>
      </c>
      <c r="D35" s="16">
        <v>1501</v>
      </c>
      <c r="E35" s="17">
        <f t="shared" si="0"/>
        <v>5.1299133910726186E-2</v>
      </c>
      <c r="F35" s="6"/>
    </row>
    <row r="36" spans="1:6" ht="15">
      <c r="A36" s="20" t="s">
        <v>47</v>
      </c>
      <c r="B36" s="16" t="s">
        <v>48</v>
      </c>
      <c r="C36" s="16">
        <v>1162</v>
      </c>
      <c r="D36" s="25">
        <f>C36/C33</f>
        <v>0.89660493827160492</v>
      </c>
      <c r="E36" s="17"/>
      <c r="F36" s="6"/>
    </row>
    <row r="37" spans="1:6" ht="15">
      <c r="A37" s="12"/>
      <c r="B37" s="16" t="s">
        <v>49</v>
      </c>
      <c r="C37" s="16">
        <v>246</v>
      </c>
      <c r="D37" s="25">
        <f>C37/C33</f>
        <v>0.18981481481481483</v>
      </c>
      <c r="E37" s="17"/>
      <c r="F37" s="6"/>
    </row>
    <row r="38" spans="1:6" ht="15">
      <c r="A38" s="12"/>
      <c r="B38" s="16" t="s">
        <v>50</v>
      </c>
      <c r="C38" s="16">
        <v>5</v>
      </c>
      <c r="D38" s="25">
        <f>C38/C33</f>
        <v>3.8580246913580245E-3</v>
      </c>
      <c r="E38" s="17"/>
      <c r="F38" s="6"/>
    </row>
    <row r="39" spans="1:6" ht="15">
      <c r="A39" s="12"/>
      <c r="B39" s="16" t="s">
        <v>51</v>
      </c>
      <c r="C39" s="16">
        <v>8</v>
      </c>
      <c r="D39" s="25">
        <f>C39/C33</f>
        <v>6.1728395061728392E-3</v>
      </c>
      <c r="E39" s="17"/>
      <c r="F39" s="6"/>
    </row>
    <row r="40" spans="1:6" ht="15">
      <c r="A40" s="20" t="s">
        <v>52</v>
      </c>
      <c r="B40" s="16" t="s">
        <v>53</v>
      </c>
      <c r="C40" s="16">
        <v>319</v>
      </c>
      <c r="D40" s="16">
        <v>267</v>
      </c>
      <c r="E40" s="17">
        <f t="shared" ref="E40:E54" si="2">(C40-D40)/D40</f>
        <v>0.19475655430711611</v>
      </c>
      <c r="F40" s="6"/>
    </row>
    <row r="41" spans="1:6" ht="15">
      <c r="A41" s="12"/>
      <c r="B41" s="16" t="s">
        <v>54</v>
      </c>
      <c r="C41" s="27">
        <v>63054</v>
      </c>
      <c r="D41" s="16">
        <v>59472</v>
      </c>
      <c r="E41" s="17">
        <f t="shared" si="2"/>
        <v>6.0230024213075058E-2</v>
      </c>
      <c r="F41" s="6"/>
    </row>
    <row r="42" spans="1:6" ht="15">
      <c r="A42" s="12"/>
      <c r="B42" s="16" t="s">
        <v>55</v>
      </c>
      <c r="C42" s="28">
        <v>46325.35</v>
      </c>
      <c r="D42" s="16">
        <v>43645.77</v>
      </c>
      <c r="E42" s="17">
        <f t="shared" si="2"/>
        <v>6.1393807464045241E-2</v>
      </c>
      <c r="F42" s="6"/>
    </row>
    <row r="43" spans="1:6" ht="15">
      <c r="A43" s="12"/>
      <c r="B43" s="16" t="s">
        <v>56</v>
      </c>
      <c r="C43" s="28">
        <v>26541.040000000001</v>
      </c>
      <c r="D43" s="16">
        <v>25019.56</v>
      </c>
      <c r="E43" s="17">
        <f t="shared" si="2"/>
        <v>6.0811620987739172E-2</v>
      </c>
      <c r="F43" s="6"/>
    </row>
    <row r="44" spans="1:6" ht="15">
      <c r="A44" s="12"/>
      <c r="B44" s="16" t="s">
        <v>57</v>
      </c>
      <c r="C44" s="28">
        <v>19784.310000000001</v>
      </c>
      <c r="D44" s="16">
        <v>18626.21</v>
      </c>
      <c r="E44" s="17">
        <f t="shared" si="2"/>
        <v>6.2175826429531407E-2</v>
      </c>
      <c r="F44" s="6"/>
    </row>
    <row r="45" spans="1:6" ht="15" customHeight="1">
      <c r="A45" s="24" t="s">
        <v>58</v>
      </c>
      <c r="B45" s="16" t="s">
        <v>59</v>
      </c>
      <c r="C45" s="16">
        <v>286</v>
      </c>
      <c r="D45" s="16">
        <v>275</v>
      </c>
      <c r="E45" s="17">
        <f t="shared" si="2"/>
        <v>0.04</v>
      </c>
      <c r="F45" s="29" t="s">
        <v>60</v>
      </c>
    </row>
    <row r="46" spans="1:6" ht="15.6">
      <c r="A46" s="10"/>
      <c r="B46" s="16" t="s">
        <v>61</v>
      </c>
      <c r="C46" s="16">
        <v>67</v>
      </c>
      <c r="D46" s="16">
        <v>65</v>
      </c>
      <c r="E46" s="17">
        <f t="shared" si="2"/>
        <v>3.0769230769230771E-2</v>
      </c>
      <c r="F46" s="29" t="s">
        <v>62</v>
      </c>
    </row>
    <row r="47" spans="1:6" ht="15.6">
      <c r="A47" s="10"/>
      <c r="B47" s="16" t="s">
        <v>63</v>
      </c>
      <c r="C47" s="16">
        <v>51</v>
      </c>
      <c r="D47" s="16">
        <v>51</v>
      </c>
      <c r="E47" s="17">
        <f t="shared" si="2"/>
        <v>0</v>
      </c>
      <c r="F47" s="29" t="s">
        <v>64</v>
      </c>
    </row>
    <row r="48" spans="1:6" ht="15.6">
      <c r="A48" s="10"/>
      <c r="B48" s="16" t="s">
        <v>65</v>
      </c>
      <c r="C48" s="16">
        <v>43</v>
      </c>
      <c r="D48" s="16">
        <v>41</v>
      </c>
      <c r="E48" s="17">
        <f t="shared" si="2"/>
        <v>4.878048780487805E-2</v>
      </c>
      <c r="F48" s="29" t="s">
        <v>66</v>
      </c>
    </row>
    <row r="49" spans="1:6" ht="15.6">
      <c r="A49" s="10"/>
      <c r="B49" s="16" t="s">
        <v>67</v>
      </c>
      <c r="C49" s="16">
        <v>38</v>
      </c>
      <c r="D49" s="16">
        <v>35</v>
      </c>
      <c r="E49" s="17">
        <f t="shared" si="2"/>
        <v>8.5714285714285715E-2</v>
      </c>
      <c r="F49" s="29" t="s">
        <v>68</v>
      </c>
    </row>
    <row r="50" spans="1:6" ht="15.6">
      <c r="A50" s="10"/>
      <c r="B50" s="16" t="s">
        <v>69</v>
      </c>
      <c r="C50" s="16">
        <v>35</v>
      </c>
      <c r="D50" s="16">
        <v>35</v>
      </c>
      <c r="E50" s="17">
        <f t="shared" si="2"/>
        <v>0</v>
      </c>
      <c r="F50" s="29" t="s">
        <v>70</v>
      </c>
    </row>
    <row r="51" spans="1:6" ht="15.6">
      <c r="A51" s="10"/>
      <c r="B51" s="16" t="s">
        <v>71</v>
      </c>
      <c r="C51" s="16">
        <v>33</v>
      </c>
      <c r="D51" s="16">
        <v>33</v>
      </c>
      <c r="E51" s="17">
        <f t="shared" si="2"/>
        <v>0</v>
      </c>
      <c r="F51" s="29" t="s">
        <v>72</v>
      </c>
    </row>
    <row r="52" spans="1:6" ht="15.6">
      <c r="A52" s="10"/>
      <c r="B52" s="16" t="s">
        <v>73</v>
      </c>
      <c r="C52" s="16">
        <v>32</v>
      </c>
      <c r="D52" s="16">
        <v>31</v>
      </c>
      <c r="E52" s="17">
        <f t="shared" si="2"/>
        <v>3.2258064516129031E-2</v>
      </c>
      <c r="F52" s="29" t="s">
        <v>74</v>
      </c>
    </row>
    <row r="53" spans="1:6" ht="15.6">
      <c r="A53" s="10"/>
      <c r="B53" s="16" t="s">
        <v>75</v>
      </c>
      <c r="C53" s="16">
        <v>29</v>
      </c>
      <c r="D53" s="16">
        <v>29</v>
      </c>
      <c r="E53" s="17">
        <f t="shared" si="2"/>
        <v>0</v>
      </c>
      <c r="F53" s="29" t="s">
        <v>76</v>
      </c>
    </row>
    <row r="54" spans="1:6" ht="15.6">
      <c r="A54" s="11"/>
      <c r="B54" s="16" t="s">
        <v>77</v>
      </c>
      <c r="C54" s="16">
        <v>29</v>
      </c>
      <c r="D54" s="16">
        <v>26</v>
      </c>
      <c r="E54" s="17">
        <f t="shared" si="2"/>
        <v>0.11538461538461539</v>
      </c>
      <c r="F54" s="29" t="s">
        <v>78</v>
      </c>
    </row>
  </sheetData>
  <mergeCells count="10">
    <mergeCell ref="A8:A11"/>
    <mergeCell ref="A2:A7"/>
    <mergeCell ref="A32:A35"/>
    <mergeCell ref="A36:A39"/>
    <mergeCell ref="A40:A44"/>
    <mergeCell ref="A45:A54"/>
    <mergeCell ref="A12:A16"/>
    <mergeCell ref="A17:A20"/>
    <mergeCell ref="A21:A26"/>
    <mergeCell ref="A27:A3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chenchen</dc:creator>
  <cp:lastModifiedBy>zjhzcc2009@163.com</cp:lastModifiedBy>
  <dcterms:created xsi:type="dcterms:W3CDTF">2015-06-05T18:19:34Z</dcterms:created>
  <dcterms:modified xsi:type="dcterms:W3CDTF">2025-10-17T07:34:00Z</dcterms:modified>
</cp:coreProperties>
</file>