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tseng/OneDrive - cumc.columbia.edu/MPH/Spring 2020/EPID P8477_Infectious Disease Modeling/Final Project/idmodeling/data/"/>
    </mc:Choice>
  </mc:AlternateContent>
  <xr:revisionPtr revIDLastSave="0" documentId="13_ncr:1_{DA70906B-862A-B543-BC6B-81A579D60CE6}" xr6:coauthVersionLast="45" xr6:coauthVersionMax="45" xr10:uidLastSave="{00000000-0000-0000-0000-000000000000}"/>
  <bookViews>
    <workbookView xWindow="80" yWindow="460" windowWidth="25440" windowHeight="15000" xr2:uid="{0800F397-014F-FA42-B15E-61826D6099C2}"/>
  </bookViews>
  <sheets>
    <sheet name="Elimian et al. 2019_Table 3" sheetId="1" r:id="rId1"/>
    <sheet name="Table 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B25" i="1"/>
  <c r="F45" i="2"/>
  <c r="F44" i="2"/>
  <c r="E44" i="2"/>
  <c r="D44" i="2"/>
  <c r="C44" i="2"/>
  <c r="B44" i="2"/>
</calcChain>
</file>

<file path=xl/sharedStrings.xml><?xml version="1.0" encoding="utf-8"?>
<sst xmlns="http://schemas.openxmlformats.org/spreadsheetml/2006/main" count="237" uniqueCount="220">
  <si>
    <t>State</t>
  </si>
  <si>
    <t>Projected 2018 population</t>
  </si>
  <si>
    <t>Cases</t>
  </si>
  <si>
    <t>Deaths</t>
  </si>
  <si>
    <t>Attack rate/100,000 population</t>
  </si>
  <si>
    <t>CFR (%)</t>
  </si>
  <si>
    <t>Adamawa</t>
  </si>
  <si>
    <t>Anambra</t>
  </si>
  <si>
    <t>Bauchi</t>
  </si>
  <si>
    <t>Borno</t>
  </si>
  <si>
    <t>Ebonyi</t>
  </si>
  <si>
    <t>Gombe</t>
  </si>
  <si>
    <t>Jigawa</t>
  </si>
  <si>
    <t>Kaduna</t>
  </si>
  <si>
    <t>Kano</t>
  </si>
  <si>
    <t>Katsina</t>
  </si>
  <si>
    <t>Kebbi</t>
  </si>
  <si>
    <t>Kogi</t>
  </si>
  <si>
    <t>Kwara</t>
  </si>
  <si>
    <t>Nasarawa</t>
  </si>
  <si>
    <t>Niger</t>
  </si>
  <si>
    <t>Plateau</t>
  </si>
  <si>
    <t>Sokoto</t>
  </si>
  <si>
    <t>Yobe</t>
  </si>
  <si>
    <t>Zamfara</t>
  </si>
  <si>
    <t>Total</t>
  </si>
  <si>
    <t>Characteristic</t>
  </si>
  <si>
    <t>Epidemiological wave</t>
  </si>
  <si>
    <t>First wave</t>
  </si>
  <si>
    <t>Second wave</t>
  </si>
  <si>
    <t>Third wave</t>
  </si>
  <si>
    <t>Fourth wave</t>
  </si>
  <si>
    <t>Cases (%)</t>
  </si>
  <si>
    <t>Age (years)</t>
  </si>
  <si>
    <t>  &lt; 5</t>
  </si>
  <si>
    <t>386 (34.50)</t>
  </si>
  <si>
    <t>4551 (25.96)</t>
  </si>
  <si>
    <t>1422 (19.08)</t>
  </si>
  <si>
    <t>3899 (21.79)</t>
  </si>
  <si>
    <t>10,258 (23.32)</t>
  </si>
  <si>
    <t>  ≥ 5</t>
  </si>
  <si>
    <t>731 (65.33)</t>
  </si>
  <si>
    <t>12,955 (73.91)</t>
  </si>
  <si>
    <t>5744 (77.06)</t>
  </si>
  <si>
    <t>12,947 (72.35)</t>
  </si>
  <si>
    <t>32,377 (73.59)</t>
  </si>
  <si>
    <t> Missing</t>
  </si>
  <si>
    <t>2 (0.18)</t>
  </si>
  <si>
    <t>22 (0.13)</t>
  </si>
  <si>
    <t>288 (3.86)</t>
  </si>
  <si>
    <t>1049 (5.86)†</t>
  </si>
  <si>
    <t>1361 (3.09)</t>
  </si>
  <si>
    <t>Sex</t>
  </si>
  <si>
    <t> Female</t>
  </si>
  <si>
    <t>567 (50.67)</t>
  </si>
  <si>
    <t>8782 (50.10)</t>
  </si>
  <si>
    <t>3773 (50.62)</t>
  </si>
  <si>
    <t>9200 (51.41)</t>
  </si>
  <si>
    <t>22,322 (50.74)</t>
  </si>
  <si>
    <t> Male</t>
  </si>
  <si>
    <t>552 (49.33)</t>
  </si>
  <si>
    <t>8746 (49.90)</t>
  </si>
  <si>
    <t>3681 (49.38)</t>
  </si>
  <si>
    <t>8695 (48.59)NS</t>
  </si>
  <si>
    <t>21,674 (49.26)</t>
  </si>
  <si>
    <t>Geo-political zone</t>
  </si>
  <si>
    <t> South-east</t>
  </si>
  <si>
    <t>3 (0.27)</t>
  </si>
  <si>
    <t>188 (1.07)</t>
  </si>
  <si>
    <t>14 (0.19)</t>
  </si>
  <si>
    <t>0 (0.00)</t>
  </si>
  <si>
    <t>205 (0.47)</t>
  </si>
  <si>
    <t> North-central</t>
  </si>
  <si>
    <t>1083 (6.18)</t>
  </si>
  <si>
    <t>158 (2.12)</t>
  </si>
  <si>
    <t>91 (0.51)</t>
  </si>
  <si>
    <t>1335 (3.03)</t>
  </si>
  <si>
    <t> North-west</t>
  </si>
  <si>
    <t>239 (21.36)</t>
  </si>
  <si>
    <t>3885 (22.16)</t>
  </si>
  <si>
    <t>6475 (86.87)</t>
  </si>
  <si>
    <t>9251 (51.70)</t>
  </si>
  <si>
    <t>19,850 (45.12)</t>
  </si>
  <si>
    <t> North-east</t>
  </si>
  <si>
    <t>874 (78.11)</t>
  </si>
  <si>
    <t>12,372 (70.58)</t>
  </si>
  <si>
    <t>807 (10.83)</t>
  </si>
  <si>
    <t>8553 (47.80)†</t>
  </si>
  <si>
    <t>22,606 (51.38)</t>
  </si>
  <si>
    <t>Season</t>
  </si>
  <si>
    <t> Rainy</t>
  </si>
  <si>
    <t>997 (5.69)</t>
  </si>
  <si>
    <t>7454 (100.00)</t>
  </si>
  <si>
    <t>311 (1.74)</t>
  </si>
  <si>
    <t>2427 (5.52)</t>
  </si>
  <si>
    <t> Dry</t>
  </si>
  <si>
    <t>1119 (100.00)</t>
  </si>
  <si>
    <t>16,531 (94.31)</t>
  </si>
  <si>
    <t>17,584 (98.26)†</t>
  </si>
  <si>
    <t>41,569 (94.48)</t>
  </si>
  <si>
    <t>Outbreak setting</t>
  </si>
  <si>
    <t> Rural</t>
  </si>
  <si>
    <t>887 (79.27)</t>
  </si>
  <si>
    <t>3073 (17.53)</t>
  </si>
  <si>
    <t>4093 (54.91)</t>
  </si>
  <si>
    <t>7448 (41.62)</t>
  </si>
  <si>
    <t>15,501 (35.23)</t>
  </si>
  <si>
    <t> Peri-urban</t>
  </si>
  <si>
    <t>53 (4.74)</t>
  </si>
  <si>
    <t>918 (5.24)</t>
  </si>
  <si>
    <t>1333 (17.88)</t>
  </si>
  <si>
    <t>3637 (20.32)</t>
  </si>
  <si>
    <t>5941 (13.50)</t>
  </si>
  <si>
    <t> Urban</t>
  </si>
  <si>
    <t>146 (13.05)</t>
  </si>
  <si>
    <t>13,464 (76.81)</t>
  </si>
  <si>
    <t>1985 (26.63)</t>
  </si>
  <si>
    <t>6482 (36.22)</t>
  </si>
  <si>
    <t>22,077 (50.18)</t>
  </si>
  <si>
    <t>33 (2.95)</t>
  </si>
  <si>
    <t>73 (0.42)</t>
  </si>
  <si>
    <t>43 (0.58)</t>
  </si>
  <si>
    <t>328 (1.83)†</t>
  </si>
  <si>
    <t>477 (1.08)</t>
  </si>
  <si>
    <t>Location care was sought</t>
  </si>
  <si>
    <t> Primary healthcare centre</t>
  </si>
  <si>
    <t>52 (4.65)</t>
  </si>
  <si>
    <t>656 (3.74)</t>
  </si>
  <si>
    <t>2118 (28.41)</t>
  </si>
  <si>
    <t>5638 (31.51)</t>
  </si>
  <si>
    <t>8464 (19.24)</t>
  </si>
  <si>
    <t> Secondary hospital</t>
  </si>
  <si>
    <t>7 (0.63)</t>
  </si>
  <si>
    <t>5219 (29.78)</t>
  </si>
  <si>
    <t>390 (5.23)</t>
  </si>
  <si>
    <t>678 (3.79)</t>
  </si>
  <si>
    <t>6294 (14.31)</t>
  </si>
  <si>
    <t> Tertiary hospital</t>
  </si>
  <si>
    <t>1 (0.09)</t>
  </si>
  <si>
    <t>8 (0.05)</t>
  </si>
  <si>
    <t>35 (0.20)</t>
  </si>
  <si>
    <t>58 (0.13)</t>
  </si>
  <si>
    <t> Private clinic</t>
  </si>
  <si>
    <t>107 (0.61)</t>
  </si>
  <si>
    <t>29 (0.39)</t>
  </si>
  <si>
    <t>7 (0.04)</t>
  </si>
  <si>
    <t>143 (0.33)</t>
  </si>
  <si>
    <t> Cholera treatment centre*</t>
  </si>
  <si>
    <t>19 (0.11)</t>
  </si>
  <si>
    <t>28 (0.38)</t>
  </si>
  <si>
    <t>683 (3.82)</t>
  </si>
  <si>
    <t>730 (1.66)</t>
  </si>
  <si>
    <t> Home</t>
  </si>
  <si>
    <t>5 (0.03)</t>
  </si>
  <si>
    <t>3 (0.04)</t>
  </si>
  <si>
    <t>1 (0.01)</t>
  </si>
  <si>
    <t>9 (0.02)</t>
  </si>
  <si>
    <t>1059 (94.64)</t>
  </si>
  <si>
    <t>11,514 (65.69)</t>
  </si>
  <si>
    <t>4872 (65.36)</t>
  </si>
  <si>
    <t>10,853 (60.65)†</t>
  </si>
  <si>
    <t>28,298 (64.32)</t>
  </si>
  <si>
    <t>Time to health seeking</t>
  </si>
  <si>
    <t> Same day</t>
  </si>
  <si>
    <t>862 (77.03)</t>
  </si>
  <si>
    <t>8118 (46.31)</t>
  </si>
  <si>
    <t>4691 (62.93)</t>
  </si>
  <si>
    <t>13,799 (77.11)</t>
  </si>
  <si>
    <t>27,470 (62.44)</t>
  </si>
  <si>
    <t> 1–2 days</t>
  </si>
  <si>
    <t>50 (4.47)</t>
  </si>
  <si>
    <t>6597 (37.64)</t>
  </si>
  <si>
    <t>1622 (21.76)</t>
  </si>
  <si>
    <t>1890 (10.56)</t>
  </si>
  <si>
    <t>10,159 (23.09)</t>
  </si>
  <si>
    <t>  &gt; 2 days</t>
  </si>
  <si>
    <t>62 (5.54)</t>
  </si>
  <si>
    <t>1252 (7.14)</t>
  </si>
  <si>
    <t>216 (2.90)</t>
  </si>
  <si>
    <t>165 (0.92)</t>
  </si>
  <si>
    <t>1695 (3.85)</t>
  </si>
  <si>
    <t>145 (12.96)</t>
  </si>
  <si>
    <t>1561 (8.91)</t>
  </si>
  <si>
    <t>925 (12.41)</t>
  </si>
  <si>
    <t>2041 (11.41)†</t>
  </si>
  <si>
    <t>4672 (10.62)</t>
  </si>
  <si>
    <t>Hospitalised</t>
  </si>
  <si>
    <t> No</t>
  </si>
  <si>
    <t>4418 (25.21)</t>
  </si>
  <si>
    <t>334 (4.48)</t>
  </si>
  <si>
    <t>1291 (7.21)</t>
  </si>
  <si>
    <t>6096 (13.86)</t>
  </si>
  <si>
    <t> Yes</t>
  </si>
  <si>
    <t>81 (7.24)</t>
  </si>
  <si>
    <t>8884 (50.68)</t>
  </si>
  <si>
    <t>2073 (27.81)</t>
  </si>
  <si>
    <t>9186 (51.33)</t>
  </si>
  <si>
    <t>20,224 (45.97)</t>
  </si>
  <si>
    <t>985 (88.03)</t>
  </si>
  <si>
    <t>4226 (24.11)</t>
  </si>
  <si>
    <t>5047 (67.71)</t>
  </si>
  <si>
    <t>7418 (41.45)†</t>
  </si>
  <si>
    <t>17,676 (40.18)</t>
  </si>
  <si>
    <t>Clinical outcome</t>
  </si>
  <si>
    <t> Alive</t>
  </si>
  <si>
    <t>1107 (98.93)</t>
  </si>
  <si>
    <t>17,295 (98.67)</t>
  </si>
  <si>
    <t>7158 (96.03)</t>
  </si>
  <si>
    <t>17,600 (98.35)</t>
  </si>
  <si>
    <t>43,160 (98.10)</t>
  </si>
  <si>
    <t> Dead</t>
  </si>
  <si>
    <t>12 (1.07)</t>
  </si>
  <si>
    <t>233 (1.33)</t>
  </si>
  <si>
    <t>296 (3.97)</t>
  </si>
  <si>
    <t>295 (1.65)†</t>
  </si>
  <si>
    <t>836 (1.90)</t>
  </si>
  <si>
    <t>TOTAL N</t>
  </si>
  <si>
    <t>Northeast regions</t>
  </si>
  <si>
    <t>FCTa</t>
  </si>
  <si>
    <t xml:space="preserve">Adamawa, Bauchi, Borno, Gombe, Yobe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</si>
</sst>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Calibri"/>
      <family val="2"/>
    </font>
    <font>
      <sz val="12"/>
      <color theme="1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2" fillId="2" borderId="0" xfId="0" applyFont="1" applyFill="1"/>
    <xf numFmtId="4" fontId="3" fillId="0" borderId="0" xfId="0" applyNumberFormat="1" applyFont="1"/>
    <xf numFmtId="3" fontId="3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BE8F-4795-8E4C-8DC6-E5F77A262525}">
  <dimension ref="A1:F26"/>
  <sheetViews>
    <sheetView tabSelected="1" workbookViewId="0">
      <selection activeCell="A26" sqref="A26"/>
    </sheetView>
  </sheetViews>
  <sheetFormatPr baseColWidth="10" defaultRowHeight="16" x14ac:dyDescent="0.2"/>
  <cols>
    <col min="1" max="1" width="15.83203125" style="2" bestFit="1" customWidth="1"/>
    <col min="2" max="2" width="26.1640625" style="2" bestFit="1" customWidth="1"/>
    <col min="3" max="4" width="10.83203125" style="2"/>
    <col min="5" max="5" width="30.6640625" style="2" bestFit="1" customWidth="1"/>
    <col min="6" max="6" width="9.164062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 t="s">
        <v>6</v>
      </c>
      <c r="B2" s="6">
        <v>4464609.8770000003</v>
      </c>
      <c r="C2" s="3">
        <v>2748</v>
      </c>
      <c r="D2" s="3">
        <v>41</v>
      </c>
      <c r="E2" s="3">
        <v>61.55</v>
      </c>
      <c r="F2" s="3">
        <v>1.5</v>
      </c>
    </row>
    <row r="3" spans="1:6" x14ac:dyDescent="0.2">
      <c r="A3" s="3" t="s">
        <v>7</v>
      </c>
      <c r="B3" s="6">
        <v>5825118.0029999996</v>
      </c>
      <c r="C3" s="3">
        <v>23</v>
      </c>
      <c r="D3" s="3">
        <v>1</v>
      </c>
      <c r="E3" s="3">
        <v>0.4</v>
      </c>
      <c r="F3" s="3">
        <v>4.3499999999999996</v>
      </c>
    </row>
    <row r="4" spans="1:6" x14ac:dyDescent="0.2">
      <c r="A4" s="4" t="s">
        <v>8</v>
      </c>
      <c r="B4" s="6">
        <v>6984963.699</v>
      </c>
      <c r="C4" s="3">
        <v>9405</v>
      </c>
      <c r="D4" s="3">
        <v>35</v>
      </c>
      <c r="E4" s="3">
        <v>134.65</v>
      </c>
      <c r="F4" s="3">
        <v>0.37</v>
      </c>
    </row>
    <row r="5" spans="1:6" x14ac:dyDescent="0.2">
      <c r="A5" s="4" t="s">
        <v>9</v>
      </c>
      <c r="B5" s="6">
        <v>6200395.4720000001</v>
      </c>
      <c r="C5" s="3">
        <v>7626</v>
      </c>
      <c r="D5" s="3">
        <v>74</v>
      </c>
      <c r="E5" s="3">
        <v>123</v>
      </c>
      <c r="F5" s="3">
        <v>0.97</v>
      </c>
    </row>
    <row r="6" spans="1:6" x14ac:dyDescent="0.2">
      <c r="A6" s="3" t="s">
        <v>10</v>
      </c>
      <c r="B6" s="6">
        <v>3027451.68</v>
      </c>
      <c r="C6" s="3">
        <v>182</v>
      </c>
      <c r="D6" s="3">
        <v>7</v>
      </c>
      <c r="E6" s="3">
        <v>6.01</v>
      </c>
      <c r="F6" s="3">
        <v>3.85</v>
      </c>
    </row>
    <row r="7" spans="1:6" x14ac:dyDescent="0.2">
      <c r="A7" s="3" t="s">
        <v>218</v>
      </c>
      <c r="B7" s="6">
        <v>4084890.2579999999</v>
      </c>
      <c r="C7" s="3">
        <v>221</v>
      </c>
      <c r="D7" s="3">
        <v>14</v>
      </c>
      <c r="E7" s="3">
        <v>5.41</v>
      </c>
      <c r="F7" s="3">
        <v>6.33</v>
      </c>
    </row>
    <row r="8" spans="1:6" x14ac:dyDescent="0.2">
      <c r="A8" s="4" t="s">
        <v>11</v>
      </c>
      <c r="B8" s="6">
        <v>3435108.8390000002</v>
      </c>
      <c r="C8" s="3">
        <v>552</v>
      </c>
      <c r="D8" s="3">
        <v>18</v>
      </c>
      <c r="E8" s="3">
        <v>16.07</v>
      </c>
      <c r="F8" s="3">
        <v>3.26</v>
      </c>
    </row>
    <row r="9" spans="1:6" x14ac:dyDescent="0.2">
      <c r="A9" s="3" t="s">
        <v>12</v>
      </c>
      <c r="B9" s="6">
        <v>6128283.5609999998</v>
      </c>
      <c r="C9" s="3">
        <v>15</v>
      </c>
      <c r="D9" s="3">
        <v>1</v>
      </c>
      <c r="E9" s="3">
        <v>0.24</v>
      </c>
      <c r="F9" s="3">
        <v>6.67</v>
      </c>
    </row>
    <row r="10" spans="1:6" x14ac:dyDescent="0.2">
      <c r="A10" s="3" t="s">
        <v>13</v>
      </c>
      <c r="B10" s="6">
        <v>8649466.8169999998</v>
      </c>
      <c r="C10" s="3">
        <v>401</v>
      </c>
      <c r="D10" s="3">
        <v>25</v>
      </c>
      <c r="E10" s="3">
        <v>4.6399999999999997</v>
      </c>
      <c r="F10" s="3">
        <v>6.23</v>
      </c>
    </row>
    <row r="11" spans="1:6" x14ac:dyDescent="0.2">
      <c r="A11" s="3" t="s">
        <v>14</v>
      </c>
      <c r="B11" s="6">
        <v>13854062.42</v>
      </c>
      <c r="C11" s="3">
        <v>1905</v>
      </c>
      <c r="D11" s="3">
        <v>73</v>
      </c>
      <c r="E11" s="3">
        <v>13.75</v>
      </c>
      <c r="F11" s="3">
        <v>3.83</v>
      </c>
    </row>
    <row r="12" spans="1:6" x14ac:dyDescent="0.2">
      <c r="A12" s="3" t="s">
        <v>15</v>
      </c>
      <c r="B12" s="6">
        <v>8258831.1459999997</v>
      </c>
      <c r="C12" s="3">
        <v>7400</v>
      </c>
      <c r="D12" s="3">
        <v>190</v>
      </c>
      <c r="E12" s="3">
        <v>89.6</v>
      </c>
      <c r="F12" s="3">
        <v>2.57</v>
      </c>
    </row>
    <row r="13" spans="1:6" x14ac:dyDescent="0.2">
      <c r="A13" s="3" t="s">
        <v>16</v>
      </c>
      <c r="B13" s="6">
        <v>4671593.5449999999</v>
      </c>
      <c r="C13" s="3">
        <v>198</v>
      </c>
      <c r="D13" s="3">
        <v>7</v>
      </c>
      <c r="E13" s="3">
        <v>4.24</v>
      </c>
      <c r="F13" s="3">
        <v>3.54</v>
      </c>
    </row>
    <row r="14" spans="1:6" x14ac:dyDescent="0.2">
      <c r="A14" s="3" t="s">
        <v>17</v>
      </c>
      <c r="B14" s="6">
        <v>4674338.5329999998</v>
      </c>
      <c r="C14" s="3">
        <v>102</v>
      </c>
      <c r="D14" s="3">
        <v>8</v>
      </c>
      <c r="E14" s="3">
        <v>2.1800000000000002</v>
      </c>
      <c r="F14" s="3">
        <v>7.84</v>
      </c>
    </row>
    <row r="15" spans="1:6" x14ac:dyDescent="0.2">
      <c r="A15" s="3" t="s">
        <v>18</v>
      </c>
      <c r="B15" s="6">
        <v>3380605.9550000001</v>
      </c>
      <c r="C15" s="3">
        <v>10</v>
      </c>
      <c r="D15" s="3">
        <v>0</v>
      </c>
      <c r="E15" s="3">
        <v>0.3</v>
      </c>
      <c r="F15" s="3">
        <v>0</v>
      </c>
    </row>
    <row r="16" spans="1:6" x14ac:dyDescent="0.2">
      <c r="A16" s="3" t="s">
        <v>19</v>
      </c>
      <c r="B16" s="6">
        <v>2656584.6159999999</v>
      </c>
      <c r="C16" s="3">
        <v>71</v>
      </c>
      <c r="D16" s="3">
        <v>5</v>
      </c>
      <c r="E16" s="3">
        <v>2.67</v>
      </c>
      <c r="F16" s="3">
        <v>7.04</v>
      </c>
    </row>
    <row r="17" spans="1:6" x14ac:dyDescent="0.2">
      <c r="A17" s="3" t="s">
        <v>20</v>
      </c>
      <c r="B17" s="6">
        <v>5900257.1100000003</v>
      </c>
      <c r="C17" s="3">
        <v>584</v>
      </c>
      <c r="D17" s="3">
        <v>29</v>
      </c>
      <c r="E17" s="3">
        <v>9.9</v>
      </c>
      <c r="F17" s="3">
        <v>4.97</v>
      </c>
    </row>
    <row r="18" spans="1:6" x14ac:dyDescent="0.2">
      <c r="A18" s="3" t="s">
        <v>21</v>
      </c>
      <c r="B18" s="6">
        <v>4376193.3779999996</v>
      </c>
      <c r="C18" s="3">
        <v>347</v>
      </c>
      <c r="D18" s="3">
        <v>6</v>
      </c>
      <c r="E18" s="3">
        <v>7.93</v>
      </c>
      <c r="F18" s="3">
        <v>1.73</v>
      </c>
    </row>
    <row r="19" spans="1:6" x14ac:dyDescent="0.2">
      <c r="A19" s="3" t="s">
        <v>22</v>
      </c>
      <c r="B19" s="6">
        <v>5271036.5729999999</v>
      </c>
      <c r="C19" s="3">
        <v>1602</v>
      </c>
      <c r="D19" s="3">
        <v>84</v>
      </c>
      <c r="E19" s="3">
        <v>30.4</v>
      </c>
      <c r="F19" s="3">
        <v>5.24</v>
      </c>
    </row>
    <row r="20" spans="1:6" x14ac:dyDescent="0.2">
      <c r="A20" s="4" t="s">
        <v>23</v>
      </c>
      <c r="B20" s="6">
        <v>3508083.395</v>
      </c>
      <c r="C20" s="3">
        <v>2275</v>
      </c>
      <c r="D20" s="3">
        <v>83</v>
      </c>
      <c r="E20" s="3">
        <v>64.849999999999994</v>
      </c>
      <c r="F20" s="3">
        <v>3.65</v>
      </c>
    </row>
    <row r="21" spans="1:6" x14ac:dyDescent="0.2">
      <c r="A21" s="3" t="s">
        <v>24</v>
      </c>
      <c r="B21" s="6">
        <v>4757222.358</v>
      </c>
      <c r="C21" s="3">
        <v>8329</v>
      </c>
      <c r="D21" s="3">
        <v>135</v>
      </c>
      <c r="E21" s="3">
        <v>175.08</v>
      </c>
      <c r="F21" s="3">
        <v>1.62</v>
      </c>
    </row>
    <row r="22" spans="1:6" x14ac:dyDescent="0.2">
      <c r="A22" s="3" t="s">
        <v>25</v>
      </c>
      <c r="B22" s="6">
        <v>34524321.920000002</v>
      </c>
      <c r="C22" s="7">
        <v>43996</v>
      </c>
      <c r="D22" s="3">
        <v>836</v>
      </c>
      <c r="E22" s="3">
        <v>127.43</v>
      </c>
      <c r="F22" s="3">
        <v>1.9</v>
      </c>
    </row>
    <row r="25" spans="1:6" x14ac:dyDescent="0.2">
      <c r="A25" s="2" t="s">
        <v>217</v>
      </c>
      <c r="B25" s="8">
        <f>SUM(B2,B4,B5,B8,B20)</f>
        <v>24593161.282000002</v>
      </c>
      <c r="C25" s="8">
        <f t="shared" ref="C25:F25" si="0">SUM(C2,C4,C5,C8,C20)</f>
        <v>22606</v>
      </c>
      <c r="D25" s="8">
        <f t="shared" si="0"/>
        <v>251</v>
      </c>
      <c r="E25" s="8">
        <f t="shared" si="0"/>
        <v>400.12</v>
      </c>
      <c r="F25" s="8">
        <f t="shared" si="0"/>
        <v>9.75</v>
      </c>
    </row>
    <row r="26" spans="1:6" x14ac:dyDescent="0.2">
      <c r="A26" s="2" t="s">
        <v>219</v>
      </c>
      <c r="C26" s="2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38B63-0116-5C45-BD7B-FC8AC005DDED}">
  <dimension ref="A1:F45"/>
  <sheetViews>
    <sheetView workbookViewId="0">
      <selection activeCell="F48" sqref="F48"/>
    </sheetView>
  </sheetViews>
  <sheetFormatPr baseColWidth="10" defaultRowHeight="16" x14ac:dyDescent="0.2"/>
  <cols>
    <col min="1" max="1" width="26.1640625" bestFit="1" customWidth="1"/>
    <col min="2" max="2" width="22" bestFit="1" customWidth="1"/>
    <col min="3" max="3" width="14.1640625" bestFit="1" customWidth="1"/>
    <col min="4" max="4" width="13.6640625" bestFit="1" customWidth="1"/>
    <col min="5" max="5" width="15.33203125" bestFit="1" customWidth="1"/>
    <col min="6" max="6" width="13" bestFit="1" customWidth="1"/>
  </cols>
  <sheetData>
    <row r="1" spans="1:6" x14ac:dyDescent="0.2">
      <c r="A1" s="1" t="s">
        <v>26</v>
      </c>
      <c r="B1" s="1" t="s">
        <v>27</v>
      </c>
      <c r="C1" s="2"/>
      <c r="D1" s="2"/>
      <c r="E1" s="2"/>
      <c r="F1" s="2"/>
    </row>
    <row r="2" spans="1:6" x14ac:dyDescent="0.2">
      <c r="A2" s="2"/>
      <c r="B2" s="1" t="s">
        <v>28</v>
      </c>
      <c r="C2" s="1" t="s">
        <v>29</v>
      </c>
      <c r="D2" s="1" t="s">
        <v>30</v>
      </c>
      <c r="E2" s="1" t="s">
        <v>31</v>
      </c>
      <c r="F2" s="1" t="s">
        <v>25</v>
      </c>
    </row>
    <row r="3" spans="1:6" x14ac:dyDescent="0.2">
      <c r="A3" s="2"/>
      <c r="B3" s="1" t="s">
        <v>32</v>
      </c>
      <c r="C3" s="1" t="s">
        <v>32</v>
      </c>
      <c r="D3" s="1" t="s">
        <v>32</v>
      </c>
      <c r="E3" s="1" t="s">
        <v>32</v>
      </c>
      <c r="F3" s="1" t="s">
        <v>32</v>
      </c>
    </row>
    <row r="4" spans="1:6" x14ac:dyDescent="0.2">
      <c r="A4" s="3" t="s">
        <v>33</v>
      </c>
      <c r="B4" s="2"/>
      <c r="C4" s="2"/>
      <c r="D4" s="2"/>
      <c r="E4" s="2"/>
      <c r="F4" s="2"/>
    </row>
    <row r="5" spans="1:6" x14ac:dyDescent="0.2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</row>
    <row r="6" spans="1:6" x14ac:dyDescent="0.2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</row>
    <row r="7" spans="1:6" x14ac:dyDescent="0.2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</row>
    <row r="8" spans="1:6" x14ac:dyDescent="0.2">
      <c r="A8" s="3" t="s">
        <v>52</v>
      </c>
      <c r="B8" s="2"/>
      <c r="C8" s="2"/>
      <c r="D8" s="2"/>
      <c r="E8" s="2"/>
      <c r="F8" s="2"/>
    </row>
    <row r="9" spans="1:6" x14ac:dyDescent="0.2">
      <c r="A9" s="3" t="s">
        <v>53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</row>
    <row r="10" spans="1:6" x14ac:dyDescent="0.2">
      <c r="A10" s="3" t="s">
        <v>59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</row>
    <row r="11" spans="1:6" x14ac:dyDescent="0.2">
      <c r="A11" s="3" t="s">
        <v>65</v>
      </c>
      <c r="B11" s="2"/>
      <c r="C11" s="2"/>
      <c r="D11" s="2"/>
      <c r="E11" s="2"/>
      <c r="F11" s="2"/>
    </row>
    <row r="12" spans="1:6" x14ac:dyDescent="0.2">
      <c r="A12" s="3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 t="s">
        <v>71</v>
      </c>
    </row>
    <row r="13" spans="1:6" x14ac:dyDescent="0.2">
      <c r="A13" s="3" t="s">
        <v>72</v>
      </c>
      <c r="B13" s="3" t="s">
        <v>67</v>
      </c>
      <c r="C13" s="3" t="s">
        <v>73</v>
      </c>
      <c r="D13" s="3" t="s">
        <v>74</v>
      </c>
      <c r="E13" s="3" t="s">
        <v>75</v>
      </c>
      <c r="F13" s="3" t="s">
        <v>76</v>
      </c>
    </row>
    <row r="14" spans="1:6" x14ac:dyDescent="0.2">
      <c r="A14" s="3" t="s">
        <v>77</v>
      </c>
      <c r="B14" s="3" t="s">
        <v>78</v>
      </c>
      <c r="C14" s="3" t="s">
        <v>79</v>
      </c>
      <c r="D14" s="3" t="s">
        <v>80</v>
      </c>
      <c r="E14" s="3" t="s">
        <v>81</v>
      </c>
      <c r="F14" s="3" t="s">
        <v>82</v>
      </c>
    </row>
    <row r="15" spans="1:6" x14ac:dyDescent="0.2">
      <c r="A15" s="3" t="s">
        <v>83</v>
      </c>
      <c r="B15" s="3" t="s">
        <v>84</v>
      </c>
      <c r="C15" s="3" t="s">
        <v>85</v>
      </c>
      <c r="D15" s="3" t="s">
        <v>86</v>
      </c>
      <c r="E15" s="3" t="s">
        <v>87</v>
      </c>
      <c r="F15" s="3" t="s">
        <v>88</v>
      </c>
    </row>
    <row r="16" spans="1:6" x14ac:dyDescent="0.2">
      <c r="A16" s="3" t="s">
        <v>89</v>
      </c>
      <c r="B16" s="2"/>
      <c r="C16" s="2"/>
      <c r="D16" s="2"/>
      <c r="E16" s="2"/>
      <c r="F16" s="2"/>
    </row>
    <row r="17" spans="1:6" x14ac:dyDescent="0.2">
      <c r="A17" s="3" t="s">
        <v>90</v>
      </c>
      <c r="B17" s="3" t="s">
        <v>70</v>
      </c>
      <c r="C17" s="3" t="s">
        <v>91</v>
      </c>
      <c r="D17" s="3" t="s">
        <v>92</v>
      </c>
      <c r="E17" s="3" t="s">
        <v>93</v>
      </c>
      <c r="F17" s="3" t="s">
        <v>94</v>
      </c>
    </row>
    <row r="18" spans="1:6" x14ac:dyDescent="0.2">
      <c r="A18" s="3" t="s">
        <v>95</v>
      </c>
      <c r="B18" s="3" t="s">
        <v>96</v>
      </c>
      <c r="C18" s="3" t="s">
        <v>97</v>
      </c>
      <c r="D18" s="3" t="s">
        <v>70</v>
      </c>
      <c r="E18" s="3" t="s">
        <v>98</v>
      </c>
      <c r="F18" s="3" t="s">
        <v>99</v>
      </c>
    </row>
    <row r="19" spans="1:6" x14ac:dyDescent="0.2">
      <c r="A19" s="3" t="s">
        <v>100</v>
      </c>
      <c r="B19" s="2"/>
      <c r="C19" s="2"/>
      <c r="D19" s="2"/>
      <c r="E19" s="2"/>
      <c r="F19" s="2"/>
    </row>
    <row r="20" spans="1:6" x14ac:dyDescent="0.2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105</v>
      </c>
      <c r="F20" s="3" t="s">
        <v>106</v>
      </c>
    </row>
    <row r="21" spans="1:6" x14ac:dyDescent="0.2">
      <c r="A21" s="3" t="s">
        <v>107</v>
      </c>
      <c r="B21" s="3" t="s">
        <v>108</v>
      </c>
      <c r="C21" s="3" t="s">
        <v>109</v>
      </c>
      <c r="D21" s="3" t="s">
        <v>110</v>
      </c>
      <c r="E21" s="3" t="s">
        <v>111</v>
      </c>
      <c r="F21" s="3" t="s">
        <v>112</v>
      </c>
    </row>
    <row r="22" spans="1:6" x14ac:dyDescent="0.2">
      <c r="A22" s="3" t="s">
        <v>113</v>
      </c>
      <c r="B22" s="3" t="s">
        <v>114</v>
      </c>
      <c r="C22" s="3" t="s">
        <v>115</v>
      </c>
      <c r="D22" s="3" t="s">
        <v>116</v>
      </c>
      <c r="E22" s="3" t="s">
        <v>117</v>
      </c>
      <c r="F22" s="3" t="s">
        <v>118</v>
      </c>
    </row>
    <row r="23" spans="1:6" x14ac:dyDescent="0.2">
      <c r="A23" s="3" t="s">
        <v>46</v>
      </c>
      <c r="B23" s="3" t="s">
        <v>119</v>
      </c>
      <c r="C23" s="3" t="s">
        <v>120</v>
      </c>
      <c r="D23" s="3" t="s">
        <v>121</v>
      </c>
      <c r="E23" s="3" t="s">
        <v>122</v>
      </c>
      <c r="F23" s="3" t="s">
        <v>123</v>
      </c>
    </row>
    <row r="24" spans="1:6" x14ac:dyDescent="0.2">
      <c r="A24" s="3" t="s">
        <v>124</v>
      </c>
      <c r="B24" s="2"/>
      <c r="C24" s="2"/>
      <c r="D24" s="2"/>
      <c r="E24" s="2"/>
      <c r="F24" s="2"/>
    </row>
    <row r="25" spans="1:6" x14ac:dyDescent="0.2">
      <c r="A25" s="3" t="s">
        <v>125</v>
      </c>
      <c r="B25" s="3" t="s">
        <v>126</v>
      </c>
      <c r="C25" s="3" t="s">
        <v>127</v>
      </c>
      <c r="D25" s="3" t="s">
        <v>128</v>
      </c>
      <c r="E25" s="3" t="s">
        <v>129</v>
      </c>
      <c r="F25" s="3" t="s">
        <v>130</v>
      </c>
    </row>
    <row r="26" spans="1:6" x14ac:dyDescent="0.2">
      <c r="A26" s="3" t="s">
        <v>131</v>
      </c>
      <c r="B26" s="3" t="s">
        <v>132</v>
      </c>
      <c r="C26" s="3" t="s">
        <v>133</v>
      </c>
      <c r="D26" s="3" t="s">
        <v>134</v>
      </c>
      <c r="E26" s="3" t="s">
        <v>135</v>
      </c>
      <c r="F26" s="3" t="s">
        <v>136</v>
      </c>
    </row>
    <row r="27" spans="1:6" x14ac:dyDescent="0.2">
      <c r="A27" s="3" t="s">
        <v>137</v>
      </c>
      <c r="B27" s="3" t="s">
        <v>138</v>
      </c>
      <c r="C27" s="3" t="s">
        <v>139</v>
      </c>
      <c r="D27" s="3" t="s">
        <v>69</v>
      </c>
      <c r="E27" s="3" t="s">
        <v>140</v>
      </c>
      <c r="F27" s="3" t="s">
        <v>141</v>
      </c>
    </row>
    <row r="28" spans="1:6" x14ac:dyDescent="0.2">
      <c r="A28" s="3" t="s">
        <v>142</v>
      </c>
      <c r="B28" s="3" t="s">
        <v>70</v>
      </c>
      <c r="C28" s="3" t="s">
        <v>143</v>
      </c>
      <c r="D28" s="3" t="s">
        <v>144</v>
      </c>
      <c r="E28" s="3" t="s">
        <v>145</v>
      </c>
      <c r="F28" s="3" t="s">
        <v>146</v>
      </c>
    </row>
    <row r="29" spans="1:6" x14ac:dyDescent="0.2">
      <c r="A29" s="3" t="s">
        <v>147</v>
      </c>
      <c r="B29" s="3" t="s">
        <v>70</v>
      </c>
      <c r="C29" s="3" t="s">
        <v>148</v>
      </c>
      <c r="D29" s="3" t="s">
        <v>149</v>
      </c>
      <c r="E29" s="3" t="s">
        <v>150</v>
      </c>
      <c r="F29" s="3" t="s">
        <v>151</v>
      </c>
    </row>
    <row r="30" spans="1:6" x14ac:dyDescent="0.2">
      <c r="A30" s="3" t="s">
        <v>152</v>
      </c>
      <c r="B30" s="3" t="s">
        <v>70</v>
      </c>
      <c r="C30" s="3" t="s">
        <v>153</v>
      </c>
      <c r="D30" s="3" t="s">
        <v>154</v>
      </c>
      <c r="E30" s="3" t="s">
        <v>155</v>
      </c>
      <c r="F30" s="3" t="s">
        <v>156</v>
      </c>
    </row>
    <row r="31" spans="1:6" x14ac:dyDescent="0.2">
      <c r="A31" s="3" t="s">
        <v>46</v>
      </c>
      <c r="B31" s="3" t="s">
        <v>157</v>
      </c>
      <c r="C31" s="3" t="s">
        <v>158</v>
      </c>
      <c r="D31" s="3" t="s">
        <v>159</v>
      </c>
      <c r="E31" s="3" t="s">
        <v>160</v>
      </c>
      <c r="F31" s="3" t="s">
        <v>161</v>
      </c>
    </row>
    <row r="32" spans="1:6" x14ac:dyDescent="0.2">
      <c r="A32" s="3" t="s">
        <v>162</v>
      </c>
      <c r="B32" s="2"/>
      <c r="C32" s="2"/>
      <c r="D32" s="2"/>
      <c r="E32" s="2"/>
      <c r="F32" s="2"/>
    </row>
    <row r="33" spans="1:6" x14ac:dyDescent="0.2">
      <c r="A33" s="3" t="s">
        <v>163</v>
      </c>
      <c r="B33" s="3" t="s">
        <v>164</v>
      </c>
      <c r="C33" s="3" t="s">
        <v>165</v>
      </c>
      <c r="D33" s="3" t="s">
        <v>166</v>
      </c>
      <c r="E33" s="3" t="s">
        <v>167</v>
      </c>
      <c r="F33" s="3" t="s">
        <v>168</v>
      </c>
    </row>
    <row r="34" spans="1:6" x14ac:dyDescent="0.2">
      <c r="A34" s="3" t="s">
        <v>169</v>
      </c>
      <c r="B34" s="3" t="s">
        <v>170</v>
      </c>
      <c r="C34" s="3" t="s">
        <v>171</v>
      </c>
      <c r="D34" s="3" t="s">
        <v>172</v>
      </c>
      <c r="E34" s="3" t="s">
        <v>173</v>
      </c>
      <c r="F34" s="3" t="s">
        <v>174</v>
      </c>
    </row>
    <row r="35" spans="1:6" x14ac:dyDescent="0.2">
      <c r="A35" s="3" t="s">
        <v>175</v>
      </c>
      <c r="B35" s="3" t="s">
        <v>176</v>
      </c>
      <c r="C35" s="3" t="s">
        <v>177</v>
      </c>
      <c r="D35" s="3" t="s">
        <v>178</v>
      </c>
      <c r="E35" s="3" t="s">
        <v>179</v>
      </c>
      <c r="F35" s="3" t="s">
        <v>180</v>
      </c>
    </row>
    <row r="36" spans="1:6" x14ac:dyDescent="0.2">
      <c r="A36" s="3" t="s">
        <v>46</v>
      </c>
      <c r="B36" s="3" t="s">
        <v>181</v>
      </c>
      <c r="C36" s="3" t="s">
        <v>182</v>
      </c>
      <c r="D36" s="3" t="s">
        <v>183</v>
      </c>
      <c r="E36" s="3" t="s">
        <v>184</v>
      </c>
      <c r="F36" s="3" t="s">
        <v>185</v>
      </c>
    </row>
    <row r="37" spans="1:6" x14ac:dyDescent="0.2">
      <c r="A37" s="3" t="s">
        <v>186</v>
      </c>
      <c r="B37" s="2"/>
      <c r="C37" s="2"/>
      <c r="D37" s="2"/>
      <c r="E37" s="2"/>
      <c r="F37" s="2"/>
    </row>
    <row r="38" spans="1:6" x14ac:dyDescent="0.2">
      <c r="A38" s="3" t="s">
        <v>187</v>
      </c>
      <c r="B38" s="3" t="s">
        <v>108</v>
      </c>
      <c r="C38" s="3" t="s">
        <v>188</v>
      </c>
      <c r="D38" s="3" t="s">
        <v>189</v>
      </c>
      <c r="E38" s="3" t="s">
        <v>190</v>
      </c>
      <c r="F38" s="3" t="s">
        <v>191</v>
      </c>
    </row>
    <row r="39" spans="1:6" x14ac:dyDescent="0.2">
      <c r="A39" s="3" t="s">
        <v>192</v>
      </c>
      <c r="B39" s="3" t="s">
        <v>193</v>
      </c>
      <c r="C39" s="3" t="s">
        <v>194</v>
      </c>
      <c r="D39" s="3" t="s">
        <v>195</v>
      </c>
      <c r="E39" s="3" t="s">
        <v>196</v>
      </c>
      <c r="F39" s="3" t="s">
        <v>197</v>
      </c>
    </row>
    <row r="40" spans="1:6" x14ac:dyDescent="0.2">
      <c r="A40" s="3" t="s">
        <v>46</v>
      </c>
      <c r="B40" s="3" t="s">
        <v>198</v>
      </c>
      <c r="C40" s="3" t="s">
        <v>199</v>
      </c>
      <c r="D40" s="3" t="s">
        <v>200</v>
      </c>
      <c r="E40" s="3" t="s">
        <v>201</v>
      </c>
      <c r="F40" s="3" t="s">
        <v>202</v>
      </c>
    </row>
    <row r="41" spans="1:6" x14ac:dyDescent="0.2">
      <c r="A41" s="3" t="s">
        <v>203</v>
      </c>
      <c r="B41" s="2"/>
      <c r="C41" s="2"/>
      <c r="D41" s="2"/>
      <c r="E41" s="2"/>
      <c r="F41" s="2"/>
    </row>
    <row r="42" spans="1:6" x14ac:dyDescent="0.2">
      <c r="A42" s="3" t="s">
        <v>204</v>
      </c>
      <c r="B42" s="3" t="s">
        <v>205</v>
      </c>
      <c r="C42" s="3" t="s">
        <v>206</v>
      </c>
      <c r="D42" s="3" t="s">
        <v>207</v>
      </c>
      <c r="E42" s="3" t="s">
        <v>208</v>
      </c>
      <c r="F42" s="3" t="s">
        <v>209</v>
      </c>
    </row>
    <row r="43" spans="1:6" x14ac:dyDescent="0.2">
      <c r="A43" s="3" t="s">
        <v>210</v>
      </c>
      <c r="B43" s="3" t="s">
        <v>211</v>
      </c>
      <c r="C43" s="3" t="s">
        <v>212</v>
      </c>
      <c r="D43" s="3" t="s">
        <v>213</v>
      </c>
      <c r="E43" s="3" t="s">
        <v>214</v>
      </c>
      <c r="F43" s="3" t="s">
        <v>215</v>
      </c>
    </row>
    <row r="44" spans="1:6" x14ac:dyDescent="0.2">
      <c r="A44" s="4" t="s">
        <v>216</v>
      </c>
      <c r="B44" s="5">
        <f>SUM(1107+12)</f>
        <v>1119</v>
      </c>
      <c r="C44" s="5">
        <f>17295+233</f>
        <v>17528</v>
      </c>
      <c r="D44" s="5">
        <f>7158+296</f>
        <v>7454</v>
      </c>
      <c r="E44" s="5">
        <f>17600+295</f>
        <v>17895</v>
      </c>
      <c r="F44" s="5">
        <f>43160+836</f>
        <v>43996</v>
      </c>
    </row>
    <row r="45" spans="1:6" x14ac:dyDescent="0.2">
      <c r="A45" s="2"/>
      <c r="B45" s="2"/>
      <c r="C45" s="2"/>
      <c r="D45" s="2"/>
      <c r="E45" s="2"/>
      <c r="F45" s="2">
        <f>SUM(B44:E44)</f>
        <v>43996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Elimian et al. 2019_Table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Tseng</dc:creator>
  <cp:lastModifiedBy>Ashley Tseng</cp:lastModifiedBy>
  <dcterms:created xsi:type="dcterms:W3CDTF">2020-04-24T01:22:16Z</dcterms:created>
  <dcterms:modified xsi:type="dcterms:W3CDTF">2020-04-29T19:54:35Z</dcterms:modified>
</cp:coreProperties>
</file>