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atistics" sheetId="1" state="visible" r:id="rId2"/>
    <sheet name="Texas Hurricanes" sheetId="2" state="visible" r:id="rId3"/>
    <sheet name="Data 2008 - 1980" sheetId="3" state="visible" r:id="rId4"/>
    <sheet name="Graphs " sheetId="4" state="visible" r:id="rId5"/>
    <sheet name="Data 1980 - 1936" sheetId="5" state="visible" r:id="rId6"/>
    <sheet name="Graph" sheetId="6" state="visible" r:id="rId7"/>
    <sheet name="Avg. Data" sheetId="7" state="visible" r:id="rId8"/>
    <sheet name="Avg. Graphs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<sst xmlns="http://schemas.openxmlformats.org/spreadsheetml/2006/main" count="250" uniqueCount="119">
  <si>
    <t>Storm</t>
  </si>
  <si>
    <t>min pressure (mb)</t>
  </si>
  <si>
    <t>Radius of maxwind(km)</t>
  </si>
  <si>
    <t>Forward Speed(m/s)</t>
  </si>
  <si>
    <t>V_max (m/s)</t>
  </si>
  <si>
    <t>came from</t>
  </si>
  <si>
    <t>Allen</t>
  </si>
  <si>
    <t>Alicia</t>
  </si>
  <si>
    <t>Bonnie</t>
  </si>
  <si>
    <t>Chantal</t>
  </si>
  <si>
    <t>Jerry</t>
  </si>
  <si>
    <t>Bret</t>
  </si>
  <si>
    <t>Claudette</t>
  </si>
  <si>
    <t>Rita</t>
  </si>
  <si>
    <t>Humberto</t>
  </si>
  <si>
    <t>Dolly</t>
  </si>
  <si>
    <t>Ike</t>
  </si>
  <si>
    <t>Year</t>
  </si>
  <si>
    <t>Storm Name</t>
  </si>
  <si>
    <t>Dates in Texas</t>
  </si>
  <si>
    <t>Unnamed</t>
  </si>
  <si>
    <t>June 25 - 28</t>
  </si>
  <si>
    <t>June 25 - 27</t>
  </si>
  <si>
    <t>Sep 18 - 20</t>
  </si>
  <si>
    <t>July 11 - July 16</t>
  </si>
  <si>
    <t>Aug 16 - 17</t>
  </si>
  <si>
    <t>Sep 8 - 18</t>
  </si>
  <si>
    <t>Aug 19 - 24</t>
  </si>
  <si>
    <t>Aug 4 -14</t>
  </si>
  <si>
    <t>Jun 13 - 15</t>
  </si>
  <si>
    <t>Aug 12 - 21</t>
  </si>
  <si>
    <t>Sep 16 - 24</t>
  </si>
  <si>
    <t>Oct 8 - 13</t>
  </si>
  <si>
    <t>Sep 11 - 22</t>
  </si>
  <si>
    <t>Jun 16 - 18</t>
  </si>
  <si>
    <t>Jul 3 - 8</t>
  </si>
  <si>
    <t>Sep 10 - 13</t>
  </si>
  <si>
    <t>Aug 27 - Sep 15</t>
  </si>
  <si>
    <t>Jun 21 - 29</t>
  </si>
  <si>
    <t>Jun 25 - 30</t>
  </si>
  <si>
    <t>Jul 13 - 22</t>
  </si>
  <si>
    <t>Sep 5 - 15</t>
  </si>
  <si>
    <t>Oct 11 - 18</t>
  </si>
  <si>
    <t>Aug 5 - 23</t>
  </si>
  <si>
    <t>Aug 12 - 20</t>
  </si>
  <si>
    <t>Aug 1 - 7</t>
  </si>
  <si>
    <t>Sep 2 - 16</t>
  </si>
  <si>
    <t>Jun 16 - 26</t>
  </si>
  <si>
    <t>Jun 27 - 30</t>
  </si>
  <si>
    <t>Aug 12 - 15</t>
  </si>
  <si>
    <t>Aug 22 - Sep 5</t>
  </si>
  <si>
    <t>Jul 22 - 26</t>
  </si>
  <si>
    <t>Jun 26 - 28</t>
  </si>
  <si>
    <t>Sep 17 - 27</t>
  </si>
  <si>
    <t>Aug 17 - 23</t>
  </si>
  <si>
    <t>Aug 23 - Sep 1</t>
  </si>
  <si>
    <t>Jul 25 - 30</t>
  </si>
  <si>
    <t>Aug 24 - 29</t>
  </si>
  <si>
    <t>Aug 18 - 27</t>
  </si>
  <si>
    <t>Sep 27 - Oct 7</t>
  </si>
  <si>
    <t>Audrey</t>
  </si>
  <si>
    <t>Jun 25 - 29</t>
  </si>
  <si>
    <t>Debra</t>
  </si>
  <si>
    <t>Jul 23 - 28</t>
  </si>
  <si>
    <t>Carla</t>
  </si>
  <si>
    <t>Sep 3 - 16</t>
  </si>
  <si>
    <t>Cindy</t>
  </si>
  <si>
    <t>Sep 16 - 20</t>
  </si>
  <si>
    <t>Beulah</t>
  </si>
  <si>
    <t>Sep 5 -22</t>
  </si>
  <si>
    <t>Celia</t>
  </si>
  <si>
    <t>Jul 31 - Aug 5</t>
  </si>
  <si>
    <t>Aug 1 - 11</t>
  </si>
  <si>
    <t>Aug 15 - 21</t>
  </si>
  <si>
    <t>Jun 23 - 28</t>
  </si>
  <si>
    <t>Jul 30 - Aug 3</t>
  </si>
  <si>
    <t>Oct 12 - 16</t>
  </si>
  <si>
    <t>Aug 18 - 25</t>
  </si>
  <si>
    <t>Jul 8 - 17</t>
  </si>
  <si>
    <t>Sep 18 - 26</t>
  </si>
  <si>
    <t>Sep 12 - 14</t>
  </si>
  <si>
    <t>Jul 20 - 25</t>
  </si>
  <si>
    <t>Sep 1 - 14</t>
  </si>
  <si>
    <r>
      <t xml:space="preserve">Days aligned by 1</t>
    </r>
    <r>
      <rPr>
        <vertAlign val="superscript"/>
        <sz val="10"/>
        <rFont val="Arial"/>
        <family val="2"/>
        <charset val="134"/>
      </rPr>
      <t xml:space="preserve">st</t>
    </r>
    <r>
      <rPr>
        <sz val="10"/>
        <rFont val="Arial"/>
        <family val="2"/>
        <charset val="134"/>
      </rPr>
      <t xml:space="preserve"> day</t>
    </r>
  </si>
  <si>
    <t>Days</t>
  </si>
  <si>
    <t>Wind Speed (knots)</t>
  </si>
  <si>
    <t>Wind Speed (meters/sec)</t>
  </si>
  <si>
    <t>Pressure</t>
  </si>
  <si>
    <t>Days aligned by lowest pressure pt.</t>
  </si>
  <si>
    <t>AL041980</t>
  </si>
  <si>
    <t>AL031983</t>
  </si>
  <si>
    <t>AL021986</t>
  </si>
  <si>
    <t>AL041989</t>
  </si>
  <si>
    <t>AL141989</t>
  </si>
  <si>
    <t>AL031999</t>
  </si>
  <si>
    <t>AL042003</t>
  </si>
  <si>
    <t>AL182005</t>
  </si>
  <si>
    <t>AL092007</t>
  </si>
  <si>
    <t>AL042008</t>
  </si>
  <si>
    <t>AL092008</t>
  </si>
  <si>
    <t>AL031936</t>
  </si>
  <si>
    <t>AL021941</t>
  </si>
  <si>
    <t>AL021942</t>
  </si>
  <si>
    <t>AL031942</t>
  </si>
  <si>
    <t>AL011943</t>
  </si>
  <si>
    <t>AL051945</t>
  </si>
  <si>
    <t>AL031947</t>
  </si>
  <si>
    <t>AL111949</t>
  </si>
  <si>
    <t>AL021957</t>
  </si>
  <si>
    <t>AL051959</t>
  </si>
  <si>
    <t>AL031961</t>
  </si>
  <si>
    <t>AL041963</t>
  </si>
  <si>
    <t>AL131967</t>
  </si>
  <si>
    <t>AL041970</t>
  </si>
  <si>
    <t>Wind Speed (m/sec)</t>
  </si>
  <si>
    <t>Average Wind Speed</t>
  </si>
  <si>
    <t>Barometric Pressure</t>
  </si>
  <si>
    <t>Average Barometric Pressure</t>
  </si>
  <si>
    <t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</si>
</sst>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"/>
  </numFmts>
  <fonts count="29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34"/>
    </font>
    <font>
      <sz val="18"/>
      <color rgb="FF000000"/>
      <name val="Bitstream Charter"/>
      <family val="1"/>
      <charset val="1"/>
    </font>
    <font>
      <b val="true"/>
      <sz val="18"/>
      <name val="Bitstream Charter"/>
      <family val="1"/>
      <charset val="1"/>
    </font>
    <font>
      <sz val="18"/>
      <name val="Bitstream Charter"/>
      <family val="1"/>
      <charset val="1"/>
    </font>
    <font>
      <sz val="10"/>
      <color rgb="FF000000"/>
      <name val="Calibri"/>
      <family val="2"/>
    </font>
    <font>
      <b val="true"/>
      <sz val="12"/>
      <name val="Arial"/>
      <family val="2"/>
      <charset val="134"/>
    </font>
    <font>
      <vertAlign val="superscript"/>
      <sz val="10"/>
      <name val="Arial"/>
      <family val="2"/>
      <charset val="134"/>
    </font>
    <font>
      <b val="true"/>
      <sz val="12"/>
      <color rgb="FF000000"/>
      <name val="Arial"/>
      <family val="2"/>
      <charset val="134"/>
    </font>
    <font>
      <sz val="10"/>
      <color rgb="FF000000"/>
      <name val="Arial"/>
      <family val="2"/>
      <charset val="134"/>
    </font>
    <font>
      <sz val="12"/>
      <color rgb="FF000000"/>
      <name val="Arial"/>
      <family val="2"/>
      <charset val="134"/>
    </font>
    <font>
      <b val="true"/>
      <sz val="10"/>
      <name val="Arial"/>
      <family val="2"/>
      <charset val="134"/>
    </font>
    <font>
      <b val="true"/>
      <sz val="10"/>
      <color rgb="FF000000"/>
      <name val="Arial"/>
      <family val="2"/>
      <charset val="134"/>
    </font>
    <font>
      <b val="true"/>
      <sz val="14"/>
      <color rgb="FF000000"/>
      <name val="Arial"/>
      <family val="2"/>
    </font>
    <font>
      <b val="true"/>
      <sz val="13"/>
      <color rgb="FF000000"/>
      <name val="Arial"/>
      <family val="2"/>
    </font>
    <font>
      <sz val="14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80000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2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2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0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9" xfId="2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22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3" fillId="0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3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4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8B8B8B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6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Statistics!$B$3:$B$13</c:f>
              <c:numCache>
                <c:formatCode>General</c:formatCode>
                <c:ptCount val="11"/>
                <c:pt idx="0">
                  <c:v>899</c:v>
                </c:pt>
                <c:pt idx="1">
                  <c:v>963</c:v>
                </c:pt>
                <c:pt idx="2">
                  <c:v>992</c:v>
                </c:pt>
                <c:pt idx="3">
                  <c:v>984</c:v>
                </c:pt>
                <c:pt idx="4">
                  <c:v>983</c:v>
                </c:pt>
                <c:pt idx="5">
                  <c:v>944</c:v>
                </c:pt>
                <c:pt idx="6">
                  <c:v>979</c:v>
                </c:pt>
                <c:pt idx="7">
                  <c:v>895</c:v>
                </c:pt>
                <c:pt idx="8">
                  <c:v>985</c:v>
                </c:pt>
                <c:pt idx="9">
                  <c:v>963</c:v>
                </c:pt>
                <c:pt idx="10">
                  <c:v>935</c:v>
                </c:pt>
              </c:numCache>
            </c:numRef>
          </c:xVal>
          <c:yVal>
            <c:numRef>
              <c:f>Statistics!$E$3:$E$13</c:f>
              <c:numCache>
                <c:formatCode>General</c:formatCode>
                <c:ptCount val="11"/>
                <c:pt idx="0">
                  <c:v>84.876</c:v>
                </c:pt>
                <c:pt idx="1">
                  <c:v>54.11</c:v>
                </c:pt>
                <c:pt idx="2">
                  <c:v>38.58</c:v>
                </c:pt>
                <c:pt idx="3">
                  <c:v>36.01</c:v>
                </c:pt>
                <c:pt idx="4">
                  <c:v>36.01</c:v>
                </c:pt>
                <c:pt idx="5">
                  <c:v>64.3</c:v>
                </c:pt>
                <c:pt idx="6">
                  <c:v>41.15</c:v>
                </c:pt>
                <c:pt idx="7">
                  <c:v>79.73</c:v>
                </c:pt>
                <c:pt idx="8">
                  <c:v>41.15</c:v>
                </c:pt>
                <c:pt idx="9">
                  <c:v>43.72</c:v>
                </c:pt>
                <c:pt idx="10">
                  <c:v>64.3</c:v>
                </c:pt>
              </c:numCache>
            </c:numRef>
          </c:yVal>
        </c:ser>
        <c:axId val="26790729"/>
        <c:axId val="38366399"/>
      </c:scatterChart>
      <c:valAx>
        <c:axId val="2679072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366399"/>
        <c:crossesAt val="0"/>
      </c:valAx>
      <c:valAx>
        <c:axId val="3836639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790729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solidFill>
        <a:srgbClr val="8b8b8b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Arial"/>
              </a:rPr>
              <a:t>Wind Speed Comparison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2008 - 1980'!$C$3:$C$3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2008 - 1980'!$A$4:$A$49</c:f>
              <c:numCache>
                <c:formatCode>General</c:formatCode>
                <c:ptCount val="4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</c:numCache>
            </c:numRef>
          </c:xVal>
          <c:yVal>
            <c:numRef>
              <c:f>'Data 2008 - 1980'!$D$4:$D$49</c:f>
              <c:numCache>
                <c:formatCode>General</c:formatCode>
                <c:ptCount val="46"/>
                <c:pt idx="0">
                  <c:v>12.86</c:v>
                </c:pt>
                <c:pt idx="1">
                  <c:v>12.86</c:v>
                </c:pt>
                <c:pt idx="2">
                  <c:v>15.432</c:v>
                </c:pt>
                <c:pt idx="3">
                  <c:v>15.432</c:v>
                </c:pt>
                <c:pt idx="4">
                  <c:v>15.432</c:v>
                </c:pt>
                <c:pt idx="5">
                  <c:v>15.432</c:v>
                </c:pt>
                <c:pt idx="6">
                  <c:v>18.004</c:v>
                </c:pt>
                <c:pt idx="7">
                  <c:v>23.148</c:v>
                </c:pt>
                <c:pt idx="8">
                  <c:v>28.292</c:v>
                </c:pt>
                <c:pt idx="9">
                  <c:v>30.864</c:v>
                </c:pt>
                <c:pt idx="10">
                  <c:v>33.436</c:v>
                </c:pt>
                <c:pt idx="11">
                  <c:v>36.008</c:v>
                </c:pt>
                <c:pt idx="12">
                  <c:v>41.152</c:v>
                </c:pt>
                <c:pt idx="13">
                  <c:v>48.868</c:v>
                </c:pt>
                <c:pt idx="14">
                  <c:v>56.584</c:v>
                </c:pt>
                <c:pt idx="15">
                  <c:v>59.156</c:v>
                </c:pt>
                <c:pt idx="16">
                  <c:v>64.3</c:v>
                </c:pt>
                <c:pt idx="17">
                  <c:v>66.872</c:v>
                </c:pt>
                <c:pt idx="18">
                  <c:v>72.016</c:v>
                </c:pt>
                <c:pt idx="19">
                  <c:v>74.588</c:v>
                </c:pt>
                <c:pt idx="20">
                  <c:v>79.732</c:v>
                </c:pt>
                <c:pt idx="21">
                  <c:v>77.16</c:v>
                </c:pt>
                <c:pt idx="22">
                  <c:v>72.016</c:v>
                </c:pt>
                <c:pt idx="23">
                  <c:v>59.156</c:v>
                </c:pt>
                <c:pt idx="24">
                  <c:v>59.156</c:v>
                </c:pt>
                <c:pt idx="25">
                  <c:v>64.3</c:v>
                </c:pt>
                <c:pt idx="26">
                  <c:v>69.444</c:v>
                </c:pt>
                <c:pt idx="27">
                  <c:v>74.588</c:v>
                </c:pt>
                <c:pt idx="28">
                  <c:v>79.732</c:v>
                </c:pt>
                <c:pt idx="29">
                  <c:v>84.876</c:v>
                </c:pt>
                <c:pt idx="30">
                  <c:v>79.732</c:v>
                </c:pt>
                <c:pt idx="31">
                  <c:v>66.872</c:v>
                </c:pt>
                <c:pt idx="32">
                  <c:v>59.156</c:v>
                </c:pt>
                <c:pt idx="33">
                  <c:v>66.872</c:v>
                </c:pt>
                <c:pt idx="34">
                  <c:v>74.588</c:v>
                </c:pt>
                <c:pt idx="35">
                  <c:v>79.732</c:v>
                </c:pt>
                <c:pt idx="36">
                  <c:v>72.016</c:v>
                </c:pt>
                <c:pt idx="37">
                  <c:v>64.3</c:v>
                </c:pt>
                <c:pt idx="38">
                  <c:v>56.584</c:v>
                </c:pt>
                <c:pt idx="39">
                  <c:v>51.44</c:v>
                </c:pt>
                <c:pt idx="40">
                  <c:v>43.724</c:v>
                </c:pt>
                <c:pt idx="41">
                  <c:v>36.008</c:v>
                </c:pt>
                <c:pt idx="42">
                  <c:v>30.864</c:v>
                </c:pt>
                <c:pt idx="43">
                  <c:v>23.148</c:v>
                </c:pt>
                <c:pt idx="44">
                  <c:v>15.432</c:v>
                </c:pt>
                <c:pt idx="45">
                  <c:v>15.432</c:v>
                </c:pt>
              </c:numCache>
            </c:numRef>
          </c:yVal>
        </c:ser>
        <c:ser>
          <c:idx val="1"/>
          <c:order val="1"/>
          <c:tx>
            <c:strRef>
              <c:f>'Data 2008 - 1980'!$C$52:$C$52</c:f>
              <c:strCache>
                <c:ptCount val="1"/>
                <c:pt idx="0">
                  <c:v>Alicia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2008 - 1980'!$A$53:$A$77</c:f>
              <c:numCache>
                <c:formatCode>General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3.79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</c:numCache>
            </c:numRef>
          </c:xVal>
          <c:yVal>
            <c:numRef>
              <c:f>'Data 2008 - 1980'!$D$53:$D$77</c:f>
              <c:numCache>
                <c:formatCode>General</c:formatCode>
                <c:ptCount val="25"/>
                <c:pt idx="0">
                  <c:v>15.432</c:v>
                </c:pt>
                <c:pt idx="1">
                  <c:v>20.576</c:v>
                </c:pt>
                <c:pt idx="2">
                  <c:v>23.148</c:v>
                </c:pt>
                <c:pt idx="3">
                  <c:v>25.72</c:v>
                </c:pt>
                <c:pt idx="4">
                  <c:v>28.292</c:v>
                </c:pt>
                <c:pt idx="5">
                  <c:v>30.864</c:v>
                </c:pt>
                <c:pt idx="6">
                  <c:v>33.436</c:v>
                </c:pt>
                <c:pt idx="7">
                  <c:v>36.008</c:v>
                </c:pt>
                <c:pt idx="8">
                  <c:v>38.58</c:v>
                </c:pt>
                <c:pt idx="9">
                  <c:v>46.296</c:v>
                </c:pt>
                <c:pt idx="10">
                  <c:v>48.868</c:v>
                </c:pt>
                <c:pt idx="11">
                  <c:v>51.44</c:v>
                </c:pt>
                <c:pt idx="12">
                  <c:v>51.44</c:v>
                </c:pt>
                <c:pt idx="13">
                  <c:v>41.152</c:v>
                </c:pt>
                <c:pt idx="14">
                  <c:v>20.576</c:v>
                </c:pt>
                <c:pt idx="15">
                  <c:v>18.004</c:v>
                </c:pt>
                <c:pt idx="16">
                  <c:v>15.432</c:v>
                </c:pt>
                <c:pt idx="17">
                  <c:v>12.86</c:v>
                </c:pt>
                <c:pt idx="18">
                  <c:v>12.86</c:v>
                </c:pt>
                <c:pt idx="19">
                  <c:v>10.288</c:v>
                </c:pt>
                <c:pt idx="20">
                  <c:v>10.288</c:v>
                </c:pt>
                <c:pt idx="21">
                  <c:v>10.288</c:v>
                </c:pt>
                <c:pt idx="22">
                  <c:v>10.288</c:v>
                </c:pt>
                <c:pt idx="23">
                  <c:v>10.288</c:v>
                </c:pt>
                <c:pt idx="24">
                  <c:v>10.288</c:v>
                </c:pt>
              </c:numCache>
            </c:numRef>
          </c:yVal>
        </c:ser>
        <c:ser>
          <c:idx val="2"/>
          <c:order val="2"/>
          <c:tx>
            <c:strRef>
              <c:f>'Data 2008 - 1980'!$C$79:$C$79</c:f>
              <c:strCache>
                <c:ptCount val="1"/>
                <c:pt idx="0">
                  <c:v>Bonnie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2008 - 1980'!$A$80:$A$100</c:f>
              <c:numCache>
                <c:formatCode>General</c:formatCode>
                <c:ptCount val="2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3.67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</c:numCache>
            </c:numRef>
          </c:xVal>
          <c:yVal>
            <c:numRef>
              <c:f>'Data 2008 - 1980'!$D$80:$D$100</c:f>
              <c:numCache>
                <c:formatCode>General</c:formatCode>
                <c:ptCount val="21"/>
                <c:pt idx="0">
                  <c:v>12.86</c:v>
                </c:pt>
                <c:pt idx="1">
                  <c:v>12.86</c:v>
                </c:pt>
                <c:pt idx="2">
                  <c:v>12.86</c:v>
                </c:pt>
                <c:pt idx="3">
                  <c:v>15.432</c:v>
                </c:pt>
                <c:pt idx="4">
                  <c:v>20.576</c:v>
                </c:pt>
                <c:pt idx="5">
                  <c:v>23.148</c:v>
                </c:pt>
                <c:pt idx="6">
                  <c:v>25.72</c:v>
                </c:pt>
                <c:pt idx="7">
                  <c:v>28.292</c:v>
                </c:pt>
                <c:pt idx="8">
                  <c:v>33.436</c:v>
                </c:pt>
                <c:pt idx="9">
                  <c:v>36.008</c:v>
                </c:pt>
                <c:pt idx="10">
                  <c:v>38.58</c:v>
                </c:pt>
                <c:pt idx="11">
                  <c:v>38.58</c:v>
                </c:pt>
                <c:pt idx="12">
                  <c:v>33.436</c:v>
                </c:pt>
                <c:pt idx="13">
                  <c:v>18.004</c:v>
                </c:pt>
                <c:pt idx="14">
                  <c:v>15.432</c:v>
                </c:pt>
                <c:pt idx="15">
                  <c:v>12.86</c:v>
                </c:pt>
                <c:pt idx="16">
                  <c:v>10.288</c:v>
                </c:pt>
                <c:pt idx="17">
                  <c:v>10.288</c:v>
                </c:pt>
                <c:pt idx="18">
                  <c:v>7.716</c:v>
                </c:pt>
                <c:pt idx="19">
                  <c:v>5.144</c:v>
                </c:pt>
                <c:pt idx="20">
                  <c:v>5.144</c:v>
                </c:pt>
              </c:numCache>
            </c:numRef>
          </c:yVal>
        </c:ser>
        <c:ser>
          <c:idx val="3"/>
          <c:order val="3"/>
          <c:tx>
            <c:strRef>
              <c:f>'Data 2008 - 1980'!$C$102:$C$102</c:f>
              <c:strCache>
                <c:ptCount val="1"/>
                <c:pt idx="0">
                  <c:v>Chantal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2008 - 1980'!$A$103:$A$118</c:f>
              <c:numCache>
                <c:formatCode>General</c:formatCode>
                <c:ptCount val="1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3.04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</c:numCache>
            </c:numRef>
          </c:xVal>
          <c:yVal>
            <c:numRef>
              <c:f>'Data 2008 - 1980'!$D$103:$D$118</c:f>
              <c:numCache>
                <c:formatCode>General</c:formatCode>
                <c:ptCount val="16"/>
                <c:pt idx="0">
                  <c:v>10.288</c:v>
                </c:pt>
                <c:pt idx="1">
                  <c:v>12.86</c:v>
                </c:pt>
                <c:pt idx="2">
                  <c:v>15.432</c:v>
                </c:pt>
                <c:pt idx="3">
                  <c:v>18.004</c:v>
                </c:pt>
                <c:pt idx="4">
                  <c:v>25.72</c:v>
                </c:pt>
                <c:pt idx="5">
                  <c:v>28.292</c:v>
                </c:pt>
                <c:pt idx="6">
                  <c:v>33.436</c:v>
                </c:pt>
                <c:pt idx="7">
                  <c:v>36.008</c:v>
                </c:pt>
                <c:pt idx="8">
                  <c:v>36.008</c:v>
                </c:pt>
                <c:pt idx="9">
                  <c:v>36.008</c:v>
                </c:pt>
                <c:pt idx="10">
                  <c:v>25.72</c:v>
                </c:pt>
                <c:pt idx="11">
                  <c:v>18.004</c:v>
                </c:pt>
                <c:pt idx="12">
                  <c:v>12.86</c:v>
                </c:pt>
                <c:pt idx="13">
                  <c:v>10.288</c:v>
                </c:pt>
                <c:pt idx="14">
                  <c:v>10.288</c:v>
                </c:pt>
                <c:pt idx="15">
                  <c:v>10.288</c:v>
                </c:pt>
              </c:numCache>
            </c:numRef>
          </c:yVal>
        </c:ser>
        <c:ser>
          <c:idx val="4"/>
          <c:order val="4"/>
          <c:tx>
            <c:strRef>
              <c:f>'Data 2008 - 1980'!$C$120:$C$120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2008 - 1980'!$A$121:$A$140</c:f>
              <c:numCache>
                <c:formatCode>General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4.38</c:v>
                </c:pt>
                <c:pt idx="15">
                  <c:v>4.5</c:v>
                </c:pt>
                <c:pt idx="16">
                  <c:v>4.51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</c:numCache>
            </c:numRef>
          </c:xVal>
          <c:yVal>
            <c:numRef>
              <c:f>'Data 2008 - 1980'!$D$121:$D$140</c:f>
              <c:numCache>
                <c:formatCode>General</c:formatCode>
                <c:ptCount val="20"/>
                <c:pt idx="0">
                  <c:v>12.86</c:v>
                </c:pt>
                <c:pt idx="1">
                  <c:v>15.432</c:v>
                </c:pt>
                <c:pt idx="2">
                  <c:v>18.004</c:v>
                </c:pt>
                <c:pt idx="3">
                  <c:v>20.576</c:v>
                </c:pt>
                <c:pt idx="4">
                  <c:v>23.148</c:v>
                </c:pt>
                <c:pt idx="5">
                  <c:v>25.72</c:v>
                </c:pt>
                <c:pt idx="6">
                  <c:v>28.292</c:v>
                </c:pt>
                <c:pt idx="7">
                  <c:v>28.292</c:v>
                </c:pt>
                <c:pt idx="8">
                  <c:v>28.292</c:v>
                </c:pt>
                <c:pt idx="9">
                  <c:v>28.292</c:v>
                </c:pt>
                <c:pt idx="10">
                  <c:v>28.292</c:v>
                </c:pt>
                <c:pt idx="11">
                  <c:v>28.292</c:v>
                </c:pt>
                <c:pt idx="12">
                  <c:v>30.864</c:v>
                </c:pt>
                <c:pt idx="13">
                  <c:v>33.436</c:v>
                </c:pt>
                <c:pt idx="14">
                  <c:v>36.008</c:v>
                </c:pt>
                <c:pt idx="15">
                  <c:v>38.58</c:v>
                </c:pt>
                <c:pt idx="16">
                  <c:v>38.58</c:v>
                </c:pt>
                <c:pt idx="17">
                  <c:v>18.004</c:v>
                </c:pt>
                <c:pt idx="18">
                  <c:v>10.288</c:v>
                </c:pt>
                <c:pt idx="19">
                  <c:v>7.716</c:v>
                </c:pt>
              </c:numCache>
            </c:numRef>
          </c:yVal>
        </c:ser>
        <c:ser>
          <c:idx val="5"/>
          <c:order val="5"/>
          <c:tx>
            <c:strRef>
              <c:f>'Data 2008 - 1980'!$C$142:$C$142</c:f>
              <c:strCache>
                <c:ptCount val="1"/>
                <c:pt idx="0">
                  <c:v>Bret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2008 - 1980'!$A$143:$A$168</c:f>
              <c:numCache>
                <c:formatCode>General</c:formatCode>
                <c:ptCount val="2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</c:numCache>
            </c:numRef>
          </c:xVal>
          <c:yVal>
            <c:numRef>
              <c:f>'Data 2008 - 1980'!$D$143:$D$168</c:f>
              <c:numCache>
                <c:formatCode>General</c:formatCode>
                <c:ptCount val="26"/>
                <c:pt idx="0">
                  <c:v>15.432</c:v>
                </c:pt>
                <c:pt idx="1">
                  <c:v>15.432</c:v>
                </c:pt>
                <c:pt idx="2">
                  <c:v>15.432</c:v>
                </c:pt>
                <c:pt idx="3">
                  <c:v>15.432</c:v>
                </c:pt>
                <c:pt idx="4">
                  <c:v>18.004</c:v>
                </c:pt>
                <c:pt idx="5">
                  <c:v>20.576</c:v>
                </c:pt>
                <c:pt idx="6">
                  <c:v>23.148</c:v>
                </c:pt>
                <c:pt idx="7">
                  <c:v>25.72</c:v>
                </c:pt>
                <c:pt idx="8">
                  <c:v>28.292</c:v>
                </c:pt>
                <c:pt idx="9">
                  <c:v>33.436</c:v>
                </c:pt>
                <c:pt idx="10">
                  <c:v>38.58</c:v>
                </c:pt>
                <c:pt idx="11">
                  <c:v>41.152</c:v>
                </c:pt>
                <c:pt idx="12">
                  <c:v>46.296</c:v>
                </c:pt>
                <c:pt idx="13">
                  <c:v>61.728</c:v>
                </c:pt>
                <c:pt idx="14">
                  <c:v>64.3</c:v>
                </c:pt>
                <c:pt idx="15">
                  <c:v>64.3</c:v>
                </c:pt>
                <c:pt idx="16">
                  <c:v>61.728</c:v>
                </c:pt>
                <c:pt idx="17">
                  <c:v>51.44</c:v>
                </c:pt>
                <c:pt idx="18">
                  <c:v>41.152</c:v>
                </c:pt>
                <c:pt idx="19">
                  <c:v>30.864</c:v>
                </c:pt>
                <c:pt idx="20">
                  <c:v>18.004</c:v>
                </c:pt>
                <c:pt idx="21">
                  <c:v>15.432</c:v>
                </c:pt>
                <c:pt idx="22">
                  <c:v>15.432</c:v>
                </c:pt>
                <c:pt idx="23">
                  <c:v>12.86</c:v>
                </c:pt>
                <c:pt idx="24">
                  <c:v>12.86</c:v>
                </c:pt>
                <c:pt idx="25">
                  <c:v>10.288</c:v>
                </c:pt>
              </c:numCache>
            </c:numRef>
          </c:yVal>
        </c:ser>
        <c:ser>
          <c:idx val="6"/>
          <c:order val="6"/>
          <c:tx>
            <c:strRef>
              <c:f>'Data 2008 - 1980'!$C$170:$C$170</c:f>
              <c:strCache>
                <c:ptCount val="1"/>
                <c:pt idx="0">
                  <c:v>Claudette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2008 - 1980'!$A$171:$A$215</c:f>
              <c:numCache>
                <c:formatCode>General</c:formatCode>
                <c:ptCount val="4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5.42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9.64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/>
                </c:pt>
              </c:numCache>
            </c:numRef>
          </c:xVal>
          <c:yVal>
            <c:numRef>
              <c:f>'Data 2008 - 1980'!$D$171:$D$215</c:f>
              <c:numCache>
                <c:formatCode>General</c:formatCode>
                <c:ptCount val="45"/>
                <c:pt idx="0">
                  <c:v>12.86</c:v>
                </c:pt>
                <c:pt idx="1">
                  <c:v>15.432</c:v>
                </c:pt>
                <c:pt idx="2">
                  <c:v>15.432</c:v>
                </c:pt>
                <c:pt idx="3">
                  <c:v>18.004</c:v>
                </c:pt>
                <c:pt idx="4">
                  <c:v>18.004</c:v>
                </c:pt>
                <c:pt idx="5">
                  <c:v>20.576</c:v>
                </c:pt>
                <c:pt idx="6">
                  <c:v>20.576</c:v>
                </c:pt>
                <c:pt idx="7">
                  <c:v>23.148</c:v>
                </c:pt>
                <c:pt idx="8">
                  <c:v>25.72</c:v>
                </c:pt>
                <c:pt idx="9">
                  <c:v>30.864</c:v>
                </c:pt>
                <c:pt idx="10">
                  <c:v>28.292</c:v>
                </c:pt>
                <c:pt idx="11">
                  <c:v>28.292</c:v>
                </c:pt>
                <c:pt idx="12">
                  <c:v>28.292</c:v>
                </c:pt>
                <c:pt idx="13">
                  <c:v>28.292</c:v>
                </c:pt>
                <c:pt idx="14">
                  <c:v>36.008</c:v>
                </c:pt>
                <c:pt idx="15">
                  <c:v>28.292</c:v>
                </c:pt>
                <c:pt idx="16">
                  <c:v>25.72</c:v>
                </c:pt>
                <c:pt idx="17">
                  <c:v>25.72</c:v>
                </c:pt>
                <c:pt idx="18">
                  <c:v>25.72</c:v>
                </c:pt>
                <c:pt idx="19">
                  <c:v>25.72</c:v>
                </c:pt>
                <c:pt idx="20">
                  <c:v>23.148</c:v>
                </c:pt>
                <c:pt idx="21">
                  <c:v>23.148</c:v>
                </c:pt>
                <c:pt idx="22">
                  <c:v>23.148</c:v>
                </c:pt>
                <c:pt idx="23">
                  <c:v>23.148</c:v>
                </c:pt>
                <c:pt idx="24">
                  <c:v>23.148</c:v>
                </c:pt>
                <c:pt idx="25">
                  <c:v>23.148</c:v>
                </c:pt>
                <c:pt idx="26">
                  <c:v>23.148</c:v>
                </c:pt>
                <c:pt idx="27">
                  <c:v>25.72</c:v>
                </c:pt>
                <c:pt idx="28">
                  <c:v>25.72</c:v>
                </c:pt>
                <c:pt idx="29">
                  <c:v>28.292</c:v>
                </c:pt>
                <c:pt idx="30">
                  <c:v>28.292</c:v>
                </c:pt>
                <c:pt idx="31">
                  <c:v>28.292</c:v>
                </c:pt>
                <c:pt idx="32">
                  <c:v>30.864</c:v>
                </c:pt>
                <c:pt idx="33">
                  <c:v>30.864</c:v>
                </c:pt>
                <c:pt idx="34">
                  <c:v>33.436</c:v>
                </c:pt>
                <c:pt idx="35">
                  <c:v>38.58</c:v>
                </c:pt>
                <c:pt idx="36">
                  <c:v>41.152</c:v>
                </c:pt>
                <c:pt idx="37">
                  <c:v>36.008</c:v>
                </c:pt>
                <c:pt idx="38">
                  <c:v>25.72</c:v>
                </c:pt>
                <c:pt idx="39">
                  <c:v>20.576</c:v>
                </c:pt>
                <c:pt idx="40">
                  <c:v>18.004</c:v>
                </c:pt>
                <c:pt idx="41">
                  <c:v>18.004</c:v>
                </c:pt>
                <c:pt idx="42">
                  <c:v>15.432</c:v>
                </c:pt>
                <c:pt idx="43">
                  <c:v>12.86</c:v>
                </c:pt>
                <c:pt idx="44">
                  <c:v>12.86</c:v>
                </c:pt>
              </c:numCache>
            </c:numRef>
          </c:yVal>
        </c:ser>
        <c:ser>
          <c:idx val="7"/>
          <c:order val="7"/>
          <c:tx>
            <c:strRef>
              <c:f>'Data 2008 - 1980'!$C$217:$C$217</c:f>
              <c:strCache>
                <c:ptCount val="1"/>
                <c:pt idx="0">
                  <c:v>Rita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2008 - 1980'!$A$218:$A$253</c:f>
              <c:numCache>
                <c:formatCode>General</c:formatCode>
                <c:ptCount val="3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5.13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7.3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</c:numCache>
            </c:numRef>
          </c:xVal>
          <c:yVal>
            <c:numRef>
              <c:f>'Data 2008 - 1980'!$D$218:$D$253</c:f>
              <c:numCache>
                <c:formatCode>General</c:formatCode>
                <c:ptCount val="36"/>
                <c:pt idx="0">
                  <c:v>12.86</c:v>
                </c:pt>
                <c:pt idx="1">
                  <c:v>12.86</c:v>
                </c:pt>
                <c:pt idx="2">
                  <c:v>15.432</c:v>
                </c:pt>
                <c:pt idx="3">
                  <c:v>18.004</c:v>
                </c:pt>
                <c:pt idx="4">
                  <c:v>23.148</c:v>
                </c:pt>
                <c:pt idx="5">
                  <c:v>25.72</c:v>
                </c:pt>
                <c:pt idx="6">
                  <c:v>28.292</c:v>
                </c:pt>
                <c:pt idx="7">
                  <c:v>30.864</c:v>
                </c:pt>
                <c:pt idx="8">
                  <c:v>30.864</c:v>
                </c:pt>
                <c:pt idx="9">
                  <c:v>30.864</c:v>
                </c:pt>
                <c:pt idx="10">
                  <c:v>36.008</c:v>
                </c:pt>
                <c:pt idx="11">
                  <c:v>43.724</c:v>
                </c:pt>
                <c:pt idx="12">
                  <c:v>48.868</c:v>
                </c:pt>
                <c:pt idx="13">
                  <c:v>56.584</c:v>
                </c:pt>
                <c:pt idx="14">
                  <c:v>61.728</c:v>
                </c:pt>
                <c:pt idx="15">
                  <c:v>74.588</c:v>
                </c:pt>
                <c:pt idx="16">
                  <c:v>77.16</c:v>
                </c:pt>
                <c:pt idx="17">
                  <c:v>79.732</c:v>
                </c:pt>
                <c:pt idx="18">
                  <c:v>79.732</c:v>
                </c:pt>
                <c:pt idx="19">
                  <c:v>72.016</c:v>
                </c:pt>
                <c:pt idx="20">
                  <c:v>64.3</c:v>
                </c:pt>
                <c:pt idx="21">
                  <c:v>61.728</c:v>
                </c:pt>
                <c:pt idx="22">
                  <c:v>59.156</c:v>
                </c:pt>
                <c:pt idx="23">
                  <c:v>59.156</c:v>
                </c:pt>
                <c:pt idx="24">
                  <c:v>56.584</c:v>
                </c:pt>
                <c:pt idx="25">
                  <c:v>54.012</c:v>
                </c:pt>
                <c:pt idx="26">
                  <c:v>51.44</c:v>
                </c:pt>
                <c:pt idx="27">
                  <c:v>51.44</c:v>
                </c:pt>
                <c:pt idx="28">
                  <c:v>33.436</c:v>
                </c:pt>
                <c:pt idx="29">
                  <c:v>23.148</c:v>
                </c:pt>
                <c:pt idx="30">
                  <c:v>18.004</c:v>
                </c:pt>
                <c:pt idx="31">
                  <c:v>15.432</c:v>
                </c:pt>
                <c:pt idx="32">
                  <c:v>12.86</c:v>
                </c:pt>
                <c:pt idx="33">
                  <c:v>12.86</c:v>
                </c:pt>
                <c:pt idx="34">
                  <c:v>10.288</c:v>
                </c:pt>
                <c:pt idx="35">
                  <c:v>10.288</c:v>
                </c:pt>
              </c:numCache>
            </c:numRef>
          </c:yVal>
        </c:ser>
        <c:ser>
          <c:idx val="8"/>
          <c:order val="8"/>
          <c:tx>
            <c:strRef>
              <c:f>'Data 2008 - 1980'!$C$255:$C$255</c:f>
              <c:strCache>
                <c:ptCount val="1"/>
                <c:pt idx="0">
                  <c:v>Humberto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2008 - 1980'!$A$256:$A$266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2.04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xVal>
          <c:yVal>
            <c:numRef>
              <c:f>'Data 2008 - 1980'!$D$256:$D$266</c:f>
              <c:numCache>
                <c:formatCode>General</c:formatCode>
                <c:ptCount val="11"/>
                <c:pt idx="0">
                  <c:v>12.86</c:v>
                </c:pt>
                <c:pt idx="1">
                  <c:v>18.004</c:v>
                </c:pt>
                <c:pt idx="2">
                  <c:v>23.148</c:v>
                </c:pt>
                <c:pt idx="3">
                  <c:v>28.292</c:v>
                </c:pt>
                <c:pt idx="4">
                  <c:v>41.152</c:v>
                </c:pt>
                <c:pt idx="5">
                  <c:v>41.152</c:v>
                </c:pt>
                <c:pt idx="6">
                  <c:v>33.436</c:v>
                </c:pt>
                <c:pt idx="7">
                  <c:v>18.004</c:v>
                </c:pt>
                <c:pt idx="8">
                  <c:v>12.86</c:v>
                </c:pt>
                <c:pt idx="9">
                  <c:v>10.288</c:v>
                </c:pt>
                <c:pt idx="10">
                  <c:v>10.288</c:v>
                </c:pt>
              </c:numCache>
            </c:numRef>
          </c:yVal>
        </c:ser>
        <c:ser>
          <c:idx val="9"/>
          <c:order val="9"/>
          <c:tx>
            <c:strRef>
              <c:f>'Data 2008 - 1980'!$C$268:$C$268</c:f>
              <c:strCache>
                <c:ptCount val="1"/>
                <c:pt idx="0">
                  <c:v>Dolly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2008 - 1980'!$A$269:$A$299</c:f>
              <c:numCache>
                <c:formatCode>General</c:formatCode>
                <c:ptCount val="3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1.72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4.08</c:v>
                </c:pt>
                <c:pt idx="15">
                  <c:v>4.25</c:v>
                </c:pt>
                <c:pt idx="16">
                  <c:v>4.25</c:v>
                </c:pt>
                <c:pt idx="17">
                  <c:v>4.33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</c:numCache>
            </c:numRef>
          </c:xVal>
          <c:yVal>
            <c:numRef>
              <c:f>'Data 2008 - 1980'!$D$269:$D$299</c:f>
              <c:numCache>
                <c:formatCode>General</c:formatCode>
                <c:ptCount val="31"/>
                <c:pt idx="0">
                  <c:v>20.576</c:v>
                </c:pt>
                <c:pt idx="1">
                  <c:v>20.576</c:v>
                </c:pt>
                <c:pt idx="2">
                  <c:v>23.148</c:v>
                </c:pt>
                <c:pt idx="3">
                  <c:v>23.148</c:v>
                </c:pt>
                <c:pt idx="4">
                  <c:v>23.148</c:v>
                </c:pt>
                <c:pt idx="5">
                  <c:v>23.148</c:v>
                </c:pt>
                <c:pt idx="6">
                  <c:v>23.148</c:v>
                </c:pt>
                <c:pt idx="7">
                  <c:v>23.148</c:v>
                </c:pt>
                <c:pt idx="8">
                  <c:v>23.148</c:v>
                </c:pt>
                <c:pt idx="9">
                  <c:v>28.292</c:v>
                </c:pt>
                <c:pt idx="10">
                  <c:v>30.864</c:v>
                </c:pt>
                <c:pt idx="11">
                  <c:v>33.436</c:v>
                </c:pt>
                <c:pt idx="12">
                  <c:v>36.008</c:v>
                </c:pt>
                <c:pt idx="13">
                  <c:v>43.724</c:v>
                </c:pt>
                <c:pt idx="14">
                  <c:v>43.724</c:v>
                </c:pt>
                <c:pt idx="15">
                  <c:v>38.58</c:v>
                </c:pt>
                <c:pt idx="16">
                  <c:v>38.58</c:v>
                </c:pt>
                <c:pt idx="17">
                  <c:v>36.008</c:v>
                </c:pt>
                <c:pt idx="18">
                  <c:v>33.436</c:v>
                </c:pt>
                <c:pt idx="19">
                  <c:v>28.292</c:v>
                </c:pt>
                <c:pt idx="20">
                  <c:v>23.148</c:v>
                </c:pt>
                <c:pt idx="21">
                  <c:v>18.004</c:v>
                </c:pt>
                <c:pt idx="22">
                  <c:v>10.288</c:v>
                </c:pt>
                <c:pt idx="23">
                  <c:v>12.86</c:v>
                </c:pt>
                <c:pt idx="24">
                  <c:v>12.86</c:v>
                </c:pt>
                <c:pt idx="25">
                  <c:v>12.86</c:v>
                </c:pt>
                <c:pt idx="26">
                  <c:v>10.288</c:v>
                </c:pt>
                <c:pt idx="27">
                  <c:v>10.288</c:v>
                </c:pt>
                <c:pt idx="28">
                  <c:v>10.288</c:v>
                </c:pt>
                <c:pt idx="29">
                  <c:v>10.288</c:v>
                </c:pt>
                <c:pt idx="30">
                  <c:v>10.288</c:v>
                </c:pt>
              </c:numCache>
            </c:numRef>
          </c:yVal>
        </c:ser>
        <c:ser>
          <c:idx val="10"/>
          <c:order val="10"/>
          <c:tx>
            <c:strRef>
              <c:f>'Data 2008 - 1980'!$C$301:$C$301</c:f>
              <c:strCache>
                <c:ptCount val="1"/>
                <c:pt idx="0">
                  <c:v>Ike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2008 - 1980'!$A$302:$A$363</c:f>
              <c:numCache>
                <c:formatCode>General</c:formatCode>
                <c:ptCount val="6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7.29</c:v>
                </c:pt>
                <c:pt idx="27">
                  <c:v>7.5</c:v>
                </c:pt>
                <c:pt idx="28">
                  <c:v>7.75</c:v>
                </c:pt>
                <c:pt idx="29">
                  <c:v>7.83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9.33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13.04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</c:numCache>
            </c:numRef>
          </c:xVal>
          <c:yVal>
            <c:numRef>
              <c:f>'Data 2008 - 1980'!$D$302:$D$363</c:f>
              <c:numCache>
                <c:formatCode>General</c:formatCode>
                <c:ptCount val="62"/>
                <c:pt idx="0">
                  <c:v>15.432</c:v>
                </c:pt>
                <c:pt idx="1">
                  <c:v>18.004</c:v>
                </c:pt>
                <c:pt idx="2">
                  <c:v>23.148</c:v>
                </c:pt>
                <c:pt idx="3">
                  <c:v>23.148</c:v>
                </c:pt>
                <c:pt idx="4">
                  <c:v>23.148</c:v>
                </c:pt>
                <c:pt idx="5">
                  <c:v>25.72</c:v>
                </c:pt>
                <c:pt idx="6">
                  <c:v>28.292</c:v>
                </c:pt>
                <c:pt idx="7">
                  <c:v>28.292</c:v>
                </c:pt>
                <c:pt idx="8">
                  <c:v>28.292</c:v>
                </c:pt>
                <c:pt idx="9">
                  <c:v>30.864</c:v>
                </c:pt>
                <c:pt idx="10">
                  <c:v>38.58</c:v>
                </c:pt>
                <c:pt idx="11">
                  <c:v>54.012</c:v>
                </c:pt>
                <c:pt idx="12">
                  <c:v>64.3</c:v>
                </c:pt>
                <c:pt idx="13">
                  <c:v>61.728</c:v>
                </c:pt>
                <c:pt idx="14">
                  <c:v>59.156</c:v>
                </c:pt>
                <c:pt idx="15">
                  <c:v>59.156</c:v>
                </c:pt>
                <c:pt idx="16">
                  <c:v>59.156</c:v>
                </c:pt>
                <c:pt idx="17">
                  <c:v>54.012</c:v>
                </c:pt>
                <c:pt idx="18">
                  <c:v>51.44</c:v>
                </c:pt>
                <c:pt idx="19">
                  <c:v>51.44</c:v>
                </c:pt>
                <c:pt idx="20">
                  <c:v>51.44</c:v>
                </c:pt>
                <c:pt idx="21">
                  <c:v>48.868</c:v>
                </c:pt>
                <c:pt idx="22">
                  <c:v>59.156</c:v>
                </c:pt>
                <c:pt idx="23">
                  <c:v>59.156</c:v>
                </c:pt>
                <c:pt idx="24">
                  <c:v>59.156</c:v>
                </c:pt>
                <c:pt idx="25">
                  <c:v>56.584</c:v>
                </c:pt>
                <c:pt idx="26">
                  <c:v>56.584</c:v>
                </c:pt>
                <c:pt idx="27">
                  <c:v>54.012</c:v>
                </c:pt>
                <c:pt idx="28">
                  <c:v>59.156</c:v>
                </c:pt>
                <c:pt idx="29">
                  <c:v>59.156</c:v>
                </c:pt>
                <c:pt idx="30">
                  <c:v>51.44</c:v>
                </c:pt>
                <c:pt idx="31">
                  <c:v>43.724</c:v>
                </c:pt>
                <c:pt idx="32">
                  <c:v>38.58</c:v>
                </c:pt>
                <c:pt idx="33">
                  <c:v>36.008</c:v>
                </c:pt>
                <c:pt idx="34">
                  <c:v>36.008</c:v>
                </c:pt>
                <c:pt idx="35">
                  <c:v>36.008</c:v>
                </c:pt>
                <c:pt idx="36">
                  <c:v>36.008</c:v>
                </c:pt>
                <c:pt idx="37">
                  <c:v>33.436</c:v>
                </c:pt>
                <c:pt idx="38">
                  <c:v>33.436</c:v>
                </c:pt>
                <c:pt idx="39">
                  <c:v>36.008</c:v>
                </c:pt>
                <c:pt idx="40">
                  <c:v>41.152</c:v>
                </c:pt>
                <c:pt idx="41">
                  <c:v>43.724</c:v>
                </c:pt>
                <c:pt idx="42">
                  <c:v>43.724</c:v>
                </c:pt>
                <c:pt idx="43">
                  <c:v>43.724</c:v>
                </c:pt>
                <c:pt idx="44">
                  <c:v>43.724</c:v>
                </c:pt>
                <c:pt idx="45">
                  <c:v>43.724</c:v>
                </c:pt>
                <c:pt idx="46">
                  <c:v>43.724</c:v>
                </c:pt>
                <c:pt idx="47">
                  <c:v>46.296</c:v>
                </c:pt>
                <c:pt idx="48">
                  <c:v>48.868</c:v>
                </c:pt>
                <c:pt idx="49">
                  <c:v>48.868</c:v>
                </c:pt>
                <c:pt idx="50">
                  <c:v>48.868</c:v>
                </c:pt>
                <c:pt idx="51">
                  <c:v>48.868</c:v>
                </c:pt>
                <c:pt idx="52">
                  <c:v>48.868</c:v>
                </c:pt>
                <c:pt idx="53">
                  <c:v>43.724</c:v>
                </c:pt>
                <c:pt idx="54">
                  <c:v>25.72</c:v>
                </c:pt>
                <c:pt idx="55">
                  <c:v>18.004</c:v>
                </c:pt>
                <c:pt idx="56">
                  <c:v>18.004</c:v>
                </c:pt>
                <c:pt idx="57">
                  <c:v>20.576</c:v>
                </c:pt>
                <c:pt idx="58">
                  <c:v>25.72</c:v>
                </c:pt>
                <c:pt idx="59">
                  <c:v>25.72</c:v>
                </c:pt>
                <c:pt idx="60">
                  <c:v>20.576</c:v>
                </c:pt>
                <c:pt idx="61">
                  <c:v>18.004</c:v>
                </c:pt>
              </c:numCache>
            </c:numRef>
          </c:yVal>
        </c:ser>
        <c:axId val="17822268"/>
        <c:axId val="42593965"/>
      </c:scatterChart>
      <c:valAx>
        <c:axId val="1782226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593965"/>
        <c:crossesAt val="0"/>
      </c:valAx>
      <c:valAx>
        <c:axId val="4259396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2226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Arial"/>
              </a:rPr>
              <a:t>Pressure Comparison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2008 - 1980'!$C$3:$C$3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2008 - 1980'!$A$4:$A$49</c:f>
              <c:numCache>
                <c:formatCode>General</c:formatCode>
                <c:ptCount val="4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</c:numCache>
            </c:numRef>
          </c:xVal>
          <c:yVal>
            <c:numRef>
              <c:f>'Data 2008 - 1980'!$E$6:$E$49</c:f>
              <c:numCache>
                <c:formatCode>General</c:formatCode>
                <c:ptCount val="44"/>
                <c:pt idx="0">
                  <c:v>1010</c:v>
                </c:pt>
                <c:pt idx="1">
                  <c:v>1009</c:v>
                </c:pt>
                <c:pt idx="2">
                  <c:v>1008</c:v>
                </c:pt>
                <c:pt idx="3">
                  <c:v>1006</c:v>
                </c:pt>
                <c:pt idx="4">
                  <c:v>1005</c:v>
                </c:pt>
                <c:pt idx="5">
                  <c:v>1000</c:v>
                </c:pt>
                <c:pt idx="6">
                  <c:v>995</c:v>
                </c:pt>
                <c:pt idx="7">
                  <c:v>990</c:v>
                </c:pt>
                <c:pt idx="8">
                  <c:v>985</c:v>
                </c:pt>
                <c:pt idx="9">
                  <c:v>980</c:v>
                </c:pt>
                <c:pt idx="10">
                  <c:v>975</c:v>
                </c:pt>
                <c:pt idx="11">
                  <c:v>965</c:v>
                </c:pt>
                <c:pt idx="12">
                  <c:v>950</c:v>
                </c:pt>
                <c:pt idx="13">
                  <c:v>948</c:v>
                </c:pt>
                <c:pt idx="14">
                  <c:v>945</c:v>
                </c:pt>
                <c:pt idx="15">
                  <c:v>930</c:v>
                </c:pt>
                <c:pt idx="16">
                  <c:v>911</c:v>
                </c:pt>
                <c:pt idx="17">
                  <c:v>916</c:v>
                </c:pt>
                <c:pt idx="18">
                  <c:v>932</c:v>
                </c:pt>
                <c:pt idx="19">
                  <c:v>940</c:v>
                </c:pt>
                <c:pt idx="20">
                  <c:v>945</c:v>
                </c:pt>
                <c:pt idx="21">
                  <c:v>955</c:v>
                </c:pt>
                <c:pt idx="22">
                  <c:v>955</c:v>
                </c:pt>
                <c:pt idx="23">
                  <c:v>955</c:v>
                </c:pt>
                <c:pt idx="24">
                  <c:v>945</c:v>
                </c:pt>
                <c:pt idx="25">
                  <c:v>935</c:v>
                </c:pt>
                <c:pt idx="26">
                  <c:v>910</c:v>
                </c:pt>
                <c:pt idx="27">
                  <c:v>899</c:v>
                </c:pt>
                <c:pt idx="28">
                  <c:v>920</c:v>
                </c:pt>
                <c:pt idx="29">
                  <c:v>945</c:v>
                </c:pt>
                <c:pt idx="30">
                  <c:v>960</c:v>
                </c:pt>
                <c:pt idx="31">
                  <c:v>940</c:v>
                </c:pt>
                <c:pt idx="32">
                  <c:v>912</c:v>
                </c:pt>
                <c:pt idx="33">
                  <c:v>909</c:v>
                </c:pt>
                <c:pt idx="34">
                  <c:v>916</c:v>
                </c:pt>
                <c:pt idx="35">
                  <c:v>925</c:v>
                </c:pt>
                <c:pt idx="36">
                  <c:v>935</c:v>
                </c:pt>
                <c:pt idx="37">
                  <c:v>945</c:v>
                </c:pt>
                <c:pt idx="38">
                  <c:v>960</c:v>
                </c:pt>
                <c:pt idx="39">
                  <c:v>970</c:v>
                </c:pt>
                <c:pt idx="40">
                  <c:v>990</c:v>
                </c:pt>
                <c:pt idx="41">
                  <c:v>1000</c:v>
                </c:pt>
                <c:pt idx="42">
                  <c:v>1005</c:v>
                </c:pt>
                <c:pt idx="43">
                  <c:v>1008</c:v>
                </c:pt>
              </c:numCache>
            </c:numRef>
          </c:yVal>
        </c:ser>
        <c:ser>
          <c:idx val="1"/>
          <c:order val="1"/>
          <c:tx>
            <c:strRef>
              <c:f>'Data 2008 - 1980'!$C$52:$C$52</c:f>
              <c:strCache>
                <c:ptCount val="1"/>
                <c:pt idx="0">
                  <c:v>Alicia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2008 - 1980'!$A$53:$A$77</c:f>
              <c:numCache>
                <c:formatCode>General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3.79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</c:numCache>
            </c:numRef>
          </c:xVal>
          <c:yVal>
            <c:numRef>
              <c:f>'Data 2008 - 1980'!$E$53:$E$77</c:f>
              <c:numCache>
                <c:formatCode>General</c:formatCode>
                <c:ptCount val="25"/>
                <c:pt idx="0">
                  <c:v>1009</c:v>
                </c:pt>
                <c:pt idx="1">
                  <c:v>1006</c:v>
                </c:pt>
                <c:pt idx="2">
                  <c:v>1005</c:v>
                </c:pt>
                <c:pt idx="3">
                  <c:v>1004</c:v>
                </c:pt>
                <c:pt idx="4">
                  <c:v>1002</c:v>
                </c:pt>
                <c:pt idx="5">
                  <c:v>998</c:v>
                </c:pt>
                <c:pt idx="6">
                  <c:v>991</c:v>
                </c:pt>
                <c:pt idx="7">
                  <c:v>987</c:v>
                </c:pt>
                <c:pt idx="8">
                  <c:v>983</c:v>
                </c:pt>
                <c:pt idx="9">
                  <c:v>974</c:v>
                </c:pt>
                <c:pt idx="10">
                  <c:v>969</c:v>
                </c:pt>
                <c:pt idx="11">
                  <c:v>963</c:v>
                </c:pt>
                <c:pt idx="12">
                  <c:v>962</c:v>
                </c:pt>
                <c:pt idx="13">
                  <c:v>965</c:v>
                </c:pt>
                <c:pt idx="14">
                  <c:v>990</c:v>
                </c:pt>
                <c:pt idx="15">
                  <c:v>998</c:v>
                </c:pt>
                <c:pt idx="16">
                  <c:v>1003</c:v>
                </c:pt>
                <c:pt idx="17">
                  <c:v>1006</c:v>
                </c:pt>
                <c:pt idx="18">
                  <c:v>1009</c:v>
                </c:pt>
                <c:pt idx="19">
                  <c:v>1010</c:v>
                </c:pt>
                <c:pt idx="20">
                  <c:v>1011</c:v>
                </c:pt>
                <c:pt idx="21">
                  <c:v>1011</c:v>
                </c:pt>
                <c:pt idx="22">
                  <c:v>1011</c:v>
                </c:pt>
                <c:pt idx="23">
                  <c:v>1010</c:v>
                </c:pt>
                <c:pt idx="24">
                  <c:v>1010</c:v>
                </c:pt>
              </c:numCache>
            </c:numRef>
          </c:yVal>
        </c:ser>
        <c:ser>
          <c:idx val="2"/>
          <c:order val="2"/>
          <c:tx>
            <c:strRef>
              <c:f>'Data 2008 - 1980'!$C$79:$C$79</c:f>
              <c:strCache>
                <c:ptCount val="1"/>
                <c:pt idx="0">
                  <c:v>Bonnie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2008 - 1980'!$A$80:$A$100</c:f>
              <c:numCache>
                <c:formatCode>General</c:formatCode>
                <c:ptCount val="2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3.67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</c:numCache>
            </c:numRef>
          </c:xVal>
          <c:yVal>
            <c:numRef>
              <c:f>'Data 2008 - 1980'!$E$80:$E$100</c:f>
              <c:numCache>
                <c:formatCode>General</c:formatCode>
                <c:ptCount val="21"/>
                <c:pt idx="0">
                  <c:v>1014</c:v>
                </c:pt>
                <c:pt idx="1">
                  <c:v>1013</c:v>
                </c:pt>
                <c:pt idx="2">
                  <c:v>1014</c:v>
                </c:pt>
                <c:pt idx="3">
                  <c:v>1011</c:v>
                </c:pt>
                <c:pt idx="4">
                  <c:v>1006</c:v>
                </c:pt>
                <c:pt idx="5">
                  <c:v>1001</c:v>
                </c:pt>
                <c:pt idx="6">
                  <c:v>1002</c:v>
                </c:pt>
                <c:pt idx="7">
                  <c:v>997</c:v>
                </c:pt>
                <c:pt idx="8">
                  <c:v>1001</c:v>
                </c:pt>
                <c:pt idx="9">
                  <c:v>999</c:v>
                </c:pt>
                <c:pt idx="10">
                  <c:v>995</c:v>
                </c:pt>
                <c:pt idx="11">
                  <c:v>990</c:v>
                </c:pt>
                <c:pt idx="12">
                  <c:v>992</c:v>
                </c:pt>
                <c:pt idx="13">
                  <c:v>1000</c:v>
                </c:pt>
                <c:pt idx="14">
                  <c:v>1009</c:v>
                </c:pt>
                <c:pt idx="15">
                  <c:v>1015</c:v>
                </c:pt>
                <c:pt idx="16">
                  <c:v>1016</c:v>
                </c:pt>
                <c:pt idx="17">
                  <c:v>1016</c:v>
                </c:pt>
                <c:pt idx="18">
                  <c:v>1014</c:v>
                </c:pt>
                <c:pt idx="19">
                  <c:v>1013</c:v>
                </c:pt>
                <c:pt idx="20">
                  <c:v>1012</c:v>
                </c:pt>
              </c:numCache>
            </c:numRef>
          </c:yVal>
        </c:ser>
        <c:ser>
          <c:idx val="3"/>
          <c:order val="3"/>
          <c:tx>
            <c:strRef>
              <c:f>'Data 2008 - 1980'!$C$102:$C$102</c:f>
              <c:strCache>
                <c:ptCount val="1"/>
                <c:pt idx="0">
                  <c:v>Chantal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2008 - 1980'!$A$103:$A$118</c:f>
              <c:numCache>
                <c:formatCode>General</c:formatCode>
                <c:ptCount val="1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3.04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</c:numCache>
            </c:numRef>
          </c:xVal>
          <c:yVal>
            <c:numRef>
              <c:f>'Data 2008 - 1980'!$E$103:$E$118</c:f>
              <c:numCache>
                <c:formatCode>General</c:formatCode>
                <c:ptCount val="16"/>
                <c:pt idx="0">
                  <c:v>1011</c:v>
                </c:pt>
                <c:pt idx="1">
                  <c:v>1010</c:v>
                </c:pt>
                <c:pt idx="2">
                  <c:v>1009</c:v>
                </c:pt>
                <c:pt idx="3">
                  <c:v>1004</c:v>
                </c:pt>
                <c:pt idx="4">
                  <c:v>995</c:v>
                </c:pt>
                <c:pt idx="5">
                  <c:v>993</c:v>
                </c:pt>
                <c:pt idx="6">
                  <c:v>991</c:v>
                </c:pt>
                <c:pt idx="7">
                  <c:v>987</c:v>
                </c:pt>
                <c:pt idx="8">
                  <c:v>984</c:v>
                </c:pt>
                <c:pt idx="9">
                  <c:v>986</c:v>
                </c:pt>
                <c:pt idx="10">
                  <c:v>993</c:v>
                </c:pt>
                <c:pt idx="11">
                  <c:v>1000</c:v>
                </c:pt>
                <c:pt idx="12">
                  <c:v>1004</c:v>
                </c:pt>
                <c:pt idx="13">
                  <c:v>1007</c:v>
                </c:pt>
                <c:pt idx="14">
                  <c:v>1008</c:v>
                </c:pt>
                <c:pt idx="15">
                  <c:v>1009</c:v>
                </c:pt>
              </c:numCache>
            </c:numRef>
          </c:yVal>
        </c:ser>
        <c:ser>
          <c:idx val="4"/>
          <c:order val="4"/>
          <c:tx>
            <c:strRef>
              <c:f>'Data 2008 - 1980'!$C$120:$C$120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2008 - 1980'!$A$121:$A$140</c:f>
              <c:numCache>
                <c:formatCode>General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4.38</c:v>
                </c:pt>
                <c:pt idx="15">
                  <c:v>4.5</c:v>
                </c:pt>
                <c:pt idx="16">
                  <c:v>4.51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</c:numCache>
            </c:numRef>
          </c:xVal>
          <c:yVal>
            <c:numRef>
              <c:f>'Data 2008 - 1980'!$E$121:$E$140</c:f>
              <c:numCache>
                <c:formatCode>General</c:formatCode>
                <c:ptCount val="20"/>
                <c:pt idx="0">
                  <c:v>1009</c:v>
                </c:pt>
                <c:pt idx="1">
                  <c:v>1006</c:v>
                </c:pt>
                <c:pt idx="2">
                  <c:v>1004</c:v>
                </c:pt>
                <c:pt idx="3">
                  <c:v>1001</c:v>
                </c:pt>
                <c:pt idx="4">
                  <c:v>997</c:v>
                </c:pt>
                <c:pt idx="5">
                  <c:v>995</c:v>
                </c:pt>
                <c:pt idx="6">
                  <c:v>991</c:v>
                </c:pt>
                <c:pt idx="7">
                  <c:v>992</c:v>
                </c:pt>
                <c:pt idx="8">
                  <c:v>992</c:v>
                </c:pt>
                <c:pt idx="9">
                  <c:v>994</c:v>
                </c:pt>
                <c:pt idx="10">
                  <c:v>994</c:v>
                </c:pt>
                <c:pt idx="11">
                  <c:v>994</c:v>
                </c:pt>
                <c:pt idx="12">
                  <c:v>991</c:v>
                </c:pt>
                <c:pt idx="13">
                  <c:v>986</c:v>
                </c:pt>
                <c:pt idx="14">
                  <c:v>982</c:v>
                </c:pt>
                <c:pt idx="15">
                  <c:v>983</c:v>
                </c:pt>
                <c:pt idx="16">
                  <c:v>983</c:v>
                </c:pt>
                <c:pt idx="17">
                  <c:v>991</c:v>
                </c:pt>
                <c:pt idx="18">
                  <c:v>1000</c:v>
                </c:pt>
                <c:pt idx="19">
                  <c:v>1009</c:v>
                </c:pt>
              </c:numCache>
            </c:numRef>
          </c:yVal>
        </c:ser>
        <c:ser>
          <c:idx val="5"/>
          <c:order val="5"/>
          <c:tx>
            <c:strRef>
              <c:f>'Data 2008 - 1980'!$C$142:$C$142</c:f>
              <c:strCache>
                <c:ptCount val="1"/>
                <c:pt idx="0">
                  <c:v>Bret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2008 - 1980'!$A$143:$A$168</c:f>
              <c:numCache>
                <c:formatCode>General</c:formatCode>
                <c:ptCount val="2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</c:numCache>
            </c:numRef>
          </c:xVal>
          <c:yVal>
            <c:numRef>
              <c:f>'Data 2008 - 1980'!$E$143:$E$168</c:f>
              <c:numCache>
                <c:formatCode>General</c:formatCode>
                <c:ptCount val="26"/>
                <c:pt idx="0">
                  <c:v>1010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1005</c:v>
                </c:pt>
                <c:pt idx="5">
                  <c:v>1000</c:v>
                </c:pt>
                <c:pt idx="6">
                  <c:v>998</c:v>
                </c:pt>
                <c:pt idx="7">
                  <c:v>993</c:v>
                </c:pt>
                <c:pt idx="8">
                  <c:v>991</c:v>
                </c:pt>
                <c:pt idx="9">
                  <c:v>983</c:v>
                </c:pt>
                <c:pt idx="10">
                  <c:v>980</c:v>
                </c:pt>
                <c:pt idx="11">
                  <c:v>979</c:v>
                </c:pt>
                <c:pt idx="12">
                  <c:v>975</c:v>
                </c:pt>
                <c:pt idx="13">
                  <c:v>954</c:v>
                </c:pt>
                <c:pt idx="14">
                  <c:v>950</c:v>
                </c:pt>
                <c:pt idx="15">
                  <c:v>944</c:v>
                </c:pt>
                <c:pt idx="16">
                  <c:v>946</c:v>
                </c:pt>
                <c:pt idx="17">
                  <c:v>951</c:v>
                </c:pt>
                <c:pt idx="18">
                  <c:v>963</c:v>
                </c:pt>
                <c:pt idx="19">
                  <c:v>980</c:v>
                </c:pt>
                <c:pt idx="20">
                  <c:v>993</c:v>
                </c:pt>
                <c:pt idx="21">
                  <c:v>1000</c:v>
                </c:pt>
                <c:pt idx="22">
                  <c:v>1003</c:v>
                </c:pt>
                <c:pt idx="23">
                  <c:v>1006</c:v>
                </c:pt>
                <c:pt idx="24">
                  <c:v>1007</c:v>
                </c:pt>
                <c:pt idx="25">
                  <c:v>1008</c:v>
                </c:pt>
              </c:numCache>
            </c:numRef>
          </c:yVal>
        </c:ser>
        <c:ser>
          <c:idx val="6"/>
          <c:order val="6"/>
          <c:tx>
            <c:strRef>
              <c:f>'Data 2008 - 1980'!$C$170:$C$170</c:f>
              <c:strCache>
                <c:ptCount val="1"/>
                <c:pt idx="0">
                  <c:v>Claudette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2008 - 1980'!$A$171:$A$215</c:f>
              <c:numCache>
                <c:formatCode>General</c:formatCode>
                <c:ptCount val="4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5.42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9.64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/>
                </c:pt>
              </c:numCache>
            </c:numRef>
          </c:xVal>
          <c:yVal>
            <c:numRef>
              <c:f>'Data 2008 - 1980'!$E$171:$E$215</c:f>
              <c:numCache>
                <c:formatCode>General</c:formatCode>
                <c:ptCount val="45"/>
                <c:pt idx="0">
                  <c:v>1010</c:v>
                </c:pt>
                <c:pt idx="1">
                  <c:v>1010</c:v>
                </c:pt>
                <c:pt idx="2">
                  <c:v>1010</c:v>
                </c:pt>
                <c:pt idx="3">
                  <c:v>1010</c:v>
                </c:pt>
                <c:pt idx="4">
                  <c:v>1009</c:v>
                </c:pt>
                <c:pt idx="5">
                  <c:v>1009</c:v>
                </c:pt>
                <c:pt idx="6">
                  <c:v>1009</c:v>
                </c:pt>
                <c:pt idx="7">
                  <c:v>1006</c:v>
                </c:pt>
                <c:pt idx="8">
                  <c:v>1001</c:v>
                </c:pt>
                <c:pt idx="9">
                  <c:v>1003</c:v>
                </c:pt>
                <c:pt idx="10">
                  <c:v>1004</c:v>
                </c:pt>
                <c:pt idx="11">
                  <c:v>1002</c:v>
                </c:pt>
                <c:pt idx="12">
                  <c:v>1002</c:v>
                </c:pt>
                <c:pt idx="13">
                  <c:v>998</c:v>
                </c:pt>
                <c:pt idx="14">
                  <c:v>988</c:v>
                </c:pt>
                <c:pt idx="15">
                  <c:v>1003</c:v>
                </c:pt>
                <c:pt idx="16">
                  <c:v>1010</c:v>
                </c:pt>
                <c:pt idx="17">
                  <c:v>1009</c:v>
                </c:pt>
                <c:pt idx="18">
                  <c:v>1009</c:v>
                </c:pt>
                <c:pt idx="19">
                  <c:v>1009</c:v>
                </c:pt>
                <c:pt idx="20">
                  <c:v>1009</c:v>
                </c:pt>
                <c:pt idx="21">
                  <c:v>1008</c:v>
                </c:pt>
                <c:pt idx="22">
                  <c:v>1007</c:v>
                </c:pt>
                <c:pt idx="23">
                  <c:v>1006</c:v>
                </c:pt>
                <c:pt idx="24">
                  <c:v>1008</c:v>
                </c:pt>
                <c:pt idx="25">
                  <c:v>1003</c:v>
                </c:pt>
                <c:pt idx="26">
                  <c:v>1005</c:v>
                </c:pt>
                <c:pt idx="27">
                  <c:v>999</c:v>
                </c:pt>
                <c:pt idx="28">
                  <c:v>995</c:v>
                </c:pt>
                <c:pt idx="29">
                  <c:v>991</c:v>
                </c:pt>
                <c:pt idx="30">
                  <c:v>993</c:v>
                </c:pt>
                <c:pt idx="31">
                  <c:v>991</c:v>
                </c:pt>
                <c:pt idx="32">
                  <c:v>989</c:v>
                </c:pt>
                <c:pt idx="33">
                  <c:v>988</c:v>
                </c:pt>
                <c:pt idx="34">
                  <c:v>987</c:v>
                </c:pt>
                <c:pt idx="35">
                  <c:v>982</c:v>
                </c:pt>
                <c:pt idx="36">
                  <c:v>979</c:v>
                </c:pt>
                <c:pt idx="37">
                  <c:v>984</c:v>
                </c:pt>
                <c:pt idx="38">
                  <c:v>995</c:v>
                </c:pt>
                <c:pt idx="39">
                  <c:v>999</c:v>
                </c:pt>
                <c:pt idx="40">
                  <c:v>1003</c:v>
                </c:pt>
                <c:pt idx="41">
                  <c:v>1007</c:v>
                </c:pt>
                <c:pt idx="42">
                  <c:v>1014</c:v>
                </c:pt>
                <c:pt idx="43">
                  <c:v>1016</c:v>
                </c:pt>
                <c:pt idx="44">
                  <c:v>1016</c:v>
                </c:pt>
              </c:numCache>
            </c:numRef>
          </c:yVal>
        </c:ser>
        <c:ser>
          <c:idx val="7"/>
          <c:order val="7"/>
          <c:tx>
            <c:strRef>
              <c:f>'Data 2008 - 1980'!$C$217:$C$217</c:f>
              <c:strCache>
                <c:ptCount val="1"/>
                <c:pt idx="0">
                  <c:v>Rita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2008 - 1980'!$A$218:$A$253</c:f>
              <c:numCache>
                <c:formatCode>General</c:formatCode>
                <c:ptCount val="3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5.13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7.3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</c:numCache>
            </c:numRef>
          </c:xVal>
          <c:yVal>
            <c:numRef>
              <c:f>'Data 2008 - 1980'!$E$218:$E$253</c:f>
              <c:numCache>
                <c:formatCode>General</c:formatCode>
                <c:ptCount val="36"/>
                <c:pt idx="0">
                  <c:v>1009</c:v>
                </c:pt>
                <c:pt idx="1">
                  <c:v>1009</c:v>
                </c:pt>
                <c:pt idx="2">
                  <c:v>1007</c:v>
                </c:pt>
                <c:pt idx="3">
                  <c:v>1005</c:v>
                </c:pt>
                <c:pt idx="4">
                  <c:v>1002</c:v>
                </c:pt>
                <c:pt idx="5">
                  <c:v>999</c:v>
                </c:pt>
                <c:pt idx="6">
                  <c:v>997</c:v>
                </c:pt>
                <c:pt idx="7">
                  <c:v>994</c:v>
                </c:pt>
                <c:pt idx="8">
                  <c:v>992</c:v>
                </c:pt>
                <c:pt idx="9">
                  <c:v>990</c:v>
                </c:pt>
                <c:pt idx="10">
                  <c:v>985</c:v>
                </c:pt>
                <c:pt idx="11">
                  <c:v>975</c:v>
                </c:pt>
                <c:pt idx="12">
                  <c:v>967</c:v>
                </c:pt>
                <c:pt idx="13">
                  <c:v>955</c:v>
                </c:pt>
                <c:pt idx="14">
                  <c:v>941</c:v>
                </c:pt>
                <c:pt idx="15">
                  <c:v>920</c:v>
                </c:pt>
                <c:pt idx="16">
                  <c:v>897</c:v>
                </c:pt>
                <c:pt idx="17">
                  <c:v>895</c:v>
                </c:pt>
                <c:pt idx="18">
                  <c:v>897</c:v>
                </c:pt>
                <c:pt idx="19">
                  <c:v>908</c:v>
                </c:pt>
                <c:pt idx="20">
                  <c:v>913</c:v>
                </c:pt>
                <c:pt idx="21">
                  <c:v>915</c:v>
                </c:pt>
                <c:pt idx="22">
                  <c:v>924</c:v>
                </c:pt>
                <c:pt idx="23">
                  <c:v>927</c:v>
                </c:pt>
                <c:pt idx="24">
                  <c:v>930</c:v>
                </c:pt>
                <c:pt idx="25">
                  <c:v>931</c:v>
                </c:pt>
                <c:pt idx="26">
                  <c:v>935</c:v>
                </c:pt>
                <c:pt idx="27">
                  <c:v>937</c:v>
                </c:pt>
                <c:pt idx="28">
                  <c:v>949</c:v>
                </c:pt>
                <c:pt idx="29">
                  <c:v>974</c:v>
                </c:pt>
                <c:pt idx="30">
                  <c:v>982</c:v>
                </c:pt>
                <c:pt idx="31">
                  <c:v>989</c:v>
                </c:pt>
                <c:pt idx="32">
                  <c:v>995</c:v>
                </c:pt>
                <c:pt idx="33">
                  <c:v>1000</c:v>
                </c:pt>
                <c:pt idx="34">
                  <c:v>1003</c:v>
                </c:pt>
                <c:pt idx="35">
                  <c:v>1006</c:v>
                </c:pt>
              </c:numCache>
            </c:numRef>
          </c:yVal>
        </c:ser>
        <c:ser>
          <c:idx val="8"/>
          <c:order val="8"/>
          <c:tx>
            <c:strRef>
              <c:f>'Data 2008 - 1980'!$C$255:$C$255</c:f>
              <c:strCache>
                <c:ptCount val="1"/>
                <c:pt idx="0">
                  <c:v>Humberto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2008 - 1980'!$A$256:$A$266</c:f>
              <c:numCache>
                <c:formatCode>General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2.04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xVal>
          <c:yVal>
            <c:numRef>
              <c:f>'Data 2008 - 1980'!$E$256:$E$266</c:f>
              <c:numCache>
                <c:formatCode>General</c:formatCode>
                <c:ptCount val="11"/>
                <c:pt idx="0">
                  <c:v>1009</c:v>
                </c:pt>
                <c:pt idx="1">
                  <c:v>1006</c:v>
                </c:pt>
                <c:pt idx="2">
                  <c:v>1001</c:v>
                </c:pt>
                <c:pt idx="3">
                  <c:v>997</c:v>
                </c:pt>
                <c:pt idx="4">
                  <c:v>985</c:v>
                </c:pt>
                <c:pt idx="5">
                  <c:v>985</c:v>
                </c:pt>
                <c:pt idx="6">
                  <c:v>989</c:v>
                </c:pt>
                <c:pt idx="7">
                  <c:v>1000</c:v>
                </c:pt>
                <c:pt idx="8">
                  <c:v>1006</c:v>
                </c:pt>
                <c:pt idx="9">
                  <c:v>1009</c:v>
                </c:pt>
                <c:pt idx="10">
                  <c:v>1012</c:v>
                </c:pt>
              </c:numCache>
            </c:numRef>
          </c:yVal>
        </c:ser>
        <c:ser>
          <c:idx val="9"/>
          <c:order val="9"/>
          <c:tx>
            <c:strRef>
              <c:f>'Data 2008 - 1980'!$C$268:$C$268</c:f>
              <c:strCache>
                <c:ptCount val="1"/>
                <c:pt idx="0">
                  <c:v>Dolly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2008 - 1980'!$A$269:$A$299</c:f>
              <c:numCache>
                <c:formatCode>General</c:formatCode>
                <c:ptCount val="3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1.72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4.08</c:v>
                </c:pt>
                <c:pt idx="15">
                  <c:v>4.25</c:v>
                </c:pt>
                <c:pt idx="16">
                  <c:v>4.25</c:v>
                </c:pt>
                <c:pt idx="17">
                  <c:v>4.33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</c:numCache>
            </c:numRef>
          </c:xVal>
          <c:yVal>
            <c:numRef>
              <c:f>'Data 2008 - 1980'!$E$269:$E$299</c:f>
              <c:numCache>
                <c:formatCode>General</c:formatCode>
                <c:ptCount val="31"/>
                <c:pt idx="0">
                  <c:v>1008</c:v>
                </c:pt>
                <c:pt idx="1">
                  <c:v>1008</c:v>
                </c:pt>
                <c:pt idx="2">
                  <c:v>1007</c:v>
                </c:pt>
                <c:pt idx="3">
                  <c:v>1007</c:v>
                </c:pt>
                <c:pt idx="4">
                  <c:v>1007</c:v>
                </c:pt>
                <c:pt idx="5">
                  <c:v>1005</c:v>
                </c:pt>
                <c:pt idx="6">
                  <c:v>1005</c:v>
                </c:pt>
                <c:pt idx="7">
                  <c:v>1000</c:v>
                </c:pt>
                <c:pt idx="8">
                  <c:v>999</c:v>
                </c:pt>
                <c:pt idx="9">
                  <c:v>993</c:v>
                </c:pt>
                <c:pt idx="10">
                  <c:v>990</c:v>
                </c:pt>
                <c:pt idx="11">
                  <c:v>982</c:v>
                </c:pt>
                <c:pt idx="12">
                  <c:v>982</c:v>
                </c:pt>
                <c:pt idx="13">
                  <c:v>967</c:v>
                </c:pt>
                <c:pt idx="14">
                  <c:v>963</c:v>
                </c:pt>
                <c:pt idx="15">
                  <c:v>967</c:v>
                </c:pt>
                <c:pt idx="16">
                  <c:v>967</c:v>
                </c:pt>
                <c:pt idx="17">
                  <c:v>967</c:v>
                </c:pt>
                <c:pt idx="18">
                  <c:v>976</c:v>
                </c:pt>
                <c:pt idx="19">
                  <c:v>986</c:v>
                </c:pt>
                <c:pt idx="20">
                  <c:v>992</c:v>
                </c:pt>
                <c:pt idx="21">
                  <c:v>995</c:v>
                </c:pt>
                <c:pt idx="22">
                  <c:v>1000</c:v>
                </c:pt>
                <c:pt idx="23">
                  <c:v>1004</c:v>
                </c:pt>
                <c:pt idx="24">
                  <c:v>1008</c:v>
                </c:pt>
                <c:pt idx="25">
                  <c:v>1009</c:v>
                </c:pt>
                <c:pt idx="26">
                  <c:v>1012</c:v>
                </c:pt>
                <c:pt idx="27">
                  <c:v>1011</c:v>
                </c:pt>
                <c:pt idx="28">
                  <c:v>1010</c:v>
                </c:pt>
                <c:pt idx="29">
                  <c:v>1014</c:v>
                </c:pt>
                <c:pt idx="30">
                  <c:v>1016</c:v>
                </c:pt>
              </c:numCache>
            </c:numRef>
          </c:yVal>
        </c:ser>
        <c:ser>
          <c:idx val="10"/>
          <c:order val="10"/>
          <c:tx>
            <c:strRef>
              <c:f>'Data 2008 - 1980'!$C$301:$C$301</c:f>
              <c:strCache>
                <c:ptCount val="1"/>
                <c:pt idx="0">
                  <c:v>Ike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2008 - 1980'!$A$302:$A$363</c:f>
              <c:numCache>
                <c:formatCode>General</c:formatCode>
                <c:ptCount val="6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7.29</c:v>
                </c:pt>
                <c:pt idx="27">
                  <c:v>7.5</c:v>
                </c:pt>
                <c:pt idx="28">
                  <c:v>7.75</c:v>
                </c:pt>
                <c:pt idx="29">
                  <c:v>7.83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9.33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13.04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</c:numCache>
            </c:numRef>
          </c:xVal>
          <c:yVal>
            <c:numRef>
              <c:f>'Data 2008 - 1980'!$E$302:$E$363</c:f>
              <c:numCache>
                <c:formatCode>General</c:formatCode>
                <c:ptCount val="62"/>
                <c:pt idx="0">
                  <c:v>1006</c:v>
                </c:pt>
                <c:pt idx="1">
                  <c:v>1005</c:v>
                </c:pt>
                <c:pt idx="2">
                  <c:v>1003</c:v>
                </c:pt>
                <c:pt idx="3">
                  <c:v>1002</c:v>
                </c:pt>
                <c:pt idx="4">
                  <c:v>1000</c:v>
                </c:pt>
                <c:pt idx="5">
                  <c:v>999</c:v>
                </c:pt>
                <c:pt idx="6">
                  <c:v>996</c:v>
                </c:pt>
                <c:pt idx="7">
                  <c:v>994</c:v>
                </c:pt>
                <c:pt idx="8">
                  <c:v>992</c:v>
                </c:pt>
                <c:pt idx="9">
                  <c:v>989</c:v>
                </c:pt>
                <c:pt idx="10">
                  <c:v>979</c:v>
                </c:pt>
                <c:pt idx="11">
                  <c:v>956</c:v>
                </c:pt>
                <c:pt idx="12">
                  <c:v>935</c:v>
                </c:pt>
                <c:pt idx="13">
                  <c:v>937</c:v>
                </c:pt>
                <c:pt idx="14">
                  <c:v>940</c:v>
                </c:pt>
                <c:pt idx="15">
                  <c:v>944</c:v>
                </c:pt>
                <c:pt idx="16">
                  <c:v>949</c:v>
                </c:pt>
                <c:pt idx="17">
                  <c:v>954</c:v>
                </c:pt>
                <c:pt idx="18">
                  <c:v>959</c:v>
                </c:pt>
                <c:pt idx="19">
                  <c:v>962</c:v>
                </c:pt>
                <c:pt idx="20">
                  <c:v>964</c:v>
                </c:pt>
                <c:pt idx="21">
                  <c:v>965</c:v>
                </c:pt>
                <c:pt idx="22">
                  <c:v>950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945</c:v>
                </c:pt>
                <c:pt idx="29">
                  <c:v>945</c:v>
                </c:pt>
                <c:pt idx="30">
                  <c:v>950</c:v>
                </c:pt>
                <c:pt idx="31">
                  <c:v>960</c:v>
                </c:pt>
                <c:pt idx="32">
                  <c:v>964</c:v>
                </c:pt>
                <c:pt idx="33">
                  <c:v>965</c:v>
                </c:pt>
                <c:pt idx="34">
                  <c:v>965</c:v>
                </c:pt>
                <c:pt idx="35">
                  <c:v>965</c:v>
                </c:pt>
                <c:pt idx="36">
                  <c:v>965</c:v>
                </c:pt>
                <c:pt idx="37">
                  <c:v>966</c:v>
                </c:pt>
                <c:pt idx="38">
                  <c:v>968</c:v>
                </c:pt>
                <c:pt idx="39">
                  <c:v>964</c:v>
                </c:pt>
                <c:pt idx="40">
                  <c:v>959</c:v>
                </c:pt>
                <c:pt idx="41">
                  <c:v>958</c:v>
                </c:pt>
                <c:pt idx="42">
                  <c:v>944</c:v>
                </c:pt>
                <c:pt idx="43">
                  <c:v>945</c:v>
                </c:pt>
                <c:pt idx="44">
                  <c:v>946</c:v>
                </c:pt>
                <c:pt idx="45">
                  <c:v>952</c:v>
                </c:pt>
                <c:pt idx="46">
                  <c:v>954</c:v>
                </c:pt>
                <c:pt idx="47">
                  <c:v>954</c:v>
                </c:pt>
                <c:pt idx="48">
                  <c:v>954</c:v>
                </c:pt>
                <c:pt idx="49">
                  <c:v>954</c:v>
                </c:pt>
                <c:pt idx="50">
                  <c:v>952</c:v>
                </c:pt>
                <c:pt idx="51">
                  <c:v>951</c:v>
                </c:pt>
                <c:pt idx="52">
                  <c:v>950</c:v>
                </c:pt>
                <c:pt idx="53">
                  <c:v>959</c:v>
                </c:pt>
                <c:pt idx="54">
                  <c:v>974</c:v>
                </c:pt>
                <c:pt idx="55">
                  <c:v>980</c:v>
                </c:pt>
                <c:pt idx="56">
                  <c:v>985</c:v>
                </c:pt>
                <c:pt idx="57">
                  <c:v>987</c:v>
                </c:pt>
                <c:pt idx="58">
                  <c:v>988</c:v>
                </c:pt>
                <c:pt idx="59">
                  <c:v>988</c:v>
                </c:pt>
                <c:pt idx="60">
                  <c:v>986</c:v>
                </c:pt>
                <c:pt idx="61">
                  <c:v>986</c:v>
                </c:pt>
              </c:numCache>
            </c:numRef>
          </c:yVal>
        </c:ser>
        <c:axId val="8380910"/>
        <c:axId val="60154553"/>
      </c:scatterChart>
      <c:valAx>
        <c:axId val="838091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154553"/>
        <c:crossesAt val="0"/>
      </c:valAx>
      <c:valAx>
        <c:axId val="6015455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809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Arial"/>
              </a:rPr>
              <a:t>Pressure Comparison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2008 - 1980'!$C$3:$C$3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2008 - 1980'!$F$6:$F$49</c:f>
              <c:numCache>
                <c:formatCode>General</c:formatCode>
                <c:ptCount val="44"/>
                <c:pt idx="0">
                  <c:v>-6.75</c:v>
                </c:pt>
                <c:pt idx="1">
                  <c:v>-6.5</c:v>
                </c:pt>
                <c:pt idx="2">
                  <c:v>-6.25</c:v>
                </c:pt>
                <c:pt idx="3">
                  <c:v>-6</c:v>
                </c:pt>
                <c:pt idx="4">
                  <c:v>-5.75</c:v>
                </c:pt>
                <c:pt idx="5">
                  <c:v>-5.5</c:v>
                </c:pt>
                <c:pt idx="6">
                  <c:v>-5.25</c:v>
                </c:pt>
                <c:pt idx="7">
                  <c:v>-5</c:v>
                </c:pt>
                <c:pt idx="8">
                  <c:v>-4.75</c:v>
                </c:pt>
                <c:pt idx="9">
                  <c:v>-4.5</c:v>
                </c:pt>
                <c:pt idx="10">
                  <c:v>-4.25</c:v>
                </c:pt>
                <c:pt idx="11">
                  <c:v>-4</c:v>
                </c:pt>
                <c:pt idx="12">
                  <c:v>-3.75</c:v>
                </c:pt>
                <c:pt idx="13">
                  <c:v>-3.5</c:v>
                </c:pt>
                <c:pt idx="14">
                  <c:v>-3.25</c:v>
                </c:pt>
                <c:pt idx="15">
                  <c:v>-3</c:v>
                </c:pt>
                <c:pt idx="16">
                  <c:v>-2.75</c:v>
                </c:pt>
                <c:pt idx="17">
                  <c:v>-2.5</c:v>
                </c:pt>
                <c:pt idx="18">
                  <c:v>-2.25</c:v>
                </c:pt>
                <c:pt idx="19">
                  <c:v>-2</c:v>
                </c:pt>
                <c:pt idx="20">
                  <c:v>-1.75</c:v>
                </c:pt>
                <c:pt idx="21">
                  <c:v>-1.5</c:v>
                </c:pt>
                <c:pt idx="22">
                  <c:v>-1.25</c:v>
                </c:pt>
                <c:pt idx="23">
                  <c:v>-1</c:v>
                </c:pt>
                <c:pt idx="24">
                  <c:v>-0.75</c:v>
                </c:pt>
                <c:pt idx="25">
                  <c:v>-0.5</c:v>
                </c:pt>
                <c:pt idx="26">
                  <c:v>-0.25</c:v>
                </c:pt>
                <c:pt idx="27">
                  <c:v>0</c:v>
                </c:pt>
                <c:pt idx="28">
                  <c:v>0.25</c:v>
                </c:pt>
                <c:pt idx="29">
                  <c:v>0.5</c:v>
                </c:pt>
                <c:pt idx="30">
                  <c:v>0.75</c:v>
                </c:pt>
                <c:pt idx="31">
                  <c:v>1</c:v>
                </c:pt>
                <c:pt idx="32">
                  <c:v>1.25</c:v>
                </c:pt>
                <c:pt idx="33">
                  <c:v>1.5</c:v>
                </c:pt>
                <c:pt idx="34">
                  <c:v>1.75</c:v>
                </c:pt>
                <c:pt idx="35">
                  <c:v>2</c:v>
                </c:pt>
                <c:pt idx="36">
                  <c:v>2.25</c:v>
                </c:pt>
                <c:pt idx="37">
                  <c:v>2.5</c:v>
                </c:pt>
                <c:pt idx="38">
                  <c:v>2.75</c:v>
                </c:pt>
                <c:pt idx="39">
                  <c:v>3</c:v>
                </c:pt>
                <c:pt idx="40">
                  <c:v>3.25</c:v>
                </c:pt>
                <c:pt idx="41">
                  <c:v>3.5</c:v>
                </c:pt>
                <c:pt idx="42">
                  <c:v>3.75</c:v>
                </c:pt>
                <c:pt idx="43">
                  <c:v>4</c:v>
                </c:pt>
              </c:numCache>
            </c:numRef>
          </c:xVal>
          <c:yVal>
            <c:numRef>
              <c:f>'Data 2008 - 1980'!$E$6:$E$49</c:f>
              <c:numCache>
                <c:formatCode>General</c:formatCode>
                <c:ptCount val="44"/>
                <c:pt idx="0">
                  <c:v>1010</c:v>
                </c:pt>
                <c:pt idx="1">
                  <c:v>1009</c:v>
                </c:pt>
                <c:pt idx="2">
                  <c:v>1008</c:v>
                </c:pt>
                <c:pt idx="3">
                  <c:v>1006</c:v>
                </c:pt>
                <c:pt idx="4">
                  <c:v>1005</c:v>
                </c:pt>
                <c:pt idx="5">
                  <c:v>1000</c:v>
                </c:pt>
                <c:pt idx="6">
                  <c:v>995</c:v>
                </c:pt>
                <c:pt idx="7">
                  <c:v>990</c:v>
                </c:pt>
                <c:pt idx="8">
                  <c:v>985</c:v>
                </c:pt>
                <c:pt idx="9">
                  <c:v>980</c:v>
                </c:pt>
                <c:pt idx="10">
                  <c:v>975</c:v>
                </c:pt>
                <c:pt idx="11">
                  <c:v>965</c:v>
                </c:pt>
                <c:pt idx="12">
                  <c:v>950</c:v>
                </c:pt>
                <c:pt idx="13">
                  <c:v>948</c:v>
                </c:pt>
                <c:pt idx="14">
                  <c:v>945</c:v>
                </c:pt>
                <c:pt idx="15">
                  <c:v>930</c:v>
                </c:pt>
                <c:pt idx="16">
                  <c:v>911</c:v>
                </c:pt>
                <c:pt idx="17">
                  <c:v>916</c:v>
                </c:pt>
                <c:pt idx="18">
                  <c:v>932</c:v>
                </c:pt>
                <c:pt idx="19">
                  <c:v>940</c:v>
                </c:pt>
                <c:pt idx="20">
                  <c:v>945</c:v>
                </c:pt>
                <c:pt idx="21">
                  <c:v>955</c:v>
                </c:pt>
                <c:pt idx="22">
                  <c:v>955</c:v>
                </c:pt>
                <c:pt idx="23">
                  <c:v>955</c:v>
                </c:pt>
                <c:pt idx="24">
                  <c:v>945</c:v>
                </c:pt>
                <c:pt idx="25">
                  <c:v>935</c:v>
                </c:pt>
                <c:pt idx="26">
                  <c:v>910</c:v>
                </c:pt>
                <c:pt idx="27">
                  <c:v>899</c:v>
                </c:pt>
                <c:pt idx="28">
                  <c:v>920</c:v>
                </c:pt>
                <c:pt idx="29">
                  <c:v>945</c:v>
                </c:pt>
                <c:pt idx="30">
                  <c:v>960</c:v>
                </c:pt>
                <c:pt idx="31">
                  <c:v>940</c:v>
                </c:pt>
                <c:pt idx="32">
                  <c:v>912</c:v>
                </c:pt>
                <c:pt idx="33">
                  <c:v>909</c:v>
                </c:pt>
                <c:pt idx="34">
                  <c:v>916</c:v>
                </c:pt>
                <c:pt idx="35">
                  <c:v>925</c:v>
                </c:pt>
                <c:pt idx="36">
                  <c:v>935</c:v>
                </c:pt>
                <c:pt idx="37">
                  <c:v>945</c:v>
                </c:pt>
                <c:pt idx="38">
                  <c:v>960</c:v>
                </c:pt>
                <c:pt idx="39">
                  <c:v>970</c:v>
                </c:pt>
                <c:pt idx="40">
                  <c:v>990</c:v>
                </c:pt>
                <c:pt idx="41">
                  <c:v>1000</c:v>
                </c:pt>
                <c:pt idx="42">
                  <c:v>1005</c:v>
                </c:pt>
                <c:pt idx="43">
                  <c:v>1008</c:v>
                </c:pt>
              </c:numCache>
            </c:numRef>
          </c:yVal>
        </c:ser>
        <c:ser>
          <c:idx val="1"/>
          <c:order val="1"/>
          <c:tx>
            <c:strRef>
              <c:f>'Data 2008 - 1980'!$C$52:$C$52</c:f>
              <c:strCache>
                <c:ptCount val="1"/>
                <c:pt idx="0">
                  <c:v>Alicia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2008 - 1980'!$F$53:$F$77</c:f>
              <c:numCache>
                <c:formatCode>General</c:formatCode>
                <c:ptCount val="25"/>
                <c:pt idx="0">
                  <c:v>-2.79</c:v>
                </c:pt>
                <c:pt idx="1">
                  <c:v>-2.54</c:v>
                </c:pt>
                <c:pt idx="2">
                  <c:v>-2.29</c:v>
                </c:pt>
                <c:pt idx="3">
                  <c:v>-2.04</c:v>
                </c:pt>
                <c:pt idx="4">
                  <c:v>-1.79</c:v>
                </c:pt>
                <c:pt idx="5">
                  <c:v>-1.54</c:v>
                </c:pt>
                <c:pt idx="6">
                  <c:v>-1.29</c:v>
                </c:pt>
                <c:pt idx="7">
                  <c:v>-1.04</c:v>
                </c:pt>
                <c:pt idx="8">
                  <c:v>-0.79</c:v>
                </c:pt>
                <c:pt idx="9">
                  <c:v>-0.54</c:v>
                </c:pt>
                <c:pt idx="10">
                  <c:v>-0.29</c:v>
                </c:pt>
                <c:pt idx="11">
                  <c:v>-0.04</c:v>
                </c:pt>
                <c:pt idx="12">
                  <c:v>0</c:v>
                </c:pt>
                <c:pt idx="13">
                  <c:v>0.21</c:v>
                </c:pt>
                <c:pt idx="14">
                  <c:v>0.46</c:v>
                </c:pt>
                <c:pt idx="15">
                  <c:v>0.71</c:v>
                </c:pt>
                <c:pt idx="16">
                  <c:v>0.96</c:v>
                </c:pt>
                <c:pt idx="17">
                  <c:v>1.21</c:v>
                </c:pt>
                <c:pt idx="18">
                  <c:v>1.46</c:v>
                </c:pt>
                <c:pt idx="19">
                  <c:v>1.71</c:v>
                </c:pt>
                <c:pt idx="20">
                  <c:v>1.96</c:v>
                </c:pt>
                <c:pt idx="21">
                  <c:v>2.21</c:v>
                </c:pt>
                <c:pt idx="22">
                  <c:v>2.46</c:v>
                </c:pt>
                <c:pt idx="23">
                  <c:v>2.71</c:v>
                </c:pt>
                <c:pt idx="24">
                  <c:v>2.96</c:v>
                </c:pt>
              </c:numCache>
            </c:numRef>
          </c:xVal>
          <c:yVal>
            <c:numRef>
              <c:f>'Data 2008 - 1980'!$E$53:$E$77</c:f>
              <c:numCache>
                <c:formatCode>General</c:formatCode>
                <c:ptCount val="25"/>
                <c:pt idx="0">
                  <c:v>1009</c:v>
                </c:pt>
                <c:pt idx="1">
                  <c:v>1006</c:v>
                </c:pt>
                <c:pt idx="2">
                  <c:v>1005</c:v>
                </c:pt>
                <c:pt idx="3">
                  <c:v>1004</c:v>
                </c:pt>
                <c:pt idx="4">
                  <c:v>1002</c:v>
                </c:pt>
                <c:pt idx="5">
                  <c:v>998</c:v>
                </c:pt>
                <c:pt idx="6">
                  <c:v>991</c:v>
                </c:pt>
                <c:pt idx="7">
                  <c:v>987</c:v>
                </c:pt>
                <c:pt idx="8">
                  <c:v>983</c:v>
                </c:pt>
                <c:pt idx="9">
                  <c:v>974</c:v>
                </c:pt>
                <c:pt idx="10">
                  <c:v>969</c:v>
                </c:pt>
                <c:pt idx="11">
                  <c:v>963</c:v>
                </c:pt>
                <c:pt idx="12">
                  <c:v>962</c:v>
                </c:pt>
                <c:pt idx="13">
                  <c:v>965</c:v>
                </c:pt>
                <c:pt idx="14">
                  <c:v>990</c:v>
                </c:pt>
                <c:pt idx="15">
                  <c:v>998</c:v>
                </c:pt>
                <c:pt idx="16">
                  <c:v>1003</c:v>
                </c:pt>
                <c:pt idx="17">
                  <c:v>1006</c:v>
                </c:pt>
                <c:pt idx="18">
                  <c:v>1009</c:v>
                </c:pt>
                <c:pt idx="19">
                  <c:v>1010</c:v>
                </c:pt>
                <c:pt idx="20">
                  <c:v>1011</c:v>
                </c:pt>
                <c:pt idx="21">
                  <c:v>1011</c:v>
                </c:pt>
                <c:pt idx="22">
                  <c:v>1011</c:v>
                </c:pt>
                <c:pt idx="23">
                  <c:v>1010</c:v>
                </c:pt>
                <c:pt idx="24">
                  <c:v>1010</c:v>
                </c:pt>
              </c:numCache>
            </c:numRef>
          </c:yVal>
        </c:ser>
        <c:ser>
          <c:idx val="2"/>
          <c:order val="2"/>
          <c:tx>
            <c:strRef>
              <c:f>'Data 2008 - 1980'!$C$79:$C$79</c:f>
              <c:strCache>
                <c:ptCount val="1"/>
                <c:pt idx="0">
                  <c:v>Bonnie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2008 - 1980'!$F$80:$F$100</c:f>
              <c:numCache>
                <c:formatCode>General</c:formatCode>
                <c:ptCount val="21"/>
                <c:pt idx="0">
                  <c:v>-2.67</c:v>
                </c:pt>
                <c:pt idx="1">
                  <c:v>-2.42</c:v>
                </c:pt>
                <c:pt idx="2">
                  <c:v>-2.17</c:v>
                </c:pt>
                <c:pt idx="3">
                  <c:v>-1.92</c:v>
                </c:pt>
                <c:pt idx="4">
                  <c:v>-1.67</c:v>
                </c:pt>
                <c:pt idx="5">
                  <c:v>-1.42</c:v>
                </c:pt>
                <c:pt idx="6">
                  <c:v>-1.17</c:v>
                </c:pt>
                <c:pt idx="7">
                  <c:v>-0.92</c:v>
                </c:pt>
                <c:pt idx="8">
                  <c:v>-0.67</c:v>
                </c:pt>
                <c:pt idx="9">
                  <c:v>-0.42</c:v>
                </c:pt>
                <c:pt idx="10">
                  <c:v>-0.17</c:v>
                </c:pt>
                <c:pt idx="11">
                  <c:v>0</c:v>
                </c:pt>
                <c:pt idx="12">
                  <c:v>0.0800000000000001</c:v>
                </c:pt>
                <c:pt idx="13">
                  <c:v>0.33</c:v>
                </c:pt>
                <c:pt idx="14">
                  <c:v>0.58</c:v>
                </c:pt>
                <c:pt idx="15">
                  <c:v>0.83</c:v>
                </c:pt>
                <c:pt idx="16">
                  <c:v>1.08</c:v>
                </c:pt>
                <c:pt idx="17">
                  <c:v>1.33</c:v>
                </c:pt>
                <c:pt idx="18">
                  <c:v>1.58</c:v>
                </c:pt>
                <c:pt idx="19">
                  <c:v>1.83</c:v>
                </c:pt>
                <c:pt idx="20">
                  <c:v>2.08</c:v>
                </c:pt>
              </c:numCache>
            </c:numRef>
          </c:xVal>
          <c:yVal>
            <c:numRef>
              <c:f>'Data 2008 - 1980'!$E$80:$E$100</c:f>
              <c:numCache>
                <c:formatCode>General</c:formatCode>
                <c:ptCount val="21"/>
                <c:pt idx="0">
                  <c:v>1014</c:v>
                </c:pt>
                <c:pt idx="1">
                  <c:v>1013</c:v>
                </c:pt>
                <c:pt idx="2">
                  <c:v>1014</c:v>
                </c:pt>
                <c:pt idx="3">
                  <c:v>1011</c:v>
                </c:pt>
                <c:pt idx="4">
                  <c:v>1006</c:v>
                </c:pt>
                <c:pt idx="5">
                  <c:v>1001</c:v>
                </c:pt>
                <c:pt idx="6">
                  <c:v>1002</c:v>
                </c:pt>
                <c:pt idx="7">
                  <c:v>997</c:v>
                </c:pt>
                <c:pt idx="8">
                  <c:v>1001</c:v>
                </c:pt>
                <c:pt idx="9">
                  <c:v>999</c:v>
                </c:pt>
                <c:pt idx="10">
                  <c:v>995</c:v>
                </c:pt>
                <c:pt idx="11">
                  <c:v>990</c:v>
                </c:pt>
                <c:pt idx="12">
                  <c:v>992</c:v>
                </c:pt>
                <c:pt idx="13">
                  <c:v>1000</c:v>
                </c:pt>
                <c:pt idx="14">
                  <c:v>1009</c:v>
                </c:pt>
                <c:pt idx="15">
                  <c:v>1015</c:v>
                </c:pt>
                <c:pt idx="16">
                  <c:v>1016</c:v>
                </c:pt>
                <c:pt idx="17">
                  <c:v>1016</c:v>
                </c:pt>
                <c:pt idx="18">
                  <c:v>1014</c:v>
                </c:pt>
                <c:pt idx="19">
                  <c:v>1013</c:v>
                </c:pt>
                <c:pt idx="20">
                  <c:v>1012</c:v>
                </c:pt>
              </c:numCache>
            </c:numRef>
          </c:yVal>
        </c:ser>
        <c:ser>
          <c:idx val="3"/>
          <c:order val="3"/>
          <c:tx>
            <c:strRef>
              <c:f>'Data 2008 - 1980'!$C$102:$C$102</c:f>
              <c:strCache>
                <c:ptCount val="1"/>
                <c:pt idx="0">
                  <c:v>Chantal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2008 - 1980'!$F$103:$F$118</c:f>
              <c:numCache>
                <c:formatCode>General</c:formatCode>
                <c:ptCount val="16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-0.25</c:v>
                </c:pt>
                <c:pt idx="8">
                  <c:v>0</c:v>
                </c:pt>
                <c:pt idx="9">
                  <c:v>0.04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</c:numCache>
            </c:numRef>
          </c:xVal>
          <c:yVal>
            <c:numRef>
              <c:f>'Data 2008 - 1980'!$E$103:$E$118</c:f>
              <c:numCache>
                <c:formatCode>General</c:formatCode>
                <c:ptCount val="16"/>
                <c:pt idx="0">
                  <c:v>1011</c:v>
                </c:pt>
                <c:pt idx="1">
                  <c:v>1010</c:v>
                </c:pt>
                <c:pt idx="2">
                  <c:v>1009</c:v>
                </c:pt>
                <c:pt idx="3">
                  <c:v>1004</c:v>
                </c:pt>
                <c:pt idx="4">
                  <c:v>995</c:v>
                </c:pt>
                <c:pt idx="5">
                  <c:v>993</c:v>
                </c:pt>
                <c:pt idx="6">
                  <c:v>991</c:v>
                </c:pt>
                <c:pt idx="7">
                  <c:v>987</c:v>
                </c:pt>
                <c:pt idx="8">
                  <c:v>984</c:v>
                </c:pt>
                <c:pt idx="9">
                  <c:v>986</c:v>
                </c:pt>
                <c:pt idx="10">
                  <c:v>993</c:v>
                </c:pt>
                <c:pt idx="11">
                  <c:v>1000</c:v>
                </c:pt>
                <c:pt idx="12">
                  <c:v>1004</c:v>
                </c:pt>
                <c:pt idx="13">
                  <c:v>1007</c:v>
                </c:pt>
                <c:pt idx="14">
                  <c:v>1008</c:v>
                </c:pt>
                <c:pt idx="15">
                  <c:v>1009</c:v>
                </c:pt>
              </c:numCache>
            </c:numRef>
          </c:yVal>
        </c:ser>
        <c:ser>
          <c:idx val="4"/>
          <c:order val="4"/>
          <c:tx>
            <c:strRef>
              <c:f>'Data 2008 - 1980'!$C$120:$C$120</c:f>
              <c:strCache>
                <c:ptCount val="1"/>
                <c:pt idx="0">
                  <c:v>Jerry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2008 - 1980'!$F$121:$F$140</c:f>
              <c:numCache>
                <c:formatCode>General</c:formatCode>
                <c:ptCount val="20"/>
                <c:pt idx="0">
                  <c:v>-3.38</c:v>
                </c:pt>
                <c:pt idx="1">
                  <c:v>-3.13</c:v>
                </c:pt>
                <c:pt idx="2">
                  <c:v>-2.88</c:v>
                </c:pt>
                <c:pt idx="3">
                  <c:v>-2.63</c:v>
                </c:pt>
                <c:pt idx="4">
                  <c:v>-2.38</c:v>
                </c:pt>
                <c:pt idx="5">
                  <c:v>-2.13</c:v>
                </c:pt>
                <c:pt idx="6">
                  <c:v>-1.88</c:v>
                </c:pt>
                <c:pt idx="7">
                  <c:v>-1.63</c:v>
                </c:pt>
                <c:pt idx="8">
                  <c:v>-1.38</c:v>
                </c:pt>
                <c:pt idx="9">
                  <c:v>-1.13</c:v>
                </c:pt>
                <c:pt idx="10">
                  <c:v>-0.88</c:v>
                </c:pt>
                <c:pt idx="11">
                  <c:v>-0.63</c:v>
                </c:pt>
                <c:pt idx="12">
                  <c:v>-0.38</c:v>
                </c:pt>
                <c:pt idx="13">
                  <c:v>-0.13</c:v>
                </c:pt>
                <c:pt idx="14">
                  <c:v>0</c:v>
                </c:pt>
                <c:pt idx="15">
                  <c:v>0.12</c:v>
                </c:pt>
                <c:pt idx="16">
                  <c:v>0.13</c:v>
                </c:pt>
                <c:pt idx="17">
                  <c:v>0.37</c:v>
                </c:pt>
                <c:pt idx="18">
                  <c:v>0.62</c:v>
                </c:pt>
                <c:pt idx="19">
                  <c:v>0.87</c:v>
                </c:pt>
              </c:numCache>
            </c:numRef>
          </c:xVal>
          <c:yVal>
            <c:numRef>
              <c:f>'Data 2008 - 1980'!$E$121:$E$140</c:f>
              <c:numCache>
                <c:formatCode>General</c:formatCode>
                <c:ptCount val="20"/>
                <c:pt idx="0">
                  <c:v>1009</c:v>
                </c:pt>
                <c:pt idx="1">
                  <c:v>1006</c:v>
                </c:pt>
                <c:pt idx="2">
                  <c:v>1004</c:v>
                </c:pt>
                <c:pt idx="3">
                  <c:v>1001</c:v>
                </c:pt>
                <c:pt idx="4">
                  <c:v>997</c:v>
                </c:pt>
                <c:pt idx="5">
                  <c:v>995</c:v>
                </c:pt>
                <c:pt idx="6">
                  <c:v>991</c:v>
                </c:pt>
                <c:pt idx="7">
                  <c:v>992</c:v>
                </c:pt>
                <c:pt idx="8">
                  <c:v>992</c:v>
                </c:pt>
                <c:pt idx="9">
                  <c:v>994</c:v>
                </c:pt>
                <c:pt idx="10">
                  <c:v>994</c:v>
                </c:pt>
                <c:pt idx="11">
                  <c:v>994</c:v>
                </c:pt>
                <c:pt idx="12">
                  <c:v>991</c:v>
                </c:pt>
                <c:pt idx="13">
                  <c:v>986</c:v>
                </c:pt>
                <c:pt idx="14">
                  <c:v>982</c:v>
                </c:pt>
                <c:pt idx="15">
                  <c:v>983</c:v>
                </c:pt>
                <c:pt idx="16">
                  <c:v>983</c:v>
                </c:pt>
                <c:pt idx="17">
                  <c:v>991</c:v>
                </c:pt>
                <c:pt idx="18">
                  <c:v>1000</c:v>
                </c:pt>
                <c:pt idx="19">
                  <c:v>1009</c:v>
                </c:pt>
              </c:numCache>
            </c:numRef>
          </c:yVal>
        </c:ser>
        <c:ser>
          <c:idx val="5"/>
          <c:order val="5"/>
          <c:tx>
            <c:strRef>
              <c:f>'Data 2008 - 1980'!$C$142:$C$142</c:f>
              <c:strCache>
                <c:ptCount val="1"/>
                <c:pt idx="0">
                  <c:v>Bret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2008 - 1980'!$F$143:$F$168</c:f>
              <c:numCache>
                <c:formatCode>General</c:formatCode>
                <c:ptCount val="26"/>
                <c:pt idx="0">
                  <c:v>-3.75</c:v>
                </c:pt>
                <c:pt idx="1">
                  <c:v>-3.5</c:v>
                </c:pt>
                <c:pt idx="2">
                  <c:v>-3.25</c:v>
                </c:pt>
                <c:pt idx="3">
                  <c:v>-3</c:v>
                </c:pt>
                <c:pt idx="4">
                  <c:v>-2.75</c:v>
                </c:pt>
                <c:pt idx="5">
                  <c:v>-2.5</c:v>
                </c:pt>
                <c:pt idx="6">
                  <c:v>-2.25</c:v>
                </c:pt>
                <c:pt idx="7">
                  <c:v>-2</c:v>
                </c:pt>
                <c:pt idx="8">
                  <c:v>-1.75</c:v>
                </c:pt>
                <c:pt idx="9">
                  <c:v>-1.5</c:v>
                </c:pt>
                <c:pt idx="10">
                  <c:v>-1.25</c:v>
                </c:pt>
                <c:pt idx="11">
                  <c:v>-1</c:v>
                </c:pt>
                <c:pt idx="12">
                  <c:v>-0.75</c:v>
                </c:pt>
                <c:pt idx="13">
                  <c:v>-0.5</c:v>
                </c:pt>
                <c:pt idx="14">
                  <c:v>-0.25</c:v>
                </c:pt>
                <c:pt idx="15">
                  <c:v>0</c:v>
                </c:pt>
                <c:pt idx="16">
                  <c:v>0.25</c:v>
                </c:pt>
                <c:pt idx="17">
                  <c:v>0.5</c:v>
                </c:pt>
                <c:pt idx="18">
                  <c:v>0.75</c:v>
                </c:pt>
                <c:pt idx="19">
                  <c:v>1</c:v>
                </c:pt>
                <c:pt idx="20">
                  <c:v>1.25</c:v>
                </c:pt>
                <c:pt idx="21">
                  <c:v>1.5</c:v>
                </c:pt>
                <c:pt idx="22">
                  <c:v>1.75</c:v>
                </c:pt>
                <c:pt idx="23">
                  <c:v>2</c:v>
                </c:pt>
                <c:pt idx="24">
                  <c:v>2.25</c:v>
                </c:pt>
                <c:pt idx="25">
                  <c:v>2.5</c:v>
                </c:pt>
              </c:numCache>
            </c:numRef>
          </c:xVal>
          <c:yVal>
            <c:numRef>
              <c:f>'Data 2008 - 1980'!$E$143:$E$168</c:f>
              <c:numCache>
                <c:formatCode>General</c:formatCode>
                <c:ptCount val="26"/>
                <c:pt idx="0">
                  <c:v>1010</c:v>
                </c:pt>
                <c:pt idx="1">
                  <c:v>1008</c:v>
                </c:pt>
                <c:pt idx="2">
                  <c:v>1008</c:v>
                </c:pt>
                <c:pt idx="3">
                  <c:v>1008</c:v>
                </c:pt>
                <c:pt idx="4">
                  <c:v>1005</c:v>
                </c:pt>
                <c:pt idx="5">
                  <c:v>1000</c:v>
                </c:pt>
                <c:pt idx="6">
                  <c:v>998</c:v>
                </c:pt>
                <c:pt idx="7">
                  <c:v>993</c:v>
                </c:pt>
                <c:pt idx="8">
                  <c:v>991</c:v>
                </c:pt>
                <c:pt idx="9">
                  <c:v>983</c:v>
                </c:pt>
                <c:pt idx="10">
                  <c:v>980</c:v>
                </c:pt>
                <c:pt idx="11">
                  <c:v>979</c:v>
                </c:pt>
                <c:pt idx="12">
                  <c:v>975</c:v>
                </c:pt>
                <c:pt idx="13">
                  <c:v>954</c:v>
                </c:pt>
                <c:pt idx="14">
                  <c:v>950</c:v>
                </c:pt>
                <c:pt idx="15">
                  <c:v>944</c:v>
                </c:pt>
                <c:pt idx="16">
                  <c:v>946</c:v>
                </c:pt>
                <c:pt idx="17">
                  <c:v>951</c:v>
                </c:pt>
                <c:pt idx="18">
                  <c:v>963</c:v>
                </c:pt>
                <c:pt idx="19">
                  <c:v>980</c:v>
                </c:pt>
                <c:pt idx="20">
                  <c:v>993</c:v>
                </c:pt>
                <c:pt idx="21">
                  <c:v>1000</c:v>
                </c:pt>
                <c:pt idx="22">
                  <c:v>1003</c:v>
                </c:pt>
                <c:pt idx="23">
                  <c:v>1006</c:v>
                </c:pt>
                <c:pt idx="24">
                  <c:v>1007</c:v>
                </c:pt>
                <c:pt idx="25">
                  <c:v>1008</c:v>
                </c:pt>
              </c:numCache>
            </c:numRef>
          </c:yVal>
        </c:ser>
        <c:ser>
          <c:idx val="6"/>
          <c:order val="6"/>
          <c:tx>
            <c:strRef>
              <c:f>'Data 2008 - 1980'!$C$170:$C$170</c:f>
              <c:strCache>
                <c:ptCount val="1"/>
                <c:pt idx="0">
                  <c:v>Claudette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2008 - 1980'!$F$171:$F$215</c:f>
              <c:numCache>
                <c:formatCode>General</c:formatCode>
                <c:ptCount val="45"/>
                <c:pt idx="0">
                  <c:v>-8.64</c:v>
                </c:pt>
                <c:pt idx="1">
                  <c:v>-8.39</c:v>
                </c:pt>
                <c:pt idx="2">
                  <c:v>-8.14</c:v>
                </c:pt>
                <c:pt idx="3">
                  <c:v>-7.89</c:v>
                </c:pt>
                <c:pt idx="4">
                  <c:v>-7.64</c:v>
                </c:pt>
                <c:pt idx="5">
                  <c:v>-7.39</c:v>
                </c:pt>
                <c:pt idx="6">
                  <c:v>-7.14</c:v>
                </c:pt>
                <c:pt idx="7">
                  <c:v>-6.89</c:v>
                </c:pt>
                <c:pt idx="8">
                  <c:v>-6.64</c:v>
                </c:pt>
                <c:pt idx="9">
                  <c:v>-6.39</c:v>
                </c:pt>
                <c:pt idx="10">
                  <c:v>-6.14</c:v>
                </c:pt>
                <c:pt idx="11">
                  <c:v>-5.89</c:v>
                </c:pt>
                <c:pt idx="12">
                  <c:v>-5.64</c:v>
                </c:pt>
                <c:pt idx="13">
                  <c:v>-5.39</c:v>
                </c:pt>
                <c:pt idx="14">
                  <c:v>-5.14</c:v>
                </c:pt>
                <c:pt idx="15">
                  <c:v>-4.89</c:v>
                </c:pt>
                <c:pt idx="16">
                  <c:v>-4.64</c:v>
                </c:pt>
                <c:pt idx="17">
                  <c:v>-4.39</c:v>
                </c:pt>
                <c:pt idx="18">
                  <c:v>-4.22</c:v>
                </c:pt>
                <c:pt idx="19">
                  <c:v>-4.14</c:v>
                </c:pt>
                <c:pt idx="20">
                  <c:v>-3.89</c:v>
                </c:pt>
                <c:pt idx="21">
                  <c:v>-3.64</c:v>
                </c:pt>
                <c:pt idx="22">
                  <c:v>-3.39</c:v>
                </c:pt>
                <c:pt idx="23">
                  <c:v>-3.14</c:v>
                </c:pt>
                <c:pt idx="24">
                  <c:v>-2.89</c:v>
                </c:pt>
                <c:pt idx="25">
                  <c:v>-2.64</c:v>
                </c:pt>
                <c:pt idx="26">
                  <c:v>-2.39</c:v>
                </c:pt>
                <c:pt idx="27">
                  <c:v>-2.14</c:v>
                </c:pt>
                <c:pt idx="28">
                  <c:v>-1.89</c:v>
                </c:pt>
                <c:pt idx="29">
                  <c:v>-1.64</c:v>
                </c:pt>
                <c:pt idx="30">
                  <c:v>-1.39</c:v>
                </c:pt>
                <c:pt idx="31">
                  <c:v>-1.14</c:v>
                </c:pt>
                <c:pt idx="32">
                  <c:v>-0.890000000000001</c:v>
                </c:pt>
                <c:pt idx="33">
                  <c:v>-0.640000000000001</c:v>
                </c:pt>
                <c:pt idx="34">
                  <c:v>-0.390000000000001</c:v>
                </c:pt>
                <c:pt idx="35">
                  <c:v>-0.140000000000001</c:v>
                </c:pt>
                <c:pt idx="36">
                  <c:v>0</c:v>
                </c:pt>
                <c:pt idx="37">
                  <c:v>0.109999999999999</c:v>
                </c:pt>
                <c:pt idx="38">
                  <c:v>0.359999999999999</c:v>
                </c:pt>
                <c:pt idx="39">
                  <c:v>0.609999999999999</c:v>
                </c:pt>
                <c:pt idx="40">
                  <c:v>0.859999999999999</c:v>
                </c:pt>
                <c:pt idx="41">
                  <c:v>1.11</c:v>
                </c:pt>
                <c:pt idx="42">
                  <c:v>1.36</c:v>
                </c:pt>
                <c:pt idx="43">
                  <c:v>1.61</c:v>
                </c:pt>
                <c:pt idx="44">
                  <c:v>1.86</c:v>
                </c:pt>
              </c:numCache>
            </c:numRef>
          </c:xVal>
          <c:yVal>
            <c:numRef>
              <c:f>'Data 2008 - 1980'!$E$171:$E$215</c:f>
              <c:numCache>
                <c:formatCode>General</c:formatCode>
                <c:ptCount val="45"/>
                <c:pt idx="0">
                  <c:v>1010</c:v>
                </c:pt>
                <c:pt idx="1">
                  <c:v>1010</c:v>
                </c:pt>
                <c:pt idx="2">
                  <c:v>1010</c:v>
                </c:pt>
                <c:pt idx="3">
                  <c:v>1010</c:v>
                </c:pt>
                <c:pt idx="4">
                  <c:v>1009</c:v>
                </c:pt>
                <c:pt idx="5">
                  <c:v>1009</c:v>
                </c:pt>
                <c:pt idx="6">
                  <c:v>1009</c:v>
                </c:pt>
                <c:pt idx="7">
                  <c:v>1006</c:v>
                </c:pt>
                <c:pt idx="8">
                  <c:v>1001</c:v>
                </c:pt>
                <c:pt idx="9">
                  <c:v>1003</c:v>
                </c:pt>
                <c:pt idx="10">
                  <c:v>1004</c:v>
                </c:pt>
                <c:pt idx="11">
                  <c:v>1002</c:v>
                </c:pt>
                <c:pt idx="12">
                  <c:v>1002</c:v>
                </c:pt>
                <c:pt idx="13">
                  <c:v>998</c:v>
                </c:pt>
                <c:pt idx="14">
                  <c:v>988</c:v>
                </c:pt>
                <c:pt idx="15">
                  <c:v>1003</c:v>
                </c:pt>
                <c:pt idx="16">
                  <c:v>1010</c:v>
                </c:pt>
                <c:pt idx="17">
                  <c:v>1009</c:v>
                </c:pt>
                <c:pt idx="18">
                  <c:v>1009</c:v>
                </c:pt>
                <c:pt idx="19">
                  <c:v>1009</c:v>
                </c:pt>
                <c:pt idx="20">
                  <c:v>1009</c:v>
                </c:pt>
                <c:pt idx="21">
                  <c:v>1008</c:v>
                </c:pt>
                <c:pt idx="22">
                  <c:v>1007</c:v>
                </c:pt>
                <c:pt idx="23">
                  <c:v>1006</c:v>
                </c:pt>
                <c:pt idx="24">
                  <c:v>1008</c:v>
                </c:pt>
                <c:pt idx="25">
                  <c:v>1003</c:v>
                </c:pt>
                <c:pt idx="26">
                  <c:v>1005</c:v>
                </c:pt>
                <c:pt idx="27">
                  <c:v>999</c:v>
                </c:pt>
                <c:pt idx="28">
                  <c:v>995</c:v>
                </c:pt>
                <c:pt idx="29">
                  <c:v>991</c:v>
                </c:pt>
                <c:pt idx="30">
                  <c:v>993</c:v>
                </c:pt>
                <c:pt idx="31">
                  <c:v>991</c:v>
                </c:pt>
                <c:pt idx="32">
                  <c:v>989</c:v>
                </c:pt>
                <c:pt idx="33">
                  <c:v>988</c:v>
                </c:pt>
                <c:pt idx="34">
                  <c:v>987</c:v>
                </c:pt>
                <c:pt idx="35">
                  <c:v>982</c:v>
                </c:pt>
                <c:pt idx="36">
                  <c:v>979</c:v>
                </c:pt>
                <c:pt idx="37">
                  <c:v>984</c:v>
                </c:pt>
                <c:pt idx="38">
                  <c:v>995</c:v>
                </c:pt>
                <c:pt idx="39">
                  <c:v>999</c:v>
                </c:pt>
                <c:pt idx="40">
                  <c:v>1003</c:v>
                </c:pt>
                <c:pt idx="41">
                  <c:v>1007</c:v>
                </c:pt>
                <c:pt idx="42">
                  <c:v>1014</c:v>
                </c:pt>
                <c:pt idx="43">
                  <c:v>1016</c:v>
                </c:pt>
                <c:pt idx="44">
                  <c:v>1016</c:v>
                </c:pt>
              </c:numCache>
            </c:numRef>
          </c:yVal>
        </c:ser>
        <c:ser>
          <c:idx val="7"/>
          <c:order val="7"/>
          <c:tx>
            <c:strRef>
              <c:f>'Data 2008 - 1980'!$C$217:$C$217</c:f>
              <c:strCache>
                <c:ptCount val="1"/>
                <c:pt idx="0">
                  <c:v>Rita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2008 - 1980'!$F$218:$F$253</c:f>
              <c:numCache>
                <c:formatCode>General</c:formatCode>
                <c:ptCount val="36"/>
                <c:pt idx="0">
                  <c:v>-4.13</c:v>
                </c:pt>
                <c:pt idx="1">
                  <c:v>-3.88</c:v>
                </c:pt>
                <c:pt idx="2">
                  <c:v>-3.63</c:v>
                </c:pt>
                <c:pt idx="3">
                  <c:v>-3.38</c:v>
                </c:pt>
                <c:pt idx="4">
                  <c:v>-3.13</c:v>
                </c:pt>
                <c:pt idx="5">
                  <c:v>-2.88</c:v>
                </c:pt>
                <c:pt idx="6">
                  <c:v>-2.63</c:v>
                </c:pt>
                <c:pt idx="7">
                  <c:v>-2.38</c:v>
                </c:pt>
                <c:pt idx="8">
                  <c:v>-2.13</c:v>
                </c:pt>
                <c:pt idx="9">
                  <c:v>-1.88</c:v>
                </c:pt>
                <c:pt idx="10">
                  <c:v>-1.63</c:v>
                </c:pt>
                <c:pt idx="11">
                  <c:v>-1.38</c:v>
                </c:pt>
                <c:pt idx="12">
                  <c:v>-1.13</c:v>
                </c:pt>
                <c:pt idx="13">
                  <c:v>-0.88</c:v>
                </c:pt>
                <c:pt idx="14">
                  <c:v>-0.63</c:v>
                </c:pt>
                <c:pt idx="15">
                  <c:v>-0.38</c:v>
                </c:pt>
                <c:pt idx="16">
                  <c:v>-0.13</c:v>
                </c:pt>
                <c:pt idx="17">
                  <c:v>0</c:v>
                </c:pt>
                <c:pt idx="18">
                  <c:v>0.12</c:v>
                </c:pt>
                <c:pt idx="19">
                  <c:v>0.37</c:v>
                </c:pt>
                <c:pt idx="20">
                  <c:v>0.62</c:v>
                </c:pt>
                <c:pt idx="21">
                  <c:v>0.87</c:v>
                </c:pt>
                <c:pt idx="22">
                  <c:v>1.12</c:v>
                </c:pt>
                <c:pt idx="23">
                  <c:v>1.37</c:v>
                </c:pt>
                <c:pt idx="24">
                  <c:v>1.62</c:v>
                </c:pt>
                <c:pt idx="25">
                  <c:v>1.87</c:v>
                </c:pt>
                <c:pt idx="26">
                  <c:v>2.12</c:v>
                </c:pt>
                <c:pt idx="27">
                  <c:v>2.17</c:v>
                </c:pt>
                <c:pt idx="28">
                  <c:v>2.37</c:v>
                </c:pt>
                <c:pt idx="29">
                  <c:v>2.62</c:v>
                </c:pt>
                <c:pt idx="30">
                  <c:v>2.87</c:v>
                </c:pt>
                <c:pt idx="31">
                  <c:v>3.12</c:v>
                </c:pt>
                <c:pt idx="32">
                  <c:v>3.37</c:v>
                </c:pt>
                <c:pt idx="33">
                  <c:v>3.62</c:v>
                </c:pt>
                <c:pt idx="34">
                  <c:v>3.87</c:v>
                </c:pt>
                <c:pt idx="35">
                  <c:v>4.12</c:v>
                </c:pt>
              </c:numCache>
            </c:numRef>
          </c:xVal>
          <c:yVal>
            <c:numRef>
              <c:f>'Data 2008 - 1980'!$E$218:$E$253</c:f>
              <c:numCache>
                <c:formatCode>General</c:formatCode>
                <c:ptCount val="36"/>
                <c:pt idx="0">
                  <c:v>1009</c:v>
                </c:pt>
                <c:pt idx="1">
                  <c:v>1009</c:v>
                </c:pt>
                <c:pt idx="2">
                  <c:v>1007</c:v>
                </c:pt>
                <c:pt idx="3">
                  <c:v>1005</c:v>
                </c:pt>
                <c:pt idx="4">
                  <c:v>1002</c:v>
                </c:pt>
                <c:pt idx="5">
                  <c:v>999</c:v>
                </c:pt>
                <c:pt idx="6">
                  <c:v>997</c:v>
                </c:pt>
                <c:pt idx="7">
                  <c:v>994</c:v>
                </c:pt>
                <c:pt idx="8">
                  <c:v>992</c:v>
                </c:pt>
                <c:pt idx="9">
                  <c:v>990</c:v>
                </c:pt>
                <c:pt idx="10">
                  <c:v>985</c:v>
                </c:pt>
                <c:pt idx="11">
                  <c:v>975</c:v>
                </c:pt>
                <c:pt idx="12">
                  <c:v>967</c:v>
                </c:pt>
                <c:pt idx="13">
                  <c:v>955</c:v>
                </c:pt>
                <c:pt idx="14">
                  <c:v>941</c:v>
                </c:pt>
                <c:pt idx="15">
                  <c:v>920</c:v>
                </c:pt>
                <c:pt idx="16">
                  <c:v>897</c:v>
                </c:pt>
                <c:pt idx="17">
                  <c:v>895</c:v>
                </c:pt>
                <c:pt idx="18">
                  <c:v>897</c:v>
                </c:pt>
                <c:pt idx="19">
                  <c:v>908</c:v>
                </c:pt>
                <c:pt idx="20">
                  <c:v>913</c:v>
                </c:pt>
                <c:pt idx="21">
                  <c:v>915</c:v>
                </c:pt>
                <c:pt idx="22">
                  <c:v>924</c:v>
                </c:pt>
                <c:pt idx="23">
                  <c:v>927</c:v>
                </c:pt>
                <c:pt idx="24">
                  <c:v>930</c:v>
                </c:pt>
                <c:pt idx="25">
                  <c:v>931</c:v>
                </c:pt>
                <c:pt idx="26">
                  <c:v>935</c:v>
                </c:pt>
                <c:pt idx="27">
                  <c:v>937</c:v>
                </c:pt>
                <c:pt idx="28">
                  <c:v>949</c:v>
                </c:pt>
                <c:pt idx="29">
                  <c:v>974</c:v>
                </c:pt>
                <c:pt idx="30">
                  <c:v>982</c:v>
                </c:pt>
                <c:pt idx="31">
                  <c:v>989</c:v>
                </c:pt>
                <c:pt idx="32">
                  <c:v>995</c:v>
                </c:pt>
                <c:pt idx="33">
                  <c:v>1000</c:v>
                </c:pt>
                <c:pt idx="34">
                  <c:v>1003</c:v>
                </c:pt>
                <c:pt idx="35">
                  <c:v>1006</c:v>
                </c:pt>
              </c:numCache>
            </c:numRef>
          </c:yVal>
        </c:ser>
        <c:ser>
          <c:idx val="8"/>
          <c:order val="8"/>
          <c:tx>
            <c:strRef>
              <c:f>'Data 2008 - 1980'!$C$255:$C$255</c:f>
              <c:strCache>
                <c:ptCount val="1"/>
                <c:pt idx="0">
                  <c:v>Humberto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2008 - 1980'!$F$256:$F$266</c:f>
              <c:numCache>
                <c:formatCode>General</c:formatCode>
                <c:ptCount val="11"/>
                <c:pt idx="0">
                  <c:v>-1.04</c:v>
                </c:pt>
                <c:pt idx="1">
                  <c:v>-0.79</c:v>
                </c:pt>
                <c:pt idx="2">
                  <c:v>-0.54</c:v>
                </c:pt>
                <c:pt idx="3">
                  <c:v>-0.29</c:v>
                </c:pt>
                <c:pt idx="4">
                  <c:v>-0.04</c:v>
                </c:pt>
                <c:pt idx="5">
                  <c:v>0</c:v>
                </c:pt>
                <c:pt idx="6">
                  <c:v>0.21</c:v>
                </c:pt>
                <c:pt idx="7">
                  <c:v>0.46</c:v>
                </c:pt>
                <c:pt idx="8">
                  <c:v>0.71</c:v>
                </c:pt>
                <c:pt idx="9">
                  <c:v>0.96</c:v>
                </c:pt>
                <c:pt idx="10">
                  <c:v>1.21</c:v>
                </c:pt>
              </c:numCache>
            </c:numRef>
          </c:xVal>
          <c:yVal>
            <c:numRef>
              <c:f>'Data 2008 - 1980'!$E$256:$E$266</c:f>
              <c:numCache>
                <c:formatCode>General</c:formatCode>
                <c:ptCount val="11"/>
                <c:pt idx="0">
                  <c:v>1009</c:v>
                </c:pt>
                <c:pt idx="1">
                  <c:v>1006</c:v>
                </c:pt>
                <c:pt idx="2">
                  <c:v>1001</c:v>
                </c:pt>
                <c:pt idx="3">
                  <c:v>997</c:v>
                </c:pt>
                <c:pt idx="4">
                  <c:v>985</c:v>
                </c:pt>
                <c:pt idx="5">
                  <c:v>985</c:v>
                </c:pt>
                <c:pt idx="6">
                  <c:v>989</c:v>
                </c:pt>
                <c:pt idx="7">
                  <c:v>1000</c:v>
                </c:pt>
                <c:pt idx="8">
                  <c:v>1006</c:v>
                </c:pt>
                <c:pt idx="9">
                  <c:v>1009</c:v>
                </c:pt>
                <c:pt idx="10">
                  <c:v>1012</c:v>
                </c:pt>
              </c:numCache>
            </c:numRef>
          </c:yVal>
        </c:ser>
        <c:ser>
          <c:idx val="9"/>
          <c:order val="9"/>
          <c:tx>
            <c:strRef>
              <c:f>'Data 2008 - 1980'!$C$268:$C$268</c:f>
              <c:strCache>
                <c:ptCount val="1"/>
                <c:pt idx="0">
                  <c:v>Dolly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2008 - 1980'!$F$269:$F$299</c:f>
              <c:numCache>
                <c:formatCode>General</c:formatCode>
                <c:ptCount val="31"/>
                <c:pt idx="0">
                  <c:v>-3.08</c:v>
                </c:pt>
                <c:pt idx="1">
                  <c:v>-2.83</c:v>
                </c:pt>
                <c:pt idx="2">
                  <c:v>-2.58</c:v>
                </c:pt>
                <c:pt idx="3">
                  <c:v>-2.36</c:v>
                </c:pt>
                <c:pt idx="4">
                  <c:v>-2.33</c:v>
                </c:pt>
                <c:pt idx="5">
                  <c:v>-2.08</c:v>
                </c:pt>
                <c:pt idx="6">
                  <c:v>-1.83</c:v>
                </c:pt>
                <c:pt idx="7">
                  <c:v>-1.58</c:v>
                </c:pt>
                <c:pt idx="8">
                  <c:v>-1.33</c:v>
                </c:pt>
                <c:pt idx="9">
                  <c:v>-1.08</c:v>
                </c:pt>
                <c:pt idx="10">
                  <c:v>-0.83</c:v>
                </c:pt>
                <c:pt idx="11">
                  <c:v>-0.58</c:v>
                </c:pt>
                <c:pt idx="12">
                  <c:v>-0.33</c:v>
                </c:pt>
                <c:pt idx="13">
                  <c:v>-0.0800000000000001</c:v>
                </c:pt>
                <c:pt idx="14">
                  <c:v>0</c:v>
                </c:pt>
                <c:pt idx="15">
                  <c:v>0.17</c:v>
                </c:pt>
                <c:pt idx="16">
                  <c:v>0.17</c:v>
                </c:pt>
                <c:pt idx="17">
                  <c:v>0.25</c:v>
                </c:pt>
                <c:pt idx="18">
                  <c:v>0.42</c:v>
                </c:pt>
                <c:pt idx="19">
                  <c:v>0.67</c:v>
                </c:pt>
                <c:pt idx="20">
                  <c:v>0.92</c:v>
                </c:pt>
                <c:pt idx="21">
                  <c:v>1.17</c:v>
                </c:pt>
                <c:pt idx="22">
                  <c:v>1.42</c:v>
                </c:pt>
                <c:pt idx="23">
                  <c:v>1.67</c:v>
                </c:pt>
                <c:pt idx="24">
                  <c:v>1.92</c:v>
                </c:pt>
                <c:pt idx="25">
                  <c:v>2.17</c:v>
                </c:pt>
                <c:pt idx="26">
                  <c:v>2.42</c:v>
                </c:pt>
                <c:pt idx="27">
                  <c:v>2.67</c:v>
                </c:pt>
                <c:pt idx="28">
                  <c:v>2.92</c:v>
                </c:pt>
                <c:pt idx="29">
                  <c:v>3.17</c:v>
                </c:pt>
                <c:pt idx="30">
                  <c:v>3.42</c:v>
                </c:pt>
              </c:numCache>
            </c:numRef>
          </c:xVal>
          <c:yVal>
            <c:numRef>
              <c:f>'Data 2008 - 1980'!$E$269:$E$299</c:f>
              <c:numCache>
                <c:formatCode>General</c:formatCode>
                <c:ptCount val="31"/>
                <c:pt idx="0">
                  <c:v>1008</c:v>
                </c:pt>
                <c:pt idx="1">
                  <c:v>1008</c:v>
                </c:pt>
                <c:pt idx="2">
                  <c:v>1007</c:v>
                </c:pt>
                <c:pt idx="3">
                  <c:v>1007</c:v>
                </c:pt>
                <c:pt idx="4">
                  <c:v>1007</c:v>
                </c:pt>
                <c:pt idx="5">
                  <c:v>1005</c:v>
                </c:pt>
                <c:pt idx="6">
                  <c:v>1005</c:v>
                </c:pt>
                <c:pt idx="7">
                  <c:v>1000</c:v>
                </c:pt>
                <c:pt idx="8">
                  <c:v>999</c:v>
                </c:pt>
                <c:pt idx="9">
                  <c:v>993</c:v>
                </c:pt>
                <c:pt idx="10">
                  <c:v>990</c:v>
                </c:pt>
                <c:pt idx="11">
                  <c:v>982</c:v>
                </c:pt>
                <c:pt idx="12">
                  <c:v>982</c:v>
                </c:pt>
                <c:pt idx="13">
                  <c:v>967</c:v>
                </c:pt>
                <c:pt idx="14">
                  <c:v>963</c:v>
                </c:pt>
                <c:pt idx="15">
                  <c:v>967</c:v>
                </c:pt>
                <c:pt idx="16">
                  <c:v>967</c:v>
                </c:pt>
                <c:pt idx="17">
                  <c:v>967</c:v>
                </c:pt>
                <c:pt idx="18">
                  <c:v>976</c:v>
                </c:pt>
                <c:pt idx="19">
                  <c:v>986</c:v>
                </c:pt>
                <c:pt idx="20">
                  <c:v>992</c:v>
                </c:pt>
                <c:pt idx="21">
                  <c:v>995</c:v>
                </c:pt>
                <c:pt idx="22">
                  <c:v>1000</c:v>
                </c:pt>
                <c:pt idx="23">
                  <c:v>1004</c:v>
                </c:pt>
                <c:pt idx="24">
                  <c:v>1008</c:v>
                </c:pt>
                <c:pt idx="25">
                  <c:v>1009</c:v>
                </c:pt>
                <c:pt idx="26">
                  <c:v>1012</c:v>
                </c:pt>
                <c:pt idx="27">
                  <c:v>1011</c:v>
                </c:pt>
                <c:pt idx="28">
                  <c:v>1010</c:v>
                </c:pt>
                <c:pt idx="29">
                  <c:v>1014</c:v>
                </c:pt>
                <c:pt idx="30">
                  <c:v>1016</c:v>
                </c:pt>
              </c:numCache>
            </c:numRef>
          </c:yVal>
        </c:ser>
        <c:ser>
          <c:idx val="10"/>
          <c:order val="10"/>
          <c:tx>
            <c:strRef>
              <c:f>'Data 2008 - 1980'!$C$301:$C$301</c:f>
              <c:strCache>
                <c:ptCount val="1"/>
                <c:pt idx="0">
                  <c:v>Ike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smooth val="1"/>
          <c:xVal>
            <c:numRef>
              <c:f>'Data 2008 - 1980'!$F$302:$F$363</c:f>
              <c:numCache>
                <c:formatCode>General</c:formatCode>
                <c:ptCount val="62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  <c:pt idx="25">
                  <c:v>3.25</c:v>
                </c:pt>
                <c:pt idx="26">
                  <c:v>3.29</c:v>
                </c:pt>
                <c:pt idx="27">
                  <c:v>3.5</c:v>
                </c:pt>
                <c:pt idx="28">
                  <c:v>3.75</c:v>
                </c:pt>
                <c:pt idx="29">
                  <c:v>3.83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5.33</c:v>
                </c:pt>
                <c:pt idx="37">
                  <c:v>5.5</c:v>
                </c:pt>
                <c:pt idx="38">
                  <c:v>5.75</c:v>
                </c:pt>
                <c:pt idx="39">
                  <c:v>6</c:v>
                </c:pt>
                <c:pt idx="40">
                  <c:v>6.25</c:v>
                </c:pt>
                <c:pt idx="41">
                  <c:v>6.5</c:v>
                </c:pt>
                <c:pt idx="42">
                  <c:v>6.75</c:v>
                </c:pt>
                <c:pt idx="43">
                  <c:v>7</c:v>
                </c:pt>
                <c:pt idx="44">
                  <c:v>7.25</c:v>
                </c:pt>
                <c:pt idx="45">
                  <c:v>7.5</c:v>
                </c:pt>
                <c:pt idx="46">
                  <c:v>7.75</c:v>
                </c:pt>
                <c:pt idx="47">
                  <c:v>8</c:v>
                </c:pt>
                <c:pt idx="48">
                  <c:v>8.25</c:v>
                </c:pt>
                <c:pt idx="49">
                  <c:v>8.5</c:v>
                </c:pt>
                <c:pt idx="50">
                  <c:v>8.75</c:v>
                </c:pt>
                <c:pt idx="51">
                  <c:v>9</c:v>
                </c:pt>
                <c:pt idx="52">
                  <c:v>9.04</c:v>
                </c:pt>
                <c:pt idx="53">
                  <c:v>9.25</c:v>
                </c:pt>
                <c:pt idx="54">
                  <c:v>9.5</c:v>
                </c:pt>
                <c:pt idx="55">
                  <c:v>9.75</c:v>
                </c:pt>
                <c:pt idx="56">
                  <c:v>10</c:v>
                </c:pt>
                <c:pt idx="57">
                  <c:v>10.25</c:v>
                </c:pt>
                <c:pt idx="58">
                  <c:v>10.5</c:v>
                </c:pt>
                <c:pt idx="59">
                  <c:v>10.75</c:v>
                </c:pt>
                <c:pt idx="60">
                  <c:v>11</c:v>
                </c:pt>
                <c:pt idx="61">
                  <c:v>11.25</c:v>
                </c:pt>
              </c:numCache>
            </c:numRef>
          </c:xVal>
          <c:yVal>
            <c:numRef>
              <c:f>'Data 2008 - 1980'!$E$302:$E$363</c:f>
              <c:numCache>
                <c:formatCode>General</c:formatCode>
                <c:ptCount val="62"/>
                <c:pt idx="0">
                  <c:v>1006</c:v>
                </c:pt>
                <c:pt idx="1">
                  <c:v>1005</c:v>
                </c:pt>
                <c:pt idx="2">
                  <c:v>1003</c:v>
                </c:pt>
                <c:pt idx="3">
                  <c:v>1002</c:v>
                </c:pt>
                <c:pt idx="4">
                  <c:v>1000</c:v>
                </c:pt>
                <c:pt idx="5">
                  <c:v>999</c:v>
                </c:pt>
                <c:pt idx="6">
                  <c:v>996</c:v>
                </c:pt>
                <c:pt idx="7">
                  <c:v>994</c:v>
                </c:pt>
                <c:pt idx="8">
                  <c:v>992</c:v>
                </c:pt>
                <c:pt idx="9">
                  <c:v>989</c:v>
                </c:pt>
                <c:pt idx="10">
                  <c:v>979</c:v>
                </c:pt>
                <c:pt idx="11">
                  <c:v>956</c:v>
                </c:pt>
                <c:pt idx="12">
                  <c:v>935</c:v>
                </c:pt>
                <c:pt idx="13">
                  <c:v>937</c:v>
                </c:pt>
                <c:pt idx="14">
                  <c:v>940</c:v>
                </c:pt>
                <c:pt idx="15">
                  <c:v>944</c:v>
                </c:pt>
                <c:pt idx="16">
                  <c:v>949</c:v>
                </c:pt>
                <c:pt idx="17">
                  <c:v>954</c:v>
                </c:pt>
                <c:pt idx="18">
                  <c:v>959</c:v>
                </c:pt>
                <c:pt idx="19">
                  <c:v>962</c:v>
                </c:pt>
                <c:pt idx="20">
                  <c:v>964</c:v>
                </c:pt>
                <c:pt idx="21">
                  <c:v>965</c:v>
                </c:pt>
                <c:pt idx="22">
                  <c:v>950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945</c:v>
                </c:pt>
                <c:pt idx="29">
                  <c:v>945</c:v>
                </c:pt>
                <c:pt idx="30">
                  <c:v>950</c:v>
                </c:pt>
                <c:pt idx="31">
                  <c:v>960</c:v>
                </c:pt>
                <c:pt idx="32">
                  <c:v>964</c:v>
                </c:pt>
                <c:pt idx="33">
                  <c:v>965</c:v>
                </c:pt>
                <c:pt idx="34">
                  <c:v>965</c:v>
                </c:pt>
                <c:pt idx="35">
                  <c:v>965</c:v>
                </c:pt>
                <c:pt idx="36">
                  <c:v>965</c:v>
                </c:pt>
                <c:pt idx="37">
                  <c:v>966</c:v>
                </c:pt>
                <c:pt idx="38">
                  <c:v>968</c:v>
                </c:pt>
                <c:pt idx="39">
                  <c:v>964</c:v>
                </c:pt>
                <c:pt idx="40">
                  <c:v>959</c:v>
                </c:pt>
                <c:pt idx="41">
                  <c:v>958</c:v>
                </c:pt>
                <c:pt idx="42">
                  <c:v>944</c:v>
                </c:pt>
                <c:pt idx="43">
                  <c:v>945</c:v>
                </c:pt>
                <c:pt idx="44">
                  <c:v>946</c:v>
                </c:pt>
                <c:pt idx="45">
                  <c:v>952</c:v>
                </c:pt>
                <c:pt idx="46">
                  <c:v>954</c:v>
                </c:pt>
                <c:pt idx="47">
                  <c:v>954</c:v>
                </c:pt>
                <c:pt idx="48">
                  <c:v>954</c:v>
                </c:pt>
                <c:pt idx="49">
                  <c:v>954</c:v>
                </c:pt>
                <c:pt idx="50">
                  <c:v>952</c:v>
                </c:pt>
                <c:pt idx="51">
                  <c:v>951</c:v>
                </c:pt>
                <c:pt idx="52">
                  <c:v>950</c:v>
                </c:pt>
                <c:pt idx="53">
                  <c:v>959</c:v>
                </c:pt>
                <c:pt idx="54">
                  <c:v>974</c:v>
                </c:pt>
                <c:pt idx="55">
                  <c:v>980</c:v>
                </c:pt>
                <c:pt idx="56">
                  <c:v>985</c:v>
                </c:pt>
                <c:pt idx="57">
                  <c:v>987</c:v>
                </c:pt>
                <c:pt idx="58">
                  <c:v>988</c:v>
                </c:pt>
                <c:pt idx="59">
                  <c:v>988</c:v>
                </c:pt>
                <c:pt idx="60">
                  <c:v>986</c:v>
                </c:pt>
                <c:pt idx="61">
                  <c:v>986</c:v>
                </c:pt>
              </c:numCache>
            </c:numRef>
          </c:yVal>
        </c:ser>
        <c:axId val="68775127"/>
        <c:axId val="3289452"/>
      </c:scatterChart>
      <c:valAx>
        <c:axId val="6877512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89452"/>
        <c:crossesAt val="0"/>
      </c:valAx>
      <c:valAx>
        <c:axId val="328945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77512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Wind Speed Comparison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1980 - 1936'!$C$3:$C$3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1980 - 1936'!$A$4:$A$11</c:f>
              <c:numCache>
                <c:formatCode>General</c:formatCode>
                <c:ptCount val="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1.92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</c:numCache>
            </c:numRef>
          </c:xVal>
          <c:yVal>
            <c:numRef>
              <c:f>'Data 1980 - 1936'!$D$4:$D$11</c:f>
              <c:numCache>
                <c:formatCode>General</c:formatCode>
                <c:ptCount val="8"/>
                <c:pt idx="0">
                  <c:v>20.576</c:v>
                </c:pt>
                <c:pt idx="1">
                  <c:v>25.72</c:v>
                </c:pt>
                <c:pt idx="2">
                  <c:v>30.864</c:v>
                </c:pt>
                <c:pt idx="3">
                  <c:v>36.008</c:v>
                </c:pt>
                <c:pt idx="4">
                  <c:v>36.008</c:v>
                </c:pt>
                <c:pt idx="5">
                  <c:v>30.864</c:v>
                </c:pt>
                <c:pt idx="6">
                  <c:v>23.148</c:v>
                </c:pt>
                <c:pt idx="7">
                  <c:v>15.432</c:v>
                </c:pt>
              </c:numCache>
            </c:numRef>
          </c:yVal>
        </c:ser>
        <c:ser>
          <c:idx val="1"/>
          <c:order val="1"/>
          <c:tx>
            <c:strRef>
              <c:f>'Data 1980 - 1936'!$C$13:$C$13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1980 - 1936'!$A$14:$A$53</c:f>
              <c:numCache>
                <c:formatCode>General</c:formatCode>
                <c:ptCount val="4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7.42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</c:numCache>
            </c:numRef>
          </c:xVal>
          <c:yVal>
            <c:numRef>
              <c:f>'Data 1980 - 1936'!$D$14:$D$53</c:f>
              <c:numCache>
                <c:formatCode>General</c:formatCode>
                <c:ptCount val="40"/>
                <c:pt idx="0">
                  <c:v>12.86</c:v>
                </c:pt>
                <c:pt idx="1">
                  <c:v>15.432</c:v>
                </c:pt>
                <c:pt idx="2">
                  <c:v>15.432</c:v>
                </c:pt>
                <c:pt idx="3">
                  <c:v>18.004</c:v>
                </c:pt>
                <c:pt idx="4">
                  <c:v>18.004</c:v>
                </c:pt>
                <c:pt idx="5">
                  <c:v>20.576</c:v>
                </c:pt>
                <c:pt idx="6">
                  <c:v>23.148</c:v>
                </c:pt>
                <c:pt idx="7">
                  <c:v>25.72</c:v>
                </c:pt>
                <c:pt idx="8">
                  <c:v>28.292</c:v>
                </c:pt>
                <c:pt idx="9">
                  <c:v>28.292</c:v>
                </c:pt>
                <c:pt idx="10">
                  <c:v>28.292</c:v>
                </c:pt>
                <c:pt idx="11">
                  <c:v>30.864</c:v>
                </c:pt>
                <c:pt idx="12">
                  <c:v>30.864</c:v>
                </c:pt>
                <c:pt idx="13">
                  <c:v>30.864</c:v>
                </c:pt>
                <c:pt idx="14">
                  <c:v>30.864</c:v>
                </c:pt>
                <c:pt idx="15">
                  <c:v>33.436</c:v>
                </c:pt>
                <c:pt idx="16">
                  <c:v>36.008</c:v>
                </c:pt>
                <c:pt idx="17">
                  <c:v>36.008</c:v>
                </c:pt>
                <c:pt idx="18">
                  <c:v>38.58</c:v>
                </c:pt>
                <c:pt idx="19">
                  <c:v>41.152</c:v>
                </c:pt>
                <c:pt idx="20">
                  <c:v>43.724</c:v>
                </c:pt>
                <c:pt idx="21">
                  <c:v>46.296</c:v>
                </c:pt>
                <c:pt idx="22">
                  <c:v>48.868</c:v>
                </c:pt>
                <c:pt idx="23">
                  <c:v>51.44</c:v>
                </c:pt>
                <c:pt idx="24">
                  <c:v>54.012</c:v>
                </c:pt>
                <c:pt idx="25">
                  <c:v>56.584</c:v>
                </c:pt>
                <c:pt idx="26">
                  <c:v>56.584</c:v>
                </c:pt>
                <c:pt idx="27">
                  <c:v>43.724</c:v>
                </c:pt>
                <c:pt idx="28">
                  <c:v>33.436</c:v>
                </c:pt>
                <c:pt idx="29">
                  <c:v>20.576</c:v>
                </c:pt>
                <c:pt idx="30">
                  <c:v>18.004</c:v>
                </c:pt>
                <c:pt idx="31">
                  <c:v>18.004</c:v>
                </c:pt>
                <c:pt idx="32">
                  <c:v>18.004</c:v>
                </c:pt>
                <c:pt idx="33">
                  <c:v>20.576</c:v>
                </c:pt>
                <c:pt idx="34">
                  <c:v>25.72</c:v>
                </c:pt>
                <c:pt idx="35">
                  <c:v>28.292</c:v>
                </c:pt>
                <c:pt idx="36">
                  <c:v>25.72</c:v>
                </c:pt>
                <c:pt idx="37">
                  <c:v>23.148</c:v>
                </c:pt>
                <c:pt idx="38">
                  <c:v>23.148</c:v>
                </c:pt>
                <c:pt idx="39">
                  <c:v>23.148</c:v>
                </c:pt>
              </c:numCache>
            </c:numRef>
          </c:yVal>
        </c:ser>
        <c:ser>
          <c:idx val="2"/>
          <c:order val="2"/>
          <c:tx>
            <c:strRef>
              <c:f>'Data 1980 - 1936'!$C$55:$C$55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1980 - 1936'!$A$56:$A$81</c:f>
              <c:numCache>
                <c:formatCode>General</c:formatCode>
                <c:ptCount val="26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5.04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</c:numCache>
            </c:numRef>
          </c:xVal>
          <c:yVal>
            <c:numRef>
              <c:f>'Data 1980 - 1936'!$D$56:$D$81</c:f>
              <c:numCache>
                <c:formatCode>General</c:formatCode>
                <c:ptCount val="26"/>
                <c:pt idx="0">
                  <c:v>15.432</c:v>
                </c:pt>
                <c:pt idx="1">
                  <c:v>18.004</c:v>
                </c:pt>
                <c:pt idx="2">
                  <c:v>18.004</c:v>
                </c:pt>
                <c:pt idx="3">
                  <c:v>20.576</c:v>
                </c:pt>
                <c:pt idx="4">
                  <c:v>23.148</c:v>
                </c:pt>
                <c:pt idx="5">
                  <c:v>25.72</c:v>
                </c:pt>
                <c:pt idx="6">
                  <c:v>28.292</c:v>
                </c:pt>
                <c:pt idx="7">
                  <c:v>30.864</c:v>
                </c:pt>
                <c:pt idx="8">
                  <c:v>33.436</c:v>
                </c:pt>
                <c:pt idx="9">
                  <c:v>36.008</c:v>
                </c:pt>
                <c:pt idx="10">
                  <c:v>36.008</c:v>
                </c:pt>
                <c:pt idx="11">
                  <c:v>36.008</c:v>
                </c:pt>
                <c:pt idx="12">
                  <c:v>36.008</c:v>
                </c:pt>
                <c:pt idx="13">
                  <c:v>36.008</c:v>
                </c:pt>
                <c:pt idx="14">
                  <c:v>36.008</c:v>
                </c:pt>
                <c:pt idx="15">
                  <c:v>36.008</c:v>
                </c:pt>
                <c:pt idx="16">
                  <c:v>33.436</c:v>
                </c:pt>
                <c:pt idx="17">
                  <c:v>33.436</c:v>
                </c:pt>
                <c:pt idx="18">
                  <c:v>28.292</c:v>
                </c:pt>
                <c:pt idx="19">
                  <c:v>18.004</c:v>
                </c:pt>
                <c:pt idx="20">
                  <c:v>12.86</c:v>
                </c:pt>
                <c:pt idx="21">
                  <c:v>12.86</c:v>
                </c:pt>
                <c:pt idx="22">
                  <c:v>10.288</c:v>
                </c:pt>
                <c:pt idx="23">
                  <c:v>10.288</c:v>
                </c:pt>
                <c:pt idx="24">
                  <c:v>10.288</c:v>
                </c:pt>
                <c:pt idx="25">
                  <c:v>10.288</c:v>
                </c:pt>
              </c:numCache>
            </c:numRef>
          </c:yVal>
        </c:ser>
        <c:ser>
          <c:idx val="3"/>
          <c:order val="3"/>
          <c:tx>
            <c:strRef>
              <c:f>'Data 1980 - 1936'!$C$83:$C$83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1980 - 1936'!$A$84:$A$131</c:f>
              <c:numCache>
                <c:formatCode>General</c:formatCode>
                <c:ptCount val="4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7.875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</c:numCache>
            </c:numRef>
          </c:xVal>
          <c:yVal>
            <c:numRef>
              <c:f>'Data 1980 - 1936'!$D$84:$D$131</c:f>
              <c:numCache>
                <c:formatCode>General</c:formatCode>
                <c:ptCount val="48"/>
                <c:pt idx="0">
                  <c:v>15.432</c:v>
                </c:pt>
                <c:pt idx="1">
                  <c:v>15.432</c:v>
                </c:pt>
                <c:pt idx="2">
                  <c:v>15.432</c:v>
                </c:pt>
                <c:pt idx="3">
                  <c:v>15.432</c:v>
                </c:pt>
                <c:pt idx="4">
                  <c:v>18.004</c:v>
                </c:pt>
                <c:pt idx="5">
                  <c:v>18.004</c:v>
                </c:pt>
                <c:pt idx="6">
                  <c:v>20.576</c:v>
                </c:pt>
                <c:pt idx="7">
                  <c:v>20.576</c:v>
                </c:pt>
                <c:pt idx="8">
                  <c:v>23.148</c:v>
                </c:pt>
                <c:pt idx="9">
                  <c:v>25.72</c:v>
                </c:pt>
                <c:pt idx="10">
                  <c:v>25.72</c:v>
                </c:pt>
                <c:pt idx="11">
                  <c:v>25.72</c:v>
                </c:pt>
                <c:pt idx="12">
                  <c:v>28.292</c:v>
                </c:pt>
                <c:pt idx="13">
                  <c:v>28.292</c:v>
                </c:pt>
                <c:pt idx="14">
                  <c:v>30.864</c:v>
                </c:pt>
                <c:pt idx="15">
                  <c:v>36.008</c:v>
                </c:pt>
                <c:pt idx="16">
                  <c:v>41.152</c:v>
                </c:pt>
                <c:pt idx="17">
                  <c:v>46.296</c:v>
                </c:pt>
                <c:pt idx="18">
                  <c:v>46.296</c:v>
                </c:pt>
                <c:pt idx="19">
                  <c:v>36.008</c:v>
                </c:pt>
                <c:pt idx="20">
                  <c:v>41.152</c:v>
                </c:pt>
                <c:pt idx="21">
                  <c:v>46.296</c:v>
                </c:pt>
                <c:pt idx="22">
                  <c:v>48.868</c:v>
                </c:pt>
                <c:pt idx="23">
                  <c:v>51.44</c:v>
                </c:pt>
                <c:pt idx="24">
                  <c:v>51.44</c:v>
                </c:pt>
                <c:pt idx="25">
                  <c:v>51.44</c:v>
                </c:pt>
                <c:pt idx="26">
                  <c:v>51.44</c:v>
                </c:pt>
                <c:pt idx="27">
                  <c:v>51.44</c:v>
                </c:pt>
                <c:pt idx="28">
                  <c:v>51.44</c:v>
                </c:pt>
                <c:pt idx="29">
                  <c:v>43.724</c:v>
                </c:pt>
                <c:pt idx="30">
                  <c:v>33.436</c:v>
                </c:pt>
                <c:pt idx="31">
                  <c:v>23.148</c:v>
                </c:pt>
                <c:pt idx="32">
                  <c:v>20.576</c:v>
                </c:pt>
                <c:pt idx="33">
                  <c:v>18.004</c:v>
                </c:pt>
                <c:pt idx="34">
                  <c:v>18.004</c:v>
                </c:pt>
                <c:pt idx="35">
                  <c:v>15.432</c:v>
                </c:pt>
                <c:pt idx="36">
                  <c:v>12.86</c:v>
                </c:pt>
                <c:pt idx="37">
                  <c:v>12.86</c:v>
                </c:pt>
                <c:pt idx="38">
                  <c:v>38.58</c:v>
                </c:pt>
                <c:pt idx="39">
                  <c:v>33.436</c:v>
                </c:pt>
                <c:pt idx="40">
                  <c:v>18.004</c:v>
                </c:pt>
                <c:pt idx="41">
                  <c:v>15.432</c:v>
                </c:pt>
                <c:pt idx="42">
                  <c:v>12.86</c:v>
                </c:pt>
                <c:pt idx="43">
                  <c:v>10.288</c:v>
                </c:pt>
                <c:pt idx="44">
                  <c:v>10.288</c:v>
                </c:pt>
                <c:pt idx="45">
                  <c:v>7.716</c:v>
                </c:pt>
                <c:pt idx="46">
                  <c:v>5.144</c:v>
                </c:pt>
                <c:pt idx="47">
                  <c:v>5.144</c:v>
                </c:pt>
              </c:numCache>
            </c:numRef>
          </c:yVal>
        </c:ser>
        <c:ser>
          <c:idx val="4"/>
          <c:order val="4"/>
          <c:tx>
            <c:strRef>
              <c:f>'Data 1980 - 1936'!$C$133:$C$133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1980 - 1936'!$A$134:$A$150</c:f>
              <c:numCache>
                <c:formatCode>General</c:formatCode>
                <c:ptCount val="1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</c:numCache>
            </c:numRef>
          </c:xVal>
          <c:yVal>
            <c:numRef>
              <c:f>'Data 1980 - 1936'!$D$134:$D$150</c:f>
              <c:numCache>
                <c:formatCode>General</c:formatCode>
                <c:ptCount val="17"/>
                <c:pt idx="0">
                  <c:v>18.004</c:v>
                </c:pt>
                <c:pt idx="1">
                  <c:v>23.148</c:v>
                </c:pt>
                <c:pt idx="2">
                  <c:v>25.72</c:v>
                </c:pt>
                <c:pt idx="3">
                  <c:v>30.864</c:v>
                </c:pt>
                <c:pt idx="4">
                  <c:v>36.008</c:v>
                </c:pt>
                <c:pt idx="5">
                  <c:v>41.152</c:v>
                </c:pt>
                <c:pt idx="6">
                  <c:v>46.296</c:v>
                </c:pt>
                <c:pt idx="7">
                  <c:v>46.296</c:v>
                </c:pt>
                <c:pt idx="8">
                  <c:v>46.296</c:v>
                </c:pt>
                <c:pt idx="9">
                  <c:v>38.58</c:v>
                </c:pt>
                <c:pt idx="10">
                  <c:v>25.72</c:v>
                </c:pt>
                <c:pt idx="11">
                  <c:v>20.576</c:v>
                </c:pt>
                <c:pt idx="12">
                  <c:v>20.576</c:v>
                </c:pt>
                <c:pt idx="13">
                  <c:v>18.004</c:v>
                </c:pt>
                <c:pt idx="14">
                  <c:v>15.432</c:v>
                </c:pt>
                <c:pt idx="15">
                  <c:v>15.432</c:v>
                </c:pt>
                <c:pt idx="16">
                  <c:v>12.86</c:v>
                </c:pt>
              </c:numCache>
            </c:numRef>
          </c:yVal>
        </c:ser>
        <c:ser>
          <c:idx val="5"/>
          <c:order val="5"/>
          <c:tx>
            <c:strRef>
              <c:f>'Data 1980 - 1936'!$C$152:$C$152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1980 - 1936'!$B$154:$B$176</c:f>
              <c:numCache>
                <c:formatCode>General</c:formatCode>
                <c:ptCount val="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</c:numCache>
            </c:numRef>
          </c:xVal>
          <c:yVal>
            <c:numRef>
              <c:f>'Data 1980 - 1936'!$D$154:$D$176</c:f>
              <c:numCache>
                <c:formatCode>General</c:formatCode>
                <c:ptCount val="23"/>
                <c:pt idx="0">
                  <c:v>20.576</c:v>
                </c:pt>
                <c:pt idx="1">
                  <c:v>23.148</c:v>
                </c:pt>
                <c:pt idx="2">
                  <c:v>25.72</c:v>
                </c:pt>
                <c:pt idx="3">
                  <c:v>28.292</c:v>
                </c:pt>
                <c:pt idx="4">
                  <c:v>30.864</c:v>
                </c:pt>
                <c:pt idx="5">
                  <c:v>36.008</c:v>
                </c:pt>
                <c:pt idx="6">
                  <c:v>41.152</c:v>
                </c:pt>
                <c:pt idx="7">
                  <c:v>43.724</c:v>
                </c:pt>
                <c:pt idx="8">
                  <c:v>46.296</c:v>
                </c:pt>
                <c:pt idx="9">
                  <c:v>48.868</c:v>
                </c:pt>
                <c:pt idx="10">
                  <c:v>51.44</c:v>
                </c:pt>
                <c:pt idx="11">
                  <c:v>51.44</c:v>
                </c:pt>
                <c:pt idx="12">
                  <c:v>51.44</c:v>
                </c:pt>
                <c:pt idx="13">
                  <c:v>51.44</c:v>
                </c:pt>
                <c:pt idx="14">
                  <c:v>51.44</c:v>
                </c:pt>
                <c:pt idx="15">
                  <c:v>46.296</c:v>
                </c:pt>
                <c:pt idx="16">
                  <c:v>38.58</c:v>
                </c:pt>
                <c:pt idx="17">
                  <c:v>33.436</c:v>
                </c:pt>
                <c:pt idx="18">
                  <c:v>25.72</c:v>
                </c:pt>
                <c:pt idx="19">
                  <c:v>20.576</c:v>
                </c:pt>
                <c:pt idx="20">
                  <c:v>18.004</c:v>
                </c:pt>
                <c:pt idx="21">
                  <c:v>15.432</c:v>
                </c:pt>
                <c:pt idx="22">
                  <c:v>12.86</c:v>
                </c:pt>
              </c:numCache>
            </c:numRef>
          </c:yVal>
        </c:ser>
        <c:ser>
          <c:idx val="6"/>
          <c:order val="6"/>
          <c:tx>
            <c:strRef>
              <c:f>'Data 1980 - 1936'!$C$178:$C$178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1980 - 1936'!$A$179:$A$216</c:f>
              <c:numCache>
                <c:formatCode>General</c:formatCode>
                <c:ptCount val="3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4.83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7.17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</c:numCache>
            </c:numRef>
          </c:xVal>
          <c:yVal>
            <c:numRef>
              <c:f>'Data 1980 - 1936'!$D$179:$D$216</c:f>
              <c:numCache>
                <c:formatCode>General</c:formatCode>
                <c:ptCount val="38"/>
                <c:pt idx="0">
                  <c:v>15.432</c:v>
                </c:pt>
                <c:pt idx="1">
                  <c:v>15.432</c:v>
                </c:pt>
                <c:pt idx="2">
                  <c:v>18.004</c:v>
                </c:pt>
                <c:pt idx="3">
                  <c:v>20.576</c:v>
                </c:pt>
                <c:pt idx="4">
                  <c:v>23.148</c:v>
                </c:pt>
                <c:pt idx="5">
                  <c:v>23.148</c:v>
                </c:pt>
                <c:pt idx="6">
                  <c:v>23.148</c:v>
                </c:pt>
                <c:pt idx="7">
                  <c:v>20.576</c:v>
                </c:pt>
                <c:pt idx="8">
                  <c:v>20.576</c:v>
                </c:pt>
                <c:pt idx="9">
                  <c:v>20.576</c:v>
                </c:pt>
                <c:pt idx="10">
                  <c:v>20.576</c:v>
                </c:pt>
                <c:pt idx="11">
                  <c:v>20.576</c:v>
                </c:pt>
                <c:pt idx="12">
                  <c:v>20.576</c:v>
                </c:pt>
                <c:pt idx="13">
                  <c:v>20.576</c:v>
                </c:pt>
                <c:pt idx="14">
                  <c:v>20.576</c:v>
                </c:pt>
                <c:pt idx="15">
                  <c:v>20.576</c:v>
                </c:pt>
                <c:pt idx="16">
                  <c:v>20.576</c:v>
                </c:pt>
                <c:pt idx="17">
                  <c:v>18.004</c:v>
                </c:pt>
                <c:pt idx="18">
                  <c:v>18.004</c:v>
                </c:pt>
                <c:pt idx="19">
                  <c:v>20.576</c:v>
                </c:pt>
                <c:pt idx="20">
                  <c:v>23.148</c:v>
                </c:pt>
                <c:pt idx="21">
                  <c:v>28.292</c:v>
                </c:pt>
                <c:pt idx="22">
                  <c:v>30.864</c:v>
                </c:pt>
                <c:pt idx="23">
                  <c:v>33.436</c:v>
                </c:pt>
                <c:pt idx="24">
                  <c:v>36.008</c:v>
                </c:pt>
                <c:pt idx="25">
                  <c:v>36.008</c:v>
                </c:pt>
                <c:pt idx="26">
                  <c:v>36.008</c:v>
                </c:pt>
                <c:pt idx="27">
                  <c:v>33.436</c:v>
                </c:pt>
                <c:pt idx="28">
                  <c:v>25.72</c:v>
                </c:pt>
                <c:pt idx="29">
                  <c:v>18.004</c:v>
                </c:pt>
                <c:pt idx="30">
                  <c:v>15.432</c:v>
                </c:pt>
                <c:pt idx="31">
                  <c:v>15.432</c:v>
                </c:pt>
                <c:pt idx="32">
                  <c:v>12.86</c:v>
                </c:pt>
                <c:pt idx="33">
                  <c:v>10.288</c:v>
                </c:pt>
                <c:pt idx="34">
                  <c:v>10.288</c:v>
                </c:pt>
                <c:pt idx="35">
                  <c:v>10.288</c:v>
                </c:pt>
                <c:pt idx="36">
                  <c:v>10.288</c:v>
                </c:pt>
                <c:pt idx="37">
                  <c:v>7.716</c:v>
                </c:pt>
              </c:numCache>
            </c:numRef>
          </c:yVal>
        </c:ser>
        <c:ser>
          <c:idx val="7"/>
          <c:order val="7"/>
          <c:tx>
            <c:strRef>
              <c:f>'Data 1980 - 1936'!$C$218:$C$218</c:f>
              <c:strCache>
                <c:ptCount val="1"/>
                <c:pt idx="0">
                  <c:v>Unnamed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1980 - 1936'!$A$219:$A$259</c:f>
              <c:numCache>
                <c:formatCode>General</c:formatCode>
                <c:ptCount val="4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7.96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</c:numCache>
            </c:numRef>
          </c:xVal>
          <c:yVal>
            <c:numRef>
              <c:f>'Data 1980 - 1936'!$D$219:$D$259</c:f>
              <c:numCache>
                <c:formatCode>General</c:formatCode>
                <c:ptCount val="41"/>
                <c:pt idx="0">
                  <c:v>15.432</c:v>
                </c:pt>
                <c:pt idx="1">
                  <c:v>15.432</c:v>
                </c:pt>
                <c:pt idx="2">
                  <c:v>15.432</c:v>
                </c:pt>
                <c:pt idx="3">
                  <c:v>15.432</c:v>
                </c:pt>
                <c:pt idx="4">
                  <c:v>15.432</c:v>
                </c:pt>
                <c:pt idx="5">
                  <c:v>15.432</c:v>
                </c:pt>
                <c:pt idx="6">
                  <c:v>15.432</c:v>
                </c:pt>
                <c:pt idx="7">
                  <c:v>15.432</c:v>
                </c:pt>
                <c:pt idx="8">
                  <c:v>15.432</c:v>
                </c:pt>
                <c:pt idx="9">
                  <c:v>15.432</c:v>
                </c:pt>
                <c:pt idx="10">
                  <c:v>15.432</c:v>
                </c:pt>
                <c:pt idx="11">
                  <c:v>15.432</c:v>
                </c:pt>
                <c:pt idx="12">
                  <c:v>15.432</c:v>
                </c:pt>
                <c:pt idx="13">
                  <c:v>15.432</c:v>
                </c:pt>
                <c:pt idx="14">
                  <c:v>15.432</c:v>
                </c:pt>
                <c:pt idx="15">
                  <c:v>15.432</c:v>
                </c:pt>
                <c:pt idx="16">
                  <c:v>15.432</c:v>
                </c:pt>
                <c:pt idx="17">
                  <c:v>18.004</c:v>
                </c:pt>
                <c:pt idx="18">
                  <c:v>20.576</c:v>
                </c:pt>
                <c:pt idx="19">
                  <c:v>25.72</c:v>
                </c:pt>
                <c:pt idx="20">
                  <c:v>28.292</c:v>
                </c:pt>
                <c:pt idx="21">
                  <c:v>30.864</c:v>
                </c:pt>
                <c:pt idx="22">
                  <c:v>33.436</c:v>
                </c:pt>
                <c:pt idx="23">
                  <c:v>38.58</c:v>
                </c:pt>
                <c:pt idx="24">
                  <c:v>43.724</c:v>
                </c:pt>
                <c:pt idx="25">
                  <c:v>48.868</c:v>
                </c:pt>
                <c:pt idx="26">
                  <c:v>48.868</c:v>
                </c:pt>
                <c:pt idx="27">
                  <c:v>48.868</c:v>
                </c:pt>
                <c:pt idx="28">
                  <c:v>48.868</c:v>
                </c:pt>
                <c:pt idx="29">
                  <c:v>48.868</c:v>
                </c:pt>
                <c:pt idx="30">
                  <c:v>28.292</c:v>
                </c:pt>
                <c:pt idx="31">
                  <c:v>20.576</c:v>
                </c:pt>
                <c:pt idx="32">
                  <c:v>18.004</c:v>
                </c:pt>
                <c:pt idx="33">
                  <c:v>15.432</c:v>
                </c:pt>
                <c:pt idx="34">
                  <c:v>12.86</c:v>
                </c:pt>
                <c:pt idx="35">
                  <c:v>12.86</c:v>
                </c:pt>
                <c:pt idx="36">
                  <c:v>12.86</c:v>
                </c:pt>
                <c:pt idx="37">
                  <c:v>12.86</c:v>
                </c:pt>
                <c:pt idx="38">
                  <c:v>12.86</c:v>
                </c:pt>
                <c:pt idx="39">
                  <c:v>12.86</c:v>
                </c:pt>
                <c:pt idx="40">
                  <c:v>12.86</c:v>
                </c:pt>
              </c:numCache>
            </c:numRef>
          </c:yVal>
        </c:ser>
        <c:ser>
          <c:idx val="8"/>
          <c:order val="8"/>
          <c:tx>
            <c:strRef>
              <c:f>'Data 1980 - 1936'!$C$261:$C$261</c:f>
              <c:strCache>
                <c:ptCount val="1"/>
                <c:pt idx="0">
                  <c:v>Audrey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1980 - 1936'!$A$262:$A$278</c:f>
              <c:numCache>
                <c:formatCode>General</c:formatCode>
                <c:ptCount val="1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</c:numCache>
            </c:numRef>
          </c:xVal>
          <c:yVal>
            <c:numRef>
              <c:f>'Data 1980 - 1936'!$D$262:$D$278</c:f>
              <c:numCache>
                <c:formatCode>General</c:formatCode>
                <c:ptCount val="17"/>
                <c:pt idx="0">
                  <c:v>30.864</c:v>
                </c:pt>
                <c:pt idx="1">
                  <c:v>43.724</c:v>
                </c:pt>
                <c:pt idx="2">
                  <c:v>38.58</c:v>
                </c:pt>
                <c:pt idx="3">
                  <c:v>38.58</c:v>
                </c:pt>
                <c:pt idx="4">
                  <c:v>41.152</c:v>
                </c:pt>
                <c:pt idx="5">
                  <c:v>41.152</c:v>
                </c:pt>
                <c:pt idx="6">
                  <c:v>43.724</c:v>
                </c:pt>
                <c:pt idx="7">
                  <c:v>48.868</c:v>
                </c:pt>
                <c:pt idx="8">
                  <c:v>59.156</c:v>
                </c:pt>
                <c:pt idx="9">
                  <c:v>64.3</c:v>
                </c:pt>
                <c:pt idx="10">
                  <c:v>30.864</c:v>
                </c:pt>
                <c:pt idx="11">
                  <c:v>23.148</c:v>
                </c:pt>
                <c:pt idx="12">
                  <c:v>20.576</c:v>
                </c:pt>
                <c:pt idx="13">
                  <c:v>18.004</c:v>
                </c:pt>
                <c:pt idx="14">
                  <c:v>15.432</c:v>
                </c:pt>
                <c:pt idx="15">
                  <c:v>20.576</c:v>
                </c:pt>
                <c:pt idx="16">
                  <c:v>25.72</c:v>
                </c:pt>
              </c:numCache>
            </c:numRef>
          </c:yVal>
        </c:ser>
        <c:ser>
          <c:idx val="9"/>
          <c:order val="9"/>
          <c:tx>
            <c:strRef>
              <c:f>'Data 1980 - 1936'!$C$280:$C$280</c:f>
              <c:strCache>
                <c:ptCount val="1"/>
                <c:pt idx="0">
                  <c:v>Debra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1980 - 1936'!$B$281:$B$302</c:f>
              <c:numCache>
                <c:formatCode>General</c:formatCode>
                <c:ptCount val="22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</c:numCache>
            </c:numRef>
          </c:xVal>
          <c:yVal>
            <c:numRef>
              <c:f>'Data 1980 - 1936'!$D$281:$D$302</c:f>
              <c:numCache>
                <c:formatCode>General</c:formatCode>
                <c:ptCount val="22"/>
                <c:pt idx="0">
                  <c:v>12.86</c:v>
                </c:pt>
                <c:pt idx="1">
                  <c:v>15.432</c:v>
                </c:pt>
                <c:pt idx="2">
                  <c:v>18.004</c:v>
                </c:pt>
                <c:pt idx="3">
                  <c:v>18.004</c:v>
                </c:pt>
                <c:pt idx="4">
                  <c:v>18.004</c:v>
                </c:pt>
                <c:pt idx="5">
                  <c:v>20.576</c:v>
                </c:pt>
                <c:pt idx="6">
                  <c:v>33.436</c:v>
                </c:pt>
                <c:pt idx="7">
                  <c:v>33.436</c:v>
                </c:pt>
                <c:pt idx="8">
                  <c:v>36.008</c:v>
                </c:pt>
                <c:pt idx="9">
                  <c:v>38.58</c:v>
                </c:pt>
                <c:pt idx="10">
                  <c:v>33.436</c:v>
                </c:pt>
                <c:pt idx="11">
                  <c:v>30.864</c:v>
                </c:pt>
                <c:pt idx="12">
                  <c:v>23.148</c:v>
                </c:pt>
                <c:pt idx="13">
                  <c:v>15.432</c:v>
                </c:pt>
                <c:pt idx="14">
                  <c:v>15.432</c:v>
                </c:pt>
                <c:pt idx="15">
                  <c:v>15.432</c:v>
                </c:pt>
                <c:pt idx="16">
                  <c:v>15.432</c:v>
                </c:pt>
                <c:pt idx="17">
                  <c:v>12.86</c:v>
                </c:pt>
                <c:pt idx="18">
                  <c:v>12.86</c:v>
                </c:pt>
                <c:pt idx="19">
                  <c:v>12.86</c:v>
                </c:pt>
                <c:pt idx="20">
                  <c:v>12.86</c:v>
                </c:pt>
                <c:pt idx="21">
                  <c:v>12.86</c:v>
                </c:pt>
              </c:numCache>
            </c:numRef>
          </c:yVal>
        </c:ser>
        <c:ser>
          <c:idx val="10"/>
          <c:order val="10"/>
          <c:tx>
            <c:strRef>
              <c:f>'Data 1980 - 1936'!$C$304:$C$304</c:f>
              <c:strCache>
                <c:ptCount val="1"/>
                <c:pt idx="0">
                  <c:v>Carla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1980 - 1936'!$A$305:$A$355</c:f>
              <c:numCache>
                <c:formatCode>General</c:formatCode>
                <c:ptCount val="5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</c:numCache>
            </c:numRef>
          </c:xVal>
          <c:yVal>
            <c:numRef>
              <c:f>'Data 1980 - 1936'!$D$305:$D$355</c:f>
              <c:numCache>
                <c:formatCode>General</c:formatCode>
                <c:ptCount val="51"/>
                <c:pt idx="0">
                  <c:v>12.86</c:v>
                </c:pt>
                <c:pt idx="1">
                  <c:v>12.86</c:v>
                </c:pt>
                <c:pt idx="2">
                  <c:v>12.86</c:v>
                </c:pt>
                <c:pt idx="3">
                  <c:v>12.86</c:v>
                </c:pt>
                <c:pt idx="4">
                  <c:v>12.86</c:v>
                </c:pt>
                <c:pt idx="5">
                  <c:v>12.86</c:v>
                </c:pt>
                <c:pt idx="6">
                  <c:v>15.432</c:v>
                </c:pt>
                <c:pt idx="7">
                  <c:v>15.432</c:v>
                </c:pt>
                <c:pt idx="8">
                  <c:v>20.576</c:v>
                </c:pt>
                <c:pt idx="9">
                  <c:v>23.148</c:v>
                </c:pt>
                <c:pt idx="10">
                  <c:v>25.72</c:v>
                </c:pt>
                <c:pt idx="11">
                  <c:v>28.292</c:v>
                </c:pt>
                <c:pt idx="12">
                  <c:v>33.436</c:v>
                </c:pt>
                <c:pt idx="13">
                  <c:v>36.008</c:v>
                </c:pt>
                <c:pt idx="14">
                  <c:v>38.58</c:v>
                </c:pt>
                <c:pt idx="15">
                  <c:v>41.152</c:v>
                </c:pt>
                <c:pt idx="16">
                  <c:v>43.724</c:v>
                </c:pt>
                <c:pt idx="17">
                  <c:v>48.868</c:v>
                </c:pt>
                <c:pt idx="18">
                  <c:v>51.44</c:v>
                </c:pt>
                <c:pt idx="19">
                  <c:v>54.012</c:v>
                </c:pt>
                <c:pt idx="20">
                  <c:v>56.584</c:v>
                </c:pt>
                <c:pt idx="21">
                  <c:v>56.584</c:v>
                </c:pt>
                <c:pt idx="22">
                  <c:v>56.584</c:v>
                </c:pt>
                <c:pt idx="23">
                  <c:v>56.584</c:v>
                </c:pt>
                <c:pt idx="24">
                  <c:v>56.584</c:v>
                </c:pt>
                <c:pt idx="25">
                  <c:v>56.584</c:v>
                </c:pt>
                <c:pt idx="26">
                  <c:v>56.584</c:v>
                </c:pt>
                <c:pt idx="27">
                  <c:v>59.156</c:v>
                </c:pt>
                <c:pt idx="28">
                  <c:v>61.728</c:v>
                </c:pt>
                <c:pt idx="29">
                  <c:v>66.872</c:v>
                </c:pt>
                <c:pt idx="30">
                  <c:v>72.016</c:v>
                </c:pt>
                <c:pt idx="31">
                  <c:v>77.16</c:v>
                </c:pt>
                <c:pt idx="32">
                  <c:v>74.588</c:v>
                </c:pt>
                <c:pt idx="33">
                  <c:v>64.3</c:v>
                </c:pt>
                <c:pt idx="34">
                  <c:v>51.44</c:v>
                </c:pt>
                <c:pt idx="35">
                  <c:v>41.152</c:v>
                </c:pt>
                <c:pt idx="36">
                  <c:v>30.864</c:v>
                </c:pt>
                <c:pt idx="37">
                  <c:v>23.148</c:v>
                </c:pt>
                <c:pt idx="38">
                  <c:v>20.576</c:v>
                </c:pt>
                <c:pt idx="39">
                  <c:v>18.004</c:v>
                </c:pt>
                <c:pt idx="40">
                  <c:v>15.432</c:v>
                </c:pt>
                <c:pt idx="41">
                  <c:v>15.432</c:v>
                </c:pt>
                <c:pt idx="42">
                  <c:v>15.432</c:v>
                </c:pt>
                <c:pt idx="43">
                  <c:v>15.432</c:v>
                </c:pt>
                <c:pt idx="44">
                  <c:v>15.432</c:v>
                </c:pt>
                <c:pt idx="45">
                  <c:v>15.432</c:v>
                </c:pt>
                <c:pt idx="46">
                  <c:v>15.432</c:v>
                </c:pt>
                <c:pt idx="47">
                  <c:v>15.432</c:v>
                </c:pt>
                <c:pt idx="48">
                  <c:v>15.432</c:v>
                </c:pt>
                <c:pt idx="49">
                  <c:v>15.432</c:v>
                </c:pt>
                <c:pt idx="50">
                  <c:v>15.432</c:v>
                </c:pt>
              </c:numCache>
            </c:numRef>
          </c:yVal>
        </c:ser>
        <c:ser>
          <c:idx val="11"/>
          <c:order val="11"/>
          <c:tx>
            <c:strRef>
              <c:f>'Data 1980 - 1936'!$C$357:$C$357</c:f>
              <c:strCache>
                <c:ptCount val="1"/>
                <c:pt idx="0">
                  <c:v>Cindy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1980 - 1936'!$A$358:$A$372</c:f>
              <c:numCache>
                <c:formatCode>General</c:formatCode>
                <c:ptCount val="1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</c:numCache>
            </c:numRef>
          </c:xVal>
          <c:yVal>
            <c:numRef>
              <c:f>'Data 1980 - 1936'!$D$358:$D$372</c:f>
              <c:numCache>
                <c:formatCode>General</c:formatCode>
                <c:ptCount val="15"/>
                <c:pt idx="0">
                  <c:v>20.576</c:v>
                </c:pt>
                <c:pt idx="1">
                  <c:v>30.864</c:v>
                </c:pt>
                <c:pt idx="2">
                  <c:v>36.008</c:v>
                </c:pt>
                <c:pt idx="3">
                  <c:v>33.436</c:v>
                </c:pt>
                <c:pt idx="4">
                  <c:v>33.436</c:v>
                </c:pt>
                <c:pt idx="5">
                  <c:v>33.436</c:v>
                </c:pt>
                <c:pt idx="6">
                  <c:v>33.436</c:v>
                </c:pt>
                <c:pt idx="7">
                  <c:v>15.432</c:v>
                </c:pt>
                <c:pt idx="8">
                  <c:v>15.432</c:v>
                </c:pt>
                <c:pt idx="9">
                  <c:v>12.86</c:v>
                </c:pt>
                <c:pt idx="10">
                  <c:v>12.86</c:v>
                </c:pt>
                <c:pt idx="11">
                  <c:v>12.86</c:v>
                </c:pt>
                <c:pt idx="12">
                  <c:v>12.86</c:v>
                </c:pt>
                <c:pt idx="13">
                  <c:v>12.86</c:v>
                </c:pt>
                <c:pt idx="14">
                  <c:v>12.86</c:v>
                </c:pt>
              </c:numCache>
            </c:numRef>
          </c:yVal>
        </c:ser>
        <c:ser>
          <c:idx val="12"/>
          <c:order val="12"/>
          <c:tx>
            <c:strRef>
              <c:f>'Data 1980 - 1936'!$C$374:$C$374</c:f>
              <c:strCache>
                <c:ptCount val="1"/>
                <c:pt idx="0">
                  <c:v>Beulah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1980 - 1936'!$A$375:$A$444</c:f>
              <c:numCache>
                <c:formatCode>General</c:formatCode>
                <c:ptCount val="7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</c:numCache>
            </c:numRef>
          </c:xVal>
          <c:yVal>
            <c:numRef>
              <c:f>'Data 1980 - 1936'!$D$375:$D$444</c:f>
              <c:numCache>
                <c:formatCode>General</c:formatCode>
                <c:ptCount val="70"/>
                <c:pt idx="0">
                  <c:v>15.432</c:v>
                </c:pt>
                <c:pt idx="1">
                  <c:v>15.432</c:v>
                </c:pt>
                <c:pt idx="2">
                  <c:v>15.432</c:v>
                </c:pt>
                <c:pt idx="3">
                  <c:v>15.432</c:v>
                </c:pt>
                <c:pt idx="4">
                  <c:v>15.432</c:v>
                </c:pt>
                <c:pt idx="5">
                  <c:v>15.432</c:v>
                </c:pt>
                <c:pt idx="6">
                  <c:v>15.432</c:v>
                </c:pt>
                <c:pt idx="7">
                  <c:v>15.432</c:v>
                </c:pt>
                <c:pt idx="8">
                  <c:v>20.576</c:v>
                </c:pt>
                <c:pt idx="9">
                  <c:v>23.148</c:v>
                </c:pt>
                <c:pt idx="10">
                  <c:v>25.72</c:v>
                </c:pt>
                <c:pt idx="11">
                  <c:v>28.292</c:v>
                </c:pt>
                <c:pt idx="12">
                  <c:v>30.864</c:v>
                </c:pt>
                <c:pt idx="13">
                  <c:v>38.58</c:v>
                </c:pt>
                <c:pt idx="14">
                  <c:v>41.152</c:v>
                </c:pt>
                <c:pt idx="15">
                  <c:v>46.296</c:v>
                </c:pt>
                <c:pt idx="16">
                  <c:v>51.44</c:v>
                </c:pt>
                <c:pt idx="17">
                  <c:v>59.156</c:v>
                </c:pt>
                <c:pt idx="18">
                  <c:v>61.728</c:v>
                </c:pt>
                <c:pt idx="19">
                  <c:v>64.3</c:v>
                </c:pt>
                <c:pt idx="20">
                  <c:v>66.872</c:v>
                </c:pt>
                <c:pt idx="21">
                  <c:v>61.728</c:v>
                </c:pt>
                <c:pt idx="22">
                  <c:v>56.584</c:v>
                </c:pt>
                <c:pt idx="23">
                  <c:v>41.152</c:v>
                </c:pt>
                <c:pt idx="24">
                  <c:v>38.58</c:v>
                </c:pt>
                <c:pt idx="25">
                  <c:v>41.152</c:v>
                </c:pt>
                <c:pt idx="26">
                  <c:v>33.436</c:v>
                </c:pt>
                <c:pt idx="27">
                  <c:v>33.436</c:v>
                </c:pt>
                <c:pt idx="28">
                  <c:v>30.864</c:v>
                </c:pt>
                <c:pt idx="29">
                  <c:v>25.72</c:v>
                </c:pt>
                <c:pt idx="30">
                  <c:v>25.72</c:v>
                </c:pt>
                <c:pt idx="31">
                  <c:v>25.72</c:v>
                </c:pt>
                <c:pt idx="32">
                  <c:v>25.72</c:v>
                </c:pt>
                <c:pt idx="33">
                  <c:v>25.72</c:v>
                </c:pt>
                <c:pt idx="34">
                  <c:v>28.292</c:v>
                </c:pt>
                <c:pt idx="35">
                  <c:v>30.864</c:v>
                </c:pt>
                <c:pt idx="36">
                  <c:v>38.58</c:v>
                </c:pt>
                <c:pt idx="37">
                  <c:v>46.296</c:v>
                </c:pt>
                <c:pt idx="38">
                  <c:v>51.44</c:v>
                </c:pt>
                <c:pt idx="39">
                  <c:v>51.44</c:v>
                </c:pt>
                <c:pt idx="40">
                  <c:v>51.44</c:v>
                </c:pt>
                <c:pt idx="41">
                  <c:v>51.44</c:v>
                </c:pt>
                <c:pt idx="42">
                  <c:v>51.44</c:v>
                </c:pt>
                <c:pt idx="43">
                  <c:v>51.44</c:v>
                </c:pt>
                <c:pt idx="44">
                  <c:v>51.44</c:v>
                </c:pt>
                <c:pt idx="45">
                  <c:v>51.44</c:v>
                </c:pt>
                <c:pt idx="46">
                  <c:v>48.868</c:v>
                </c:pt>
                <c:pt idx="47">
                  <c:v>46.296</c:v>
                </c:pt>
                <c:pt idx="48">
                  <c:v>43.724</c:v>
                </c:pt>
                <c:pt idx="49">
                  <c:v>43.724</c:v>
                </c:pt>
                <c:pt idx="50">
                  <c:v>46.296</c:v>
                </c:pt>
                <c:pt idx="51">
                  <c:v>48.868</c:v>
                </c:pt>
                <c:pt idx="52">
                  <c:v>48.868</c:v>
                </c:pt>
                <c:pt idx="53">
                  <c:v>51.44</c:v>
                </c:pt>
                <c:pt idx="54">
                  <c:v>54.012</c:v>
                </c:pt>
                <c:pt idx="55">
                  <c:v>56.584</c:v>
                </c:pt>
                <c:pt idx="56">
                  <c:v>64.3</c:v>
                </c:pt>
                <c:pt idx="57">
                  <c:v>69.444</c:v>
                </c:pt>
                <c:pt idx="58">
                  <c:v>72.016</c:v>
                </c:pt>
                <c:pt idx="59">
                  <c:v>72.016</c:v>
                </c:pt>
                <c:pt idx="60">
                  <c:v>72.016</c:v>
                </c:pt>
                <c:pt idx="61">
                  <c:v>46.296</c:v>
                </c:pt>
                <c:pt idx="62">
                  <c:v>36.008</c:v>
                </c:pt>
                <c:pt idx="63">
                  <c:v>33.436</c:v>
                </c:pt>
                <c:pt idx="64">
                  <c:v>23.148</c:v>
                </c:pt>
                <c:pt idx="65">
                  <c:v>18.004</c:v>
                </c:pt>
                <c:pt idx="66">
                  <c:v>18.004</c:v>
                </c:pt>
                <c:pt idx="67">
                  <c:v>18.004</c:v>
                </c:pt>
                <c:pt idx="68">
                  <c:v>15.432</c:v>
                </c:pt>
                <c:pt idx="69">
                  <c:v>15.432</c:v>
                </c:pt>
              </c:numCache>
            </c:numRef>
          </c:yVal>
        </c:ser>
        <c:ser>
          <c:idx val="13"/>
          <c:order val="13"/>
          <c:tx>
            <c:strRef>
              <c:f>'Data 1980 - 1936'!$C$446:$C$446</c:f>
              <c:strCache>
                <c:ptCount val="1"/>
                <c:pt idx="0">
                  <c:v>Celia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smooth val="1"/>
          <c:xVal>
            <c:numRef>
              <c:f>'Data 1980 - 1936'!$B$447:$B$470</c:f>
              <c:numCache>
                <c:formatCode>General</c:formatCode>
                <c:ptCount val="24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</c:numCache>
            </c:numRef>
          </c:xVal>
          <c:yVal>
            <c:numRef>
              <c:f>'Data 1980 - 1936'!$D$447:$D$470</c:f>
              <c:numCache>
                <c:formatCode>General</c:formatCode>
                <c:ptCount val="24"/>
                <c:pt idx="0">
                  <c:v>12.86</c:v>
                </c:pt>
                <c:pt idx="1">
                  <c:v>12.86</c:v>
                </c:pt>
                <c:pt idx="2">
                  <c:v>12.86</c:v>
                </c:pt>
                <c:pt idx="3">
                  <c:v>15.432</c:v>
                </c:pt>
                <c:pt idx="4">
                  <c:v>15.432</c:v>
                </c:pt>
                <c:pt idx="5">
                  <c:v>15.432</c:v>
                </c:pt>
                <c:pt idx="6">
                  <c:v>23.148</c:v>
                </c:pt>
                <c:pt idx="7">
                  <c:v>30.864</c:v>
                </c:pt>
                <c:pt idx="8">
                  <c:v>51.44</c:v>
                </c:pt>
                <c:pt idx="9">
                  <c:v>46.296</c:v>
                </c:pt>
                <c:pt idx="10">
                  <c:v>43.724</c:v>
                </c:pt>
                <c:pt idx="11">
                  <c:v>43.724</c:v>
                </c:pt>
                <c:pt idx="12">
                  <c:v>41.152</c:v>
                </c:pt>
                <c:pt idx="13">
                  <c:v>38.58</c:v>
                </c:pt>
                <c:pt idx="14">
                  <c:v>46.296</c:v>
                </c:pt>
                <c:pt idx="15">
                  <c:v>56.584</c:v>
                </c:pt>
                <c:pt idx="16">
                  <c:v>36.008</c:v>
                </c:pt>
                <c:pt idx="17">
                  <c:v>28.292</c:v>
                </c:pt>
                <c:pt idx="18">
                  <c:v>25.72</c:v>
                </c:pt>
                <c:pt idx="19">
                  <c:v>18.004</c:v>
                </c:pt>
                <c:pt idx="20">
                  <c:v>15.432</c:v>
                </c:pt>
                <c:pt idx="21">
                  <c:v>15.432</c:v>
                </c:pt>
                <c:pt idx="22">
                  <c:v>12.86</c:v>
                </c:pt>
                <c:pt idx="23">
                  <c:v>12.86</c:v>
                </c:pt>
              </c:numCache>
            </c:numRef>
          </c:yVal>
        </c:ser>
        <c:axId val="34243395"/>
        <c:axId val="60935759"/>
      </c:scatterChart>
      <c:valAx>
        <c:axId val="3424339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935759"/>
        <c:crossesAt val="0"/>
      </c:valAx>
      <c:valAx>
        <c:axId val="6093575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24339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Average Wind Speed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94664655"/>
        <c:axId val="71583969"/>
      </c:scatterChart>
      <c:valAx>
        <c:axId val="9466465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583969"/>
        <c:crossesAt val="0"/>
      </c:valAx>
      <c:valAx>
        <c:axId val="7158396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6646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000000"/>
                </a:solidFill>
                <a:latin typeface="Arial"/>
              </a:rPr>
              <a:t>Average Barometric Pressure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39214667"/>
        <c:axId val="60178623"/>
      </c:scatterChart>
      <c:valAx>
        <c:axId val="39214667"/>
        <c:scaling>
          <c:orientation val="minMax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60178623"/>
        <c:crossesAt val="0"/>
        <c:majorUnit val="1"/>
        <c:minorUnit val="1"/>
      </c:valAx>
      <c:valAx>
        <c:axId val="6017862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2146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429840</xdr:colOff>
      <xdr:row>6</xdr:row>
      <xdr:rowOff>15480</xdr:rowOff>
    </xdr:from>
    <xdr:to>
      <xdr:col>23</xdr:col>
      <xdr:colOff>514440</xdr:colOff>
      <xdr:row>34</xdr:row>
      <xdr:rowOff>114120</xdr:rowOff>
    </xdr:to>
    <xdr:graphicFrame>
      <xdr:nvGraphicFramePr>
        <xdr:cNvPr id="0" name="Chart 3"/>
        <xdr:cNvGraphicFramePr/>
      </xdr:nvGraphicFramePr>
      <xdr:xfrm>
        <a:off x="33980400" y="1999800"/>
        <a:ext cx="21653280" cy="79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65</xdr:row>
      <xdr:rowOff>126720</xdr:rowOff>
    </xdr:from>
    <xdr:to>
      <xdr:col>19</xdr:col>
      <xdr:colOff>326880</xdr:colOff>
      <xdr:row>125</xdr:row>
      <xdr:rowOff>112320</xdr:rowOff>
    </xdr:to>
    <xdr:graphicFrame>
      <xdr:nvGraphicFramePr>
        <xdr:cNvPr id="1" name="Chart 1"/>
        <xdr:cNvGraphicFramePr/>
      </xdr:nvGraphicFramePr>
      <xdr:xfrm>
        <a:off x="223920" y="10651680"/>
        <a:ext cx="16414560" cy="97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154800</xdr:colOff>
      <xdr:row>0</xdr:row>
      <xdr:rowOff>152640</xdr:rowOff>
    </xdr:from>
    <xdr:to>
      <xdr:col>39</xdr:col>
      <xdr:colOff>257400</xdr:colOff>
      <xdr:row>60</xdr:row>
      <xdr:rowOff>139680</xdr:rowOff>
    </xdr:to>
    <xdr:graphicFrame>
      <xdr:nvGraphicFramePr>
        <xdr:cNvPr id="2" name="Chart 2"/>
        <xdr:cNvGraphicFramePr/>
      </xdr:nvGraphicFramePr>
      <xdr:xfrm>
        <a:off x="17325000" y="152640"/>
        <a:ext cx="16414560" cy="97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1</xdr:row>
      <xdr:rowOff>104040</xdr:rowOff>
    </xdr:from>
    <xdr:to>
      <xdr:col>19</xdr:col>
      <xdr:colOff>221040</xdr:colOff>
      <xdr:row>60</xdr:row>
      <xdr:rowOff>142920</xdr:rowOff>
    </xdr:to>
    <xdr:graphicFrame>
      <xdr:nvGraphicFramePr>
        <xdr:cNvPr id="3" name="Chart 3"/>
        <xdr:cNvGraphicFramePr/>
      </xdr:nvGraphicFramePr>
      <xdr:xfrm>
        <a:off x="27000" y="265680"/>
        <a:ext cx="16505640" cy="959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144000</xdr:colOff>
      <xdr:row>0</xdr:row>
      <xdr:rowOff>0</xdr:rowOff>
    </xdr:from>
    <xdr:to>
      <xdr:col>17</xdr:col>
      <xdr:colOff>61200</xdr:colOff>
      <xdr:row>54</xdr:row>
      <xdr:rowOff>36720</xdr:rowOff>
    </xdr:to>
    <xdr:graphicFrame>
      <xdr:nvGraphicFramePr>
        <xdr:cNvPr id="4" name="Chart 2"/>
        <xdr:cNvGraphicFramePr/>
      </xdr:nvGraphicFramePr>
      <xdr:xfrm>
        <a:off x="144000" y="0"/>
        <a:ext cx="14511960" cy="87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166320</xdr:colOff>
      <xdr:row>0</xdr:row>
      <xdr:rowOff>141840</xdr:rowOff>
    </xdr:from>
    <xdr:to>
      <xdr:col>18</xdr:col>
      <xdr:colOff>72720</xdr:colOff>
      <xdr:row>59</xdr:row>
      <xdr:rowOff>81360</xdr:rowOff>
    </xdr:to>
    <xdr:graphicFrame>
      <xdr:nvGraphicFramePr>
        <xdr:cNvPr id="5" name="Chart 3"/>
        <xdr:cNvGraphicFramePr/>
      </xdr:nvGraphicFramePr>
      <xdr:xfrm>
        <a:off x="166320" y="141840"/>
        <a:ext cx="15359760" cy="949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247680</xdr:colOff>
      <xdr:row>63</xdr:row>
      <xdr:rowOff>104760</xdr:rowOff>
    </xdr:from>
    <xdr:to>
      <xdr:col>18</xdr:col>
      <xdr:colOff>123120</xdr:colOff>
      <xdr:row>113</xdr:row>
      <xdr:rowOff>103680</xdr:rowOff>
    </xdr:to>
    <xdr:graphicFrame>
      <xdr:nvGraphicFramePr>
        <xdr:cNvPr id="6" name="Chart 4"/>
        <xdr:cNvGraphicFramePr/>
      </xdr:nvGraphicFramePr>
      <xdr:xfrm>
        <a:off x="247680" y="10305720"/>
        <a:ext cx="15328800" cy="80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RowHeight="22.05"/>
  <cols>
    <col collapsed="false" hidden="false" max="1022" min="1" style="1" width="24.6555555555556"/>
    <col collapsed="false" hidden="false" max="1025" min="1023" style="0" width="24.6555555555556"/>
  </cols>
  <sheetData>
    <row r="1" s="2" customFormat="true" ht="4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AMI1" s="0"/>
      <c r="AMJ1" s="0"/>
    </row>
    <row r="3" s="3" customFormat="true" ht="22.05" hidden="false" customHeight="false" outlineLevel="0" collapsed="false">
      <c r="A3" s="3" t="s">
        <v>6</v>
      </c>
      <c r="B3" s="3" t="n">
        <v>899</v>
      </c>
      <c r="C3" s="3" t="n">
        <v>37</v>
      </c>
      <c r="E3" s="3" t="n">
        <v>84.876</v>
      </c>
      <c r="AMI3" s="0"/>
      <c r="AMJ3" s="0"/>
    </row>
    <row r="4" customFormat="false" ht="22.05" hidden="false" customHeight="false" outlineLevel="0" collapsed="false">
      <c r="A4" s="1" t="s">
        <v>7</v>
      </c>
      <c r="B4" s="1" t="n">
        <v>963</v>
      </c>
      <c r="E4" s="1" t="n">
        <v>54.11</v>
      </c>
    </row>
    <row r="5" customFormat="false" ht="22.05" hidden="false" customHeight="false" outlineLevel="0" collapsed="false">
      <c r="A5" s="1" t="s">
        <v>8</v>
      </c>
      <c r="B5" s="1" t="n">
        <v>992</v>
      </c>
      <c r="E5" s="1" t="n">
        <v>38.58</v>
      </c>
    </row>
    <row r="6" customFormat="false" ht="22.05" hidden="false" customHeight="false" outlineLevel="0" collapsed="false">
      <c r="A6" s="1" t="s">
        <v>9</v>
      </c>
      <c r="B6" s="1" t="n">
        <v>984</v>
      </c>
      <c r="E6" s="1" t="n">
        <v>36.01</v>
      </c>
    </row>
    <row r="7" customFormat="false" ht="22.05" hidden="false" customHeight="false" outlineLevel="0" collapsed="false">
      <c r="A7" s="1" t="s">
        <v>10</v>
      </c>
      <c r="B7" s="1" t="n">
        <v>983</v>
      </c>
      <c r="E7" s="1" t="n">
        <v>36.01</v>
      </c>
    </row>
    <row r="8" customFormat="false" ht="22.05" hidden="false" customHeight="false" outlineLevel="0" collapsed="false">
      <c r="A8" s="1" t="s">
        <v>11</v>
      </c>
      <c r="B8" s="1" t="n">
        <v>944</v>
      </c>
      <c r="E8" s="1" t="n">
        <v>64.3</v>
      </c>
    </row>
    <row r="9" customFormat="false" ht="22.05" hidden="false" customHeight="false" outlineLevel="0" collapsed="false">
      <c r="A9" s="1" t="s">
        <v>12</v>
      </c>
      <c r="B9" s="1" t="n">
        <v>979</v>
      </c>
      <c r="C9" s="1" t="n">
        <v>15</v>
      </c>
      <c r="E9" s="1" t="n">
        <v>41.15</v>
      </c>
    </row>
    <row r="10" customFormat="false" ht="22.05" hidden="false" customHeight="false" outlineLevel="0" collapsed="false">
      <c r="A10" s="1" t="s">
        <v>13</v>
      </c>
      <c r="B10" s="1" t="n">
        <v>895</v>
      </c>
      <c r="C10" s="1" t="n">
        <v>25</v>
      </c>
      <c r="E10" s="1" t="n">
        <v>79.73</v>
      </c>
    </row>
    <row r="11" customFormat="false" ht="22.05" hidden="false" customHeight="false" outlineLevel="0" collapsed="false">
      <c r="A11" s="1" t="s">
        <v>14</v>
      </c>
      <c r="B11" s="1" t="n">
        <v>985</v>
      </c>
      <c r="C11" s="1" t="n">
        <v>15</v>
      </c>
      <c r="E11" s="1" t="n">
        <v>41.15</v>
      </c>
    </row>
    <row r="12" customFormat="false" ht="22.05" hidden="false" customHeight="false" outlineLevel="0" collapsed="false">
      <c r="A12" s="1" t="s">
        <v>15</v>
      </c>
      <c r="B12" s="1" t="n">
        <v>963</v>
      </c>
      <c r="C12" s="1" t="n">
        <v>20</v>
      </c>
      <c r="E12" s="1" t="n">
        <v>43.72</v>
      </c>
    </row>
    <row r="13" customFormat="false" ht="22.05" hidden="false" customHeight="false" outlineLevel="0" collapsed="false">
      <c r="A13" s="1" t="s">
        <v>16</v>
      </c>
      <c r="B13" s="1" t="n">
        <v>935</v>
      </c>
      <c r="C13" s="1" t="n">
        <v>30</v>
      </c>
      <c r="E13" s="1" t="n">
        <v>64.3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90" zoomScaleNormal="90" zoomScalePageLayoutView="100" workbookViewId="0">
      <selection pane="topLeft" activeCell="F45" activeCellId="0" sqref="F45"/>
    </sheetView>
  </sheetViews>
  <sheetFormatPr defaultRowHeight="12.75"/>
  <cols>
    <col collapsed="false" hidden="false" max="1025" min="1" style="0" width="8.83333333333333"/>
  </cols>
  <sheetData>
    <row r="1" customFormat="false" ht="24" hidden="false" customHeight="true" outlineLevel="0" collapsed="false">
      <c r="B1" s="4" t="s">
        <v>17</v>
      </c>
      <c r="C1" s="4" t="s">
        <v>18</v>
      </c>
      <c r="D1" s="4" t="s">
        <v>19</v>
      </c>
    </row>
    <row r="2" customFormat="false" ht="25.5" hidden="false" customHeight="false" outlineLevel="0" collapsed="false">
      <c r="A2" s="5" t="n">
        <v>1</v>
      </c>
      <c r="B2" s="5" t="n">
        <v>1851</v>
      </c>
      <c r="C2" s="5" t="s">
        <v>20</v>
      </c>
      <c r="D2" s="5" t="s">
        <v>21</v>
      </c>
    </row>
    <row r="3" customFormat="false" ht="25.5" hidden="false" customHeight="false" outlineLevel="0" collapsed="false">
      <c r="A3" s="5" t="n">
        <v>2</v>
      </c>
      <c r="B3" s="5" t="n">
        <v>1854</v>
      </c>
      <c r="C3" s="5" t="s">
        <v>20</v>
      </c>
      <c r="D3" s="5" t="s">
        <v>22</v>
      </c>
    </row>
    <row r="4" customFormat="false" ht="25.5" hidden="false" customHeight="false" outlineLevel="0" collapsed="false">
      <c r="A4" s="5" t="n">
        <v>3</v>
      </c>
      <c r="B4" s="5" t="n">
        <v>1854</v>
      </c>
      <c r="C4" s="5" t="s">
        <v>20</v>
      </c>
      <c r="D4" s="5" t="s">
        <v>23</v>
      </c>
    </row>
    <row r="5" customFormat="false" ht="25.5" hidden="false" customHeight="false" outlineLevel="0" collapsed="false">
      <c r="A5" s="5" t="n">
        <v>4</v>
      </c>
      <c r="B5" s="5" t="n">
        <v>1866</v>
      </c>
      <c r="C5" s="5" t="s">
        <v>20</v>
      </c>
      <c r="D5" s="5" t="s">
        <v>24</v>
      </c>
    </row>
    <row r="6" customFormat="false" ht="25.5" hidden="false" customHeight="false" outlineLevel="0" collapsed="false">
      <c r="A6" s="5" t="n">
        <v>5</v>
      </c>
      <c r="B6" s="5" t="n">
        <v>1869</v>
      </c>
      <c r="C6" s="5" t="s">
        <v>20</v>
      </c>
      <c r="D6" s="5" t="s">
        <v>25</v>
      </c>
    </row>
    <row r="7" customFormat="false" ht="25.5" hidden="false" customHeight="false" outlineLevel="0" collapsed="false">
      <c r="A7" s="5" t="n">
        <v>6</v>
      </c>
      <c r="B7" s="5" t="n">
        <v>1875</v>
      </c>
      <c r="C7" s="5" t="s">
        <v>20</v>
      </c>
      <c r="D7" s="5" t="s">
        <v>26</v>
      </c>
    </row>
    <row r="8" customFormat="false" ht="25.5" hidden="false" customHeight="false" outlineLevel="0" collapsed="false">
      <c r="A8" s="5" t="n">
        <v>7</v>
      </c>
      <c r="B8" s="5" t="n">
        <v>1879</v>
      </c>
      <c r="C8" s="5" t="s">
        <v>20</v>
      </c>
      <c r="D8" s="5" t="s">
        <v>27</v>
      </c>
    </row>
    <row r="9" customFormat="false" ht="12.75" hidden="false" customHeight="false" outlineLevel="0" collapsed="false">
      <c r="A9" s="5" t="n">
        <v>8</v>
      </c>
      <c r="B9" s="5" t="n">
        <v>1880</v>
      </c>
      <c r="C9" s="5" t="s">
        <v>20</v>
      </c>
      <c r="D9" s="5" t="s">
        <v>28</v>
      </c>
    </row>
    <row r="10" customFormat="false" ht="25.5" hidden="false" customHeight="false" outlineLevel="0" collapsed="false">
      <c r="A10" s="5" t="n">
        <v>9</v>
      </c>
      <c r="B10" s="5" t="n">
        <v>1886</v>
      </c>
      <c r="C10" s="5" t="s">
        <v>20</v>
      </c>
      <c r="D10" s="5" t="s">
        <v>29</v>
      </c>
    </row>
    <row r="11" customFormat="false" ht="15" hidden="false" customHeight="false" outlineLevel="0" collapsed="false">
      <c r="A11" s="5" t="n">
        <v>10</v>
      </c>
      <c r="B11" s="5" t="n">
        <v>1886</v>
      </c>
      <c r="C11" s="5" t="s">
        <v>20</v>
      </c>
      <c r="D11" s="5" t="s">
        <v>30</v>
      </c>
    </row>
    <row r="12" customFormat="false" ht="25.5" hidden="false" customHeight="false" outlineLevel="0" collapsed="false">
      <c r="A12" s="5" t="n">
        <v>11</v>
      </c>
      <c r="B12" s="5" t="n">
        <v>1886</v>
      </c>
      <c r="C12" s="5" t="s">
        <v>20</v>
      </c>
      <c r="D12" s="5" t="s">
        <v>31</v>
      </c>
    </row>
    <row r="13" customFormat="false" ht="25.5" hidden="false" customHeight="false" outlineLevel="0" collapsed="false">
      <c r="A13" s="5" t="n">
        <v>12</v>
      </c>
      <c r="B13" s="5" t="n">
        <v>1886</v>
      </c>
      <c r="C13" s="5" t="s">
        <v>20</v>
      </c>
      <c r="D13" s="5" t="s">
        <v>32</v>
      </c>
    </row>
    <row r="14" customFormat="false" ht="15" hidden="false" customHeight="false" outlineLevel="0" collapsed="false">
      <c r="A14" s="5" t="n">
        <v>13</v>
      </c>
      <c r="B14" s="5" t="n">
        <v>1887</v>
      </c>
      <c r="C14" s="5" t="s">
        <v>20</v>
      </c>
      <c r="D14" s="5" t="s">
        <v>33</v>
      </c>
    </row>
    <row r="15" customFormat="false" ht="25.5" hidden="false" customHeight="false" outlineLevel="0" collapsed="false">
      <c r="A15" s="5" t="n">
        <v>14</v>
      </c>
      <c r="B15" s="5" t="n">
        <v>1888</v>
      </c>
      <c r="C15" s="5" t="s">
        <v>20</v>
      </c>
      <c r="D15" s="5" t="s">
        <v>34</v>
      </c>
    </row>
    <row r="16" customFormat="false" ht="12.75" hidden="false" customHeight="false" outlineLevel="0" collapsed="false">
      <c r="A16" s="5" t="n">
        <v>15</v>
      </c>
      <c r="B16" s="5" t="n">
        <v>1891</v>
      </c>
      <c r="C16" s="5" t="s">
        <v>20</v>
      </c>
      <c r="D16" s="5" t="s">
        <v>35</v>
      </c>
    </row>
    <row r="17" customFormat="false" ht="25.5" hidden="false" customHeight="false" outlineLevel="0" collapsed="false">
      <c r="A17" s="5" t="n">
        <v>16</v>
      </c>
      <c r="B17" s="5" t="n">
        <v>1897</v>
      </c>
      <c r="C17" s="5" t="s">
        <v>20</v>
      </c>
      <c r="D17" s="5" t="s">
        <v>36</v>
      </c>
    </row>
    <row r="18" customFormat="false" ht="25.5" hidden="false" customHeight="false" outlineLevel="0" collapsed="false">
      <c r="A18" s="5" t="n">
        <v>1</v>
      </c>
      <c r="B18" s="5" t="n">
        <v>1900</v>
      </c>
      <c r="C18" s="5" t="s">
        <v>20</v>
      </c>
      <c r="D18" s="5" t="s">
        <v>37</v>
      </c>
    </row>
    <row r="19" customFormat="false" ht="25.5" hidden="false" customHeight="false" outlineLevel="0" collapsed="false">
      <c r="A19" s="5" t="n">
        <v>2</v>
      </c>
      <c r="B19" s="5" t="n">
        <v>1902</v>
      </c>
      <c r="C19" s="5" t="s">
        <v>20</v>
      </c>
      <c r="D19" s="5" t="s">
        <v>38</v>
      </c>
    </row>
    <row r="20" customFormat="false" ht="25.5" hidden="false" customHeight="false" outlineLevel="0" collapsed="false">
      <c r="A20" s="5" t="n">
        <v>3</v>
      </c>
      <c r="B20" s="5" t="n">
        <v>1909</v>
      </c>
      <c r="C20" s="5" t="s">
        <v>20</v>
      </c>
      <c r="D20" s="5" t="s">
        <v>39</v>
      </c>
    </row>
    <row r="21" customFormat="false" ht="25.5" hidden="false" customHeight="false" outlineLevel="0" collapsed="false">
      <c r="A21" s="5" t="n">
        <v>4</v>
      </c>
      <c r="B21" s="5" t="n">
        <v>1909</v>
      </c>
      <c r="C21" s="5" t="s">
        <v>20</v>
      </c>
      <c r="D21" s="5" t="s">
        <v>40</v>
      </c>
    </row>
    <row r="22" customFormat="false" ht="25.5" hidden="false" customHeight="false" outlineLevel="0" collapsed="false">
      <c r="A22" s="5" t="n">
        <v>5</v>
      </c>
      <c r="B22" s="5" t="n">
        <v>1910</v>
      </c>
      <c r="C22" s="5" t="s">
        <v>20</v>
      </c>
      <c r="D22" s="5" t="s">
        <v>41</v>
      </c>
    </row>
    <row r="23" customFormat="false" ht="25.5" hidden="false" customHeight="false" outlineLevel="0" collapsed="false">
      <c r="A23" s="5" t="n">
        <v>6</v>
      </c>
      <c r="B23" s="5" t="n">
        <v>1912</v>
      </c>
      <c r="C23" s="5" t="s">
        <v>20</v>
      </c>
      <c r="D23" s="5" t="s">
        <v>42</v>
      </c>
    </row>
    <row r="24" customFormat="false" ht="25.5" hidden="false" customHeight="false" outlineLevel="0" collapsed="false">
      <c r="A24" s="5" t="n">
        <v>7</v>
      </c>
      <c r="B24" s="5" t="n">
        <v>1913</v>
      </c>
      <c r="C24" s="5" t="s">
        <v>20</v>
      </c>
      <c r="D24" s="5" t="s">
        <v>38</v>
      </c>
    </row>
    <row r="25" customFormat="false" ht="25.5" hidden="false" customHeight="false" outlineLevel="0" collapsed="false">
      <c r="A25" s="5" t="n">
        <v>8</v>
      </c>
      <c r="B25" s="5" t="n">
        <v>1915</v>
      </c>
      <c r="C25" s="5" t="s">
        <v>20</v>
      </c>
      <c r="D25" s="5" t="s">
        <v>43</v>
      </c>
    </row>
    <row r="26" customFormat="false" ht="25.5" hidden="false" customHeight="false" outlineLevel="0" collapsed="false">
      <c r="A26" s="5" t="n">
        <v>9</v>
      </c>
      <c r="B26" s="5" t="n">
        <v>1916</v>
      </c>
      <c r="C26" s="5" t="s">
        <v>20</v>
      </c>
      <c r="D26" s="5" t="s">
        <v>44</v>
      </c>
    </row>
    <row r="27" customFormat="false" ht="12.75" hidden="false" customHeight="false" outlineLevel="0" collapsed="false">
      <c r="A27" s="5" t="n">
        <v>10</v>
      </c>
      <c r="B27" s="5" t="n">
        <v>1918</v>
      </c>
      <c r="C27" s="5" t="s">
        <v>20</v>
      </c>
      <c r="D27" s="5" t="s">
        <v>45</v>
      </c>
    </row>
    <row r="28" customFormat="false" ht="25.5" hidden="false" customHeight="false" outlineLevel="0" collapsed="false">
      <c r="A28" s="5" t="n">
        <v>11</v>
      </c>
      <c r="B28" s="5" t="n">
        <v>1919</v>
      </c>
      <c r="C28" s="5" t="s">
        <v>20</v>
      </c>
      <c r="D28" s="5" t="s">
        <v>46</v>
      </c>
    </row>
    <row r="29" customFormat="false" ht="25.5" hidden="false" customHeight="false" outlineLevel="0" collapsed="false">
      <c r="A29" s="5" t="n">
        <v>12</v>
      </c>
      <c r="B29" s="5" t="n">
        <v>1921</v>
      </c>
      <c r="C29" s="5" t="s">
        <v>20</v>
      </c>
      <c r="D29" s="5" t="s">
        <v>47</v>
      </c>
    </row>
    <row r="30" customFormat="false" ht="25.5" hidden="false" customHeight="false" outlineLevel="0" collapsed="false">
      <c r="A30" s="5" t="n">
        <v>13</v>
      </c>
      <c r="B30" s="5" t="n">
        <v>1929</v>
      </c>
      <c r="C30" s="5" t="s">
        <v>20</v>
      </c>
      <c r="D30" s="5" t="s">
        <v>48</v>
      </c>
    </row>
    <row r="31" customFormat="false" ht="25.5" hidden="false" customHeight="false" outlineLevel="0" collapsed="false">
      <c r="A31" s="5" t="n">
        <v>14</v>
      </c>
      <c r="B31" s="5" t="n">
        <v>1932</v>
      </c>
      <c r="C31" s="5" t="s">
        <v>20</v>
      </c>
      <c r="D31" s="5" t="s">
        <v>49</v>
      </c>
    </row>
    <row r="32" customFormat="false" ht="25.5" hidden="false" customHeight="false" outlineLevel="0" collapsed="false">
      <c r="A32" s="5" t="n">
        <v>15</v>
      </c>
      <c r="B32" s="5" t="n">
        <v>1933</v>
      </c>
      <c r="C32" s="5" t="s">
        <v>20</v>
      </c>
      <c r="D32" s="5" t="s">
        <v>50</v>
      </c>
    </row>
    <row r="33" customFormat="false" ht="25.5" hidden="false" customHeight="false" outlineLevel="0" collapsed="false">
      <c r="A33" s="5" t="n">
        <v>16</v>
      </c>
      <c r="B33" s="5" t="n">
        <v>1934</v>
      </c>
      <c r="C33" s="5" t="s">
        <v>20</v>
      </c>
      <c r="D33" s="5" t="s">
        <v>51</v>
      </c>
    </row>
    <row r="34" customFormat="false" ht="25.5" hidden="false" customHeight="false" outlineLevel="0" collapsed="false">
      <c r="A34" s="6" t="n">
        <v>17</v>
      </c>
      <c r="B34" s="6" t="n">
        <v>1936</v>
      </c>
      <c r="C34" s="6" t="s">
        <v>20</v>
      </c>
      <c r="D34" s="6" t="s">
        <v>52</v>
      </c>
    </row>
    <row r="35" customFormat="false" ht="25.5" hidden="false" customHeight="false" outlineLevel="0" collapsed="false">
      <c r="A35" s="5" t="n">
        <v>18</v>
      </c>
      <c r="B35" s="5" t="n">
        <v>1941</v>
      </c>
      <c r="C35" s="5" t="s">
        <v>20</v>
      </c>
      <c r="D35" s="5" t="s">
        <v>53</v>
      </c>
    </row>
    <row r="36" customFormat="false" ht="25.5" hidden="false" customHeight="false" outlineLevel="0" collapsed="false">
      <c r="A36" s="5" t="n">
        <v>19</v>
      </c>
      <c r="B36" s="5" t="n">
        <v>1942</v>
      </c>
      <c r="C36" s="5" t="s">
        <v>20</v>
      </c>
      <c r="D36" s="5" t="s">
        <v>54</v>
      </c>
    </row>
    <row r="37" customFormat="false" ht="25.5" hidden="false" customHeight="false" outlineLevel="0" collapsed="false">
      <c r="A37" s="7" t="n">
        <v>20</v>
      </c>
      <c r="B37" s="7" t="n">
        <v>1942</v>
      </c>
      <c r="C37" s="7" t="s">
        <v>20</v>
      </c>
      <c r="D37" s="7" t="s">
        <v>55</v>
      </c>
    </row>
    <row r="38" customFormat="false" ht="25.5" hidden="false" customHeight="false" outlineLevel="0" collapsed="false">
      <c r="A38" s="5" t="n">
        <v>21</v>
      </c>
      <c r="B38" s="5" t="n">
        <v>1943</v>
      </c>
      <c r="C38" s="5" t="s">
        <v>20</v>
      </c>
      <c r="D38" s="5" t="s">
        <v>56</v>
      </c>
    </row>
    <row r="39" customFormat="false" ht="25.5" hidden="false" customHeight="false" outlineLevel="0" collapsed="false">
      <c r="A39" s="5" t="n">
        <v>22</v>
      </c>
      <c r="B39" s="5" t="n">
        <v>1945</v>
      </c>
      <c r="C39" s="5" t="s">
        <v>20</v>
      </c>
      <c r="D39" s="5" t="s">
        <v>57</v>
      </c>
    </row>
    <row r="40" customFormat="false" ht="25.5" hidden="false" customHeight="false" outlineLevel="0" collapsed="false">
      <c r="A40" s="5" t="n">
        <v>23</v>
      </c>
      <c r="B40" s="5" t="n">
        <v>1947</v>
      </c>
      <c r="C40" s="5" t="s">
        <v>20</v>
      </c>
      <c r="D40" s="5" t="s">
        <v>58</v>
      </c>
    </row>
    <row r="41" customFormat="false" ht="25.5" hidden="false" customHeight="false" outlineLevel="0" collapsed="false">
      <c r="A41" s="5" t="n">
        <v>24</v>
      </c>
      <c r="B41" s="5" t="n">
        <v>1949</v>
      </c>
      <c r="C41" s="5" t="s">
        <v>20</v>
      </c>
      <c r="D41" s="5" t="s">
        <v>59</v>
      </c>
    </row>
    <row r="42" customFormat="false" ht="25.5" hidden="false" customHeight="false" outlineLevel="0" collapsed="false">
      <c r="A42" s="5" t="n">
        <v>25</v>
      </c>
      <c r="B42" s="5" t="n">
        <v>1957</v>
      </c>
      <c r="C42" s="5" t="s">
        <v>60</v>
      </c>
      <c r="D42" s="5" t="s">
        <v>61</v>
      </c>
    </row>
    <row r="43" customFormat="false" ht="25.5" hidden="false" customHeight="false" outlineLevel="0" collapsed="false">
      <c r="A43" s="5" t="n">
        <v>26</v>
      </c>
      <c r="B43" s="5" t="n">
        <v>1959</v>
      </c>
      <c r="C43" s="5" t="s">
        <v>62</v>
      </c>
      <c r="D43" s="5" t="s">
        <v>63</v>
      </c>
    </row>
    <row r="44" customFormat="false" ht="25.5" hidden="false" customHeight="false" outlineLevel="0" collapsed="false">
      <c r="A44" s="5" t="n">
        <v>27</v>
      </c>
      <c r="B44" s="5" t="n">
        <v>1961</v>
      </c>
      <c r="C44" s="5" t="s">
        <v>64</v>
      </c>
      <c r="D44" s="5" t="s">
        <v>65</v>
      </c>
    </row>
    <row r="45" customFormat="false" ht="15" hidden="false" customHeight="false" outlineLevel="0" collapsed="false">
      <c r="A45" s="5" t="n">
        <v>28</v>
      </c>
      <c r="B45" s="5" t="n">
        <v>1963</v>
      </c>
      <c r="C45" s="5" t="s">
        <v>66</v>
      </c>
      <c r="D45" s="5" t="s">
        <v>67</v>
      </c>
    </row>
    <row r="46" customFormat="false" ht="12.75" hidden="false" customHeight="false" outlineLevel="0" collapsed="false">
      <c r="A46" s="5" t="n">
        <v>29</v>
      </c>
      <c r="B46" s="5" t="n">
        <v>1967</v>
      </c>
      <c r="C46" s="5" t="s">
        <v>68</v>
      </c>
      <c r="D46" s="5" t="s">
        <v>69</v>
      </c>
    </row>
    <row r="47" customFormat="false" ht="25.5" hidden="false" customHeight="false" outlineLevel="0" collapsed="false">
      <c r="A47" s="8" t="n">
        <v>30</v>
      </c>
      <c r="B47" s="8" t="n">
        <v>1970</v>
      </c>
      <c r="C47" s="8" t="s">
        <v>70</v>
      </c>
      <c r="D47" s="8" t="s">
        <v>71</v>
      </c>
    </row>
    <row r="48" customFormat="false" ht="25.5" hidden="false" customHeight="false" outlineLevel="0" collapsed="false">
      <c r="A48" s="9" t="n">
        <v>31</v>
      </c>
      <c r="B48" s="6" t="n">
        <v>1980</v>
      </c>
      <c r="C48" s="6" t="s">
        <v>6</v>
      </c>
      <c r="D48" s="10" t="s">
        <v>72</v>
      </c>
    </row>
    <row r="49" customFormat="false" ht="25.5" hidden="false" customHeight="false" outlineLevel="0" collapsed="false">
      <c r="A49" s="11" t="n">
        <v>32</v>
      </c>
      <c r="B49" s="5" t="n">
        <v>1983</v>
      </c>
      <c r="C49" s="5" t="s">
        <v>7</v>
      </c>
      <c r="D49" s="12" t="s">
        <v>73</v>
      </c>
    </row>
    <row r="50" customFormat="false" ht="25.5" hidden="false" customHeight="false" outlineLevel="0" collapsed="false">
      <c r="A50" s="11" t="n">
        <v>33</v>
      </c>
      <c r="B50" s="5" t="n">
        <v>1986</v>
      </c>
      <c r="C50" s="5" t="s">
        <v>8</v>
      </c>
      <c r="D50" s="12" t="s">
        <v>74</v>
      </c>
    </row>
    <row r="51" customFormat="false" ht="25.5" hidden="false" customHeight="false" outlineLevel="0" collapsed="false">
      <c r="A51" s="11" t="n">
        <v>34</v>
      </c>
      <c r="B51" s="5" t="n">
        <v>1989</v>
      </c>
      <c r="C51" s="5" t="s">
        <v>9</v>
      </c>
      <c r="D51" s="12" t="s">
        <v>75</v>
      </c>
    </row>
    <row r="52" customFormat="false" ht="25.5" hidden="false" customHeight="false" outlineLevel="0" collapsed="false">
      <c r="A52" s="11" t="n">
        <v>35</v>
      </c>
      <c r="B52" s="5" t="n">
        <v>1989</v>
      </c>
      <c r="C52" s="5" t="s">
        <v>10</v>
      </c>
      <c r="D52" s="12" t="s">
        <v>76</v>
      </c>
    </row>
    <row r="53" customFormat="false" ht="25.5" hidden="false" customHeight="false" outlineLevel="0" collapsed="false">
      <c r="A53" s="11" t="n">
        <v>36</v>
      </c>
      <c r="B53" s="5" t="n">
        <v>1999</v>
      </c>
      <c r="C53" s="5" t="s">
        <v>11</v>
      </c>
      <c r="D53" s="12" t="s">
        <v>77</v>
      </c>
    </row>
    <row r="54" customFormat="false" ht="12.75" hidden="false" customHeight="false" outlineLevel="0" collapsed="false">
      <c r="A54" s="11" t="n">
        <v>37</v>
      </c>
      <c r="B54" s="5" t="n">
        <v>2003</v>
      </c>
      <c r="C54" s="5" t="s">
        <v>12</v>
      </c>
      <c r="D54" s="12" t="s">
        <v>78</v>
      </c>
    </row>
    <row r="55" customFormat="false" ht="25.5" hidden="false" customHeight="false" outlineLevel="0" collapsed="false">
      <c r="A55" s="11" t="n">
        <v>38</v>
      </c>
      <c r="B55" s="5" t="n">
        <v>2005</v>
      </c>
      <c r="C55" s="5" t="s">
        <v>13</v>
      </c>
      <c r="D55" s="12" t="s">
        <v>79</v>
      </c>
    </row>
    <row r="56" customFormat="false" ht="25.5" hidden="false" customHeight="false" outlineLevel="0" collapsed="false">
      <c r="A56" s="11" t="n">
        <v>39</v>
      </c>
      <c r="B56" s="5" t="n">
        <v>2007</v>
      </c>
      <c r="C56" s="5" t="s">
        <v>14</v>
      </c>
      <c r="D56" s="12" t="s">
        <v>80</v>
      </c>
    </row>
    <row r="57" customFormat="false" ht="25.5" hidden="false" customHeight="false" outlineLevel="0" collapsed="false">
      <c r="A57" s="11" t="n">
        <v>40</v>
      </c>
      <c r="B57" s="5" t="n">
        <v>2008</v>
      </c>
      <c r="C57" s="5" t="s">
        <v>15</v>
      </c>
      <c r="D57" s="12" t="s">
        <v>81</v>
      </c>
    </row>
    <row r="58" customFormat="false" ht="25.5" hidden="false" customHeight="false" outlineLevel="0" collapsed="false">
      <c r="A58" s="13" t="n">
        <v>41</v>
      </c>
      <c r="B58" s="8" t="n">
        <v>2008</v>
      </c>
      <c r="C58" s="8" t="s">
        <v>16</v>
      </c>
      <c r="D58" s="14" t="s">
        <v>82</v>
      </c>
    </row>
    <row r="5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3"/>
  <sheetViews>
    <sheetView windowProtection="false" showFormulas="false" showGridLines="true" showRowColHeaders="true" showZeros="true" rightToLeft="false" tabSelected="false" showOutlineSymbols="true" defaultGridColor="true" view="normal" topLeftCell="A301" colorId="64" zoomScale="90" zoomScaleNormal="90" zoomScalePageLayoutView="100" workbookViewId="0">
      <selection pane="topLeft" activeCell="K14" activeCellId="0" sqref="K14"/>
    </sheetView>
  </sheetViews>
  <sheetFormatPr defaultRowHeight="12.75"/>
  <cols>
    <col collapsed="false" hidden="false" max="10" min="1" style="0" width="8.83333333333333"/>
    <col collapsed="false" hidden="false" max="11" min="11" style="0" width="11.162962962963"/>
    <col collapsed="false" hidden="false" max="1025" min="12" style="0" width="8.83333333333333"/>
  </cols>
  <sheetData>
    <row r="1" customFormat="false" ht="46" hidden="false" customHeight="true" outlineLevel="0" collapsed="false">
      <c r="A1" s="5" t="s">
        <v>83</v>
      </c>
      <c r="B1" s="15" t="s">
        <v>84</v>
      </c>
      <c r="C1" s="16" t="s">
        <v>85</v>
      </c>
      <c r="D1" s="16" t="s">
        <v>86</v>
      </c>
      <c r="E1" s="15" t="s">
        <v>87</v>
      </c>
      <c r="F1" s="5" t="s">
        <v>88</v>
      </c>
      <c r="J1" s="0" t="s">
        <v>0</v>
      </c>
      <c r="K1" s="0" t="s">
        <v>4</v>
      </c>
      <c r="L1" s="0" t="s">
        <v>1</v>
      </c>
    </row>
    <row r="2" customFormat="false" ht="15" hidden="false" customHeight="false" outlineLevel="0" collapsed="false">
      <c r="B2" s="17"/>
      <c r="C2" s="18"/>
      <c r="D2" s="18"/>
      <c r="E2" s="19"/>
    </row>
    <row r="3" customFormat="false" ht="15.75" hidden="false" customHeight="false" outlineLevel="0" collapsed="false">
      <c r="B3" s="20" t="s">
        <v>89</v>
      </c>
      <c r="C3" s="20" t="s">
        <v>6</v>
      </c>
      <c r="J3" s="0" t="s">
        <v>6</v>
      </c>
      <c r="K3" s="0" t="n">
        <v>84.876</v>
      </c>
      <c r="L3" s="21" t="n">
        <v>899</v>
      </c>
    </row>
    <row r="4" customFormat="false" ht="12.75" hidden="false" customHeight="false" outlineLevel="0" collapsed="false">
      <c r="A4" s="22" t="n">
        <f aca="false">B4-0.5</f>
        <v>1</v>
      </c>
      <c r="B4" s="0" t="n">
        <v>1.5</v>
      </c>
      <c r="C4" s="0" t="n">
        <v>25</v>
      </c>
      <c r="D4" s="17" t="n">
        <f aca="false">C4*0.5144</f>
        <v>12.86</v>
      </c>
      <c r="F4" s="22"/>
      <c r="J4" s="0" t="s">
        <v>7</v>
      </c>
      <c r="K4" s="0" t="n">
        <v>54.11</v>
      </c>
      <c r="L4" s="0" t="n">
        <v>962</v>
      </c>
    </row>
    <row r="5" customFormat="false" ht="12.75" hidden="false" customHeight="false" outlineLevel="0" collapsed="false">
      <c r="A5" s="22" t="n">
        <f aca="false">B5-0.5</f>
        <v>1.25</v>
      </c>
      <c r="B5" s="0" t="n">
        <v>1.75</v>
      </c>
      <c r="C5" s="0" t="n">
        <v>25</v>
      </c>
      <c r="D5" s="17" t="n">
        <f aca="false">C5*0.5144</f>
        <v>12.86</v>
      </c>
      <c r="F5" s="22"/>
      <c r="J5" s="0" t="s">
        <v>8</v>
      </c>
      <c r="K5" s="0" t="n">
        <v>38.58</v>
      </c>
      <c r="L5" s="0" t="n">
        <v>990</v>
      </c>
    </row>
    <row r="6" customFormat="false" ht="12.75" hidden="false" customHeight="false" outlineLevel="0" collapsed="false">
      <c r="A6" s="22" t="n">
        <f aca="false">B6-0.5</f>
        <v>1.5</v>
      </c>
      <c r="B6" s="0" t="n">
        <v>2</v>
      </c>
      <c r="C6" s="0" t="n">
        <v>30</v>
      </c>
      <c r="D6" s="17" t="n">
        <f aca="false">C6*0.5144</f>
        <v>15.432</v>
      </c>
      <c r="E6" s="0" t="n">
        <v>1010</v>
      </c>
      <c r="F6" s="22" t="n">
        <f aca="false">B6-8.75</f>
        <v>-6.75</v>
      </c>
      <c r="J6" s="0" t="s">
        <v>9</v>
      </c>
      <c r="K6" s="0" t="n">
        <v>36.01</v>
      </c>
      <c r="L6" s="0" t="n">
        <v>984</v>
      </c>
    </row>
    <row r="7" customFormat="false" ht="12.75" hidden="false" customHeight="false" outlineLevel="0" collapsed="false">
      <c r="A7" s="22" t="n">
        <f aca="false">B7-0.5</f>
        <v>1.75</v>
      </c>
      <c r="B7" s="0" t="n">
        <v>2.25</v>
      </c>
      <c r="C7" s="0" t="n">
        <v>30</v>
      </c>
      <c r="D7" s="17" t="n">
        <f aca="false">C7*0.5144</f>
        <v>15.432</v>
      </c>
      <c r="E7" s="0" t="n">
        <v>1009</v>
      </c>
      <c r="F7" s="22" t="n">
        <f aca="false">B7-8.75</f>
        <v>-6.5</v>
      </c>
      <c r="J7" s="0" t="s">
        <v>10</v>
      </c>
      <c r="K7" s="0" t="n">
        <v>36.01</v>
      </c>
      <c r="L7" s="0" t="n">
        <v>982</v>
      </c>
    </row>
    <row r="8" customFormat="false" ht="12.75" hidden="false" customHeight="false" outlineLevel="0" collapsed="false">
      <c r="A8" s="22" t="n">
        <f aca="false">B8-0.5</f>
        <v>2</v>
      </c>
      <c r="B8" s="0" t="n">
        <v>2.5</v>
      </c>
      <c r="C8" s="0" t="n">
        <v>30</v>
      </c>
      <c r="D8" s="17" t="n">
        <f aca="false">C8*0.5144</f>
        <v>15.432</v>
      </c>
      <c r="E8" s="0" t="n">
        <v>1008</v>
      </c>
      <c r="F8" s="22" t="n">
        <f aca="false">B8-8.75</f>
        <v>-6.25</v>
      </c>
      <c r="J8" s="0" t="s">
        <v>11</v>
      </c>
      <c r="K8" s="0" t="n">
        <v>64.3</v>
      </c>
      <c r="L8" s="0" t="n">
        <v>944</v>
      </c>
    </row>
    <row r="9" customFormat="false" ht="12.75" hidden="false" customHeight="false" outlineLevel="0" collapsed="false">
      <c r="A9" s="22" t="n">
        <f aca="false">B9-0.5</f>
        <v>2.25</v>
      </c>
      <c r="B9" s="0" t="n">
        <v>2.75</v>
      </c>
      <c r="C9" s="0" t="n">
        <v>30</v>
      </c>
      <c r="D9" s="17" t="n">
        <f aca="false">C9*0.5144</f>
        <v>15.432</v>
      </c>
      <c r="E9" s="0" t="n">
        <v>1006</v>
      </c>
      <c r="F9" s="22" t="n">
        <f aca="false">B9-8.75</f>
        <v>-6</v>
      </c>
      <c r="J9" s="0" t="s">
        <v>12</v>
      </c>
      <c r="K9" s="0" t="n">
        <v>41.15</v>
      </c>
      <c r="L9" s="0" t="n">
        <v>979</v>
      </c>
    </row>
    <row r="10" customFormat="false" ht="12.75" hidden="false" customHeight="false" outlineLevel="0" collapsed="false">
      <c r="A10" s="22" t="n">
        <f aca="false">B10-0.5</f>
        <v>2.5</v>
      </c>
      <c r="B10" s="0" t="n">
        <v>3</v>
      </c>
      <c r="C10" s="0" t="n">
        <v>35</v>
      </c>
      <c r="D10" s="17" t="n">
        <f aca="false">C10*0.5144</f>
        <v>18.004</v>
      </c>
      <c r="E10" s="0" t="n">
        <v>1005</v>
      </c>
      <c r="F10" s="22" t="n">
        <f aca="false">B10-8.75</f>
        <v>-5.75</v>
      </c>
      <c r="J10" s="0" t="s">
        <v>13</v>
      </c>
      <c r="K10" s="0" t="n">
        <v>79.73</v>
      </c>
      <c r="L10" s="0" t="n">
        <v>895</v>
      </c>
    </row>
    <row r="11" customFormat="false" ht="15" hidden="false" customHeight="false" outlineLevel="0" collapsed="false">
      <c r="A11" s="22" t="n">
        <f aca="false">B11-0.5</f>
        <v>2.75</v>
      </c>
      <c r="B11" s="0" t="n">
        <v>3.25</v>
      </c>
      <c r="C11" s="0" t="n">
        <v>45</v>
      </c>
      <c r="D11" s="17" t="n">
        <f aca="false">C11*0.5144</f>
        <v>23.148</v>
      </c>
      <c r="E11" s="0" t="n">
        <v>1000</v>
      </c>
      <c r="F11" s="22" t="n">
        <f aca="false">B11-8.75</f>
        <v>-5.5</v>
      </c>
      <c r="J11" s="0" t="s">
        <v>14</v>
      </c>
      <c r="K11" s="0" t="n">
        <v>41.15</v>
      </c>
      <c r="L11" s="0" t="n">
        <v>985</v>
      </c>
    </row>
    <row r="12" customFormat="false" ht="12.75" hidden="false" customHeight="false" outlineLevel="0" collapsed="false">
      <c r="A12" s="22" t="n">
        <f aca="false">B12-0.5</f>
        <v>3</v>
      </c>
      <c r="B12" s="0" t="n">
        <v>3.5</v>
      </c>
      <c r="C12" s="0" t="n">
        <v>55</v>
      </c>
      <c r="D12" s="17" t="n">
        <f aca="false">C12*0.5144</f>
        <v>28.292</v>
      </c>
      <c r="E12" s="0" t="n">
        <v>995</v>
      </c>
      <c r="F12" s="22" t="n">
        <f aca="false">B12-8.75</f>
        <v>-5.25</v>
      </c>
      <c r="J12" s="0" t="s">
        <v>15</v>
      </c>
      <c r="K12" s="0" t="n">
        <v>43.72</v>
      </c>
      <c r="L12" s="0" t="n">
        <v>963</v>
      </c>
    </row>
    <row r="13" customFormat="false" ht="12.75" hidden="false" customHeight="false" outlineLevel="0" collapsed="false">
      <c r="A13" s="22" t="n">
        <f aca="false">B13-0.5</f>
        <v>3.25</v>
      </c>
      <c r="B13" s="0" t="n">
        <v>3.75</v>
      </c>
      <c r="C13" s="0" t="n">
        <v>60</v>
      </c>
      <c r="D13" s="17" t="n">
        <f aca="false">C13*0.5144</f>
        <v>30.864</v>
      </c>
      <c r="E13" s="0" t="n">
        <v>990</v>
      </c>
      <c r="F13" s="22" t="n">
        <f aca="false">B13-8.75</f>
        <v>-5</v>
      </c>
      <c r="J13" s="0" t="s">
        <v>16</v>
      </c>
      <c r="K13" s="0" t="n">
        <v>64.3</v>
      </c>
      <c r="L13" s="0" t="n">
        <v>935</v>
      </c>
    </row>
    <row r="14" customFormat="false" ht="15" hidden="false" customHeight="false" outlineLevel="0" collapsed="false">
      <c r="A14" s="22" t="n">
        <f aca="false">B14-0.5</f>
        <v>3.5</v>
      </c>
      <c r="B14" s="0" t="n">
        <v>4</v>
      </c>
      <c r="C14" s="0" t="n">
        <v>65</v>
      </c>
      <c r="D14" s="17" t="n">
        <f aca="false">C14*0.5144</f>
        <v>33.436</v>
      </c>
      <c r="E14" s="0" t="n">
        <v>985</v>
      </c>
      <c r="F14" s="22" t="n">
        <f aca="false">B14-8.75</f>
        <v>-4.75</v>
      </c>
    </row>
    <row r="15" customFormat="false" ht="12.75" hidden="false" customHeight="false" outlineLevel="0" collapsed="false">
      <c r="A15" s="22" t="n">
        <f aca="false">B15-0.5</f>
        <v>3.75</v>
      </c>
      <c r="B15" s="0" t="n">
        <v>4.25</v>
      </c>
      <c r="C15" s="0" t="n">
        <v>70</v>
      </c>
      <c r="D15" s="17" t="n">
        <f aca="false">C15*0.5144</f>
        <v>36.008</v>
      </c>
      <c r="E15" s="0" t="n">
        <v>980</v>
      </c>
      <c r="F15" s="22" t="n">
        <f aca="false">B15-8.75</f>
        <v>-4.5</v>
      </c>
    </row>
    <row r="16" customFormat="false" ht="12.75" hidden="false" customHeight="false" outlineLevel="0" collapsed="false">
      <c r="A16" s="22" t="n">
        <f aca="false">B16-0.5</f>
        <v>4</v>
      </c>
      <c r="B16" s="0" t="n">
        <v>4.5</v>
      </c>
      <c r="C16" s="0" t="n">
        <v>80</v>
      </c>
      <c r="D16" s="17" t="n">
        <f aca="false">C16*0.5144</f>
        <v>41.152</v>
      </c>
      <c r="E16" s="0" t="n">
        <v>975</v>
      </c>
      <c r="F16" s="22" t="n">
        <f aca="false">B16-8.75</f>
        <v>-4.25</v>
      </c>
    </row>
    <row r="17" customFormat="false" ht="12.75" hidden="false" customHeight="false" outlineLevel="0" collapsed="false">
      <c r="A17" s="22" t="n">
        <f aca="false">B17-0.5</f>
        <v>4.25</v>
      </c>
      <c r="B17" s="0" t="n">
        <v>4.75</v>
      </c>
      <c r="C17" s="0" t="n">
        <v>95</v>
      </c>
      <c r="D17" s="17" t="n">
        <f aca="false">C17*0.5144</f>
        <v>48.868</v>
      </c>
      <c r="E17" s="0" t="n">
        <v>965</v>
      </c>
      <c r="F17" s="22" t="n">
        <f aca="false">B17-8.75</f>
        <v>-4</v>
      </c>
    </row>
    <row r="18" customFormat="false" ht="12.75" hidden="false" customHeight="false" outlineLevel="0" collapsed="false">
      <c r="A18" s="22" t="n">
        <f aca="false">B18-0.5</f>
        <v>4.5</v>
      </c>
      <c r="B18" s="0" t="n">
        <v>5</v>
      </c>
      <c r="C18" s="0" t="n">
        <v>110</v>
      </c>
      <c r="D18" s="17" t="n">
        <f aca="false">C18*0.5144</f>
        <v>56.584</v>
      </c>
      <c r="E18" s="0" t="n">
        <v>950</v>
      </c>
      <c r="F18" s="22" t="n">
        <f aca="false">B18-8.75</f>
        <v>-3.75</v>
      </c>
    </row>
    <row r="19" customFormat="false" ht="12.75" hidden="false" customHeight="false" outlineLevel="0" collapsed="false">
      <c r="A19" s="22" t="n">
        <f aca="false">B19-0.5</f>
        <v>4.75</v>
      </c>
      <c r="B19" s="0" t="n">
        <v>5.25</v>
      </c>
      <c r="C19" s="0" t="n">
        <v>115</v>
      </c>
      <c r="D19" s="17" t="n">
        <f aca="false">C19*0.5144</f>
        <v>59.156</v>
      </c>
      <c r="E19" s="0" t="n">
        <v>948</v>
      </c>
      <c r="F19" s="22" t="n">
        <f aca="false">B19-8.75</f>
        <v>-3.5</v>
      </c>
    </row>
    <row r="20" customFormat="false" ht="12.75" hidden="false" customHeight="false" outlineLevel="0" collapsed="false">
      <c r="A20" s="22" t="n">
        <f aca="false">B20-0.5</f>
        <v>5</v>
      </c>
      <c r="B20" s="0" t="n">
        <v>5.5</v>
      </c>
      <c r="C20" s="0" t="n">
        <v>125</v>
      </c>
      <c r="D20" s="17" t="n">
        <f aca="false">C20*0.5144</f>
        <v>64.3</v>
      </c>
      <c r="E20" s="0" t="n">
        <v>945</v>
      </c>
      <c r="F20" s="22" t="n">
        <f aca="false">B20-8.75</f>
        <v>-3.25</v>
      </c>
    </row>
    <row r="21" customFormat="false" ht="12.75" hidden="false" customHeight="false" outlineLevel="0" collapsed="false">
      <c r="A21" s="22" t="n">
        <f aca="false">B21-0.5</f>
        <v>5.25</v>
      </c>
      <c r="B21" s="0" t="n">
        <v>5.75</v>
      </c>
      <c r="C21" s="0" t="n">
        <v>130</v>
      </c>
      <c r="D21" s="17" t="n">
        <f aca="false">C21*0.5144</f>
        <v>66.872</v>
      </c>
      <c r="E21" s="0" t="n">
        <v>930</v>
      </c>
      <c r="F21" s="22" t="n">
        <f aca="false">B21-8.75</f>
        <v>-3</v>
      </c>
    </row>
    <row r="22" customFormat="false" ht="12.75" hidden="false" customHeight="false" outlineLevel="0" collapsed="false">
      <c r="A22" s="22" t="n">
        <f aca="false">B22-0.5</f>
        <v>5.5</v>
      </c>
      <c r="B22" s="0" t="n">
        <v>6</v>
      </c>
      <c r="C22" s="0" t="n">
        <v>140</v>
      </c>
      <c r="D22" s="17" t="n">
        <f aca="false">C22*0.5144</f>
        <v>72.016</v>
      </c>
      <c r="E22" s="0" t="n">
        <v>911</v>
      </c>
      <c r="F22" s="22" t="n">
        <f aca="false">B22-8.75</f>
        <v>-2.75</v>
      </c>
    </row>
    <row r="23" customFormat="false" ht="12.75" hidden="false" customHeight="false" outlineLevel="0" collapsed="false">
      <c r="A23" s="22" t="n">
        <f aca="false">B23-0.5</f>
        <v>5.75</v>
      </c>
      <c r="B23" s="0" t="n">
        <v>6.25</v>
      </c>
      <c r="C23" s="0" t="n">
        <v>145</v>
      </c>
      <c r="D23" s="17" t="n">
        <f aca="false">C23*0.5144</f>
        <v>74.588</v>
      </c>
      <c r="E23" s="0" t="n">
        <v>916</v>
      </c>
      <c r="F23" s="22" t="n">
        <f aca="false">B23-8.75</f>
        <v>-2.5</v>
      </c>
    </row>
    <row r="24" customFormat="false" ht="12.75" hidden="false" customHeight="false" outlineLevel="0" collapsed="false">
      <c r="A24" s="22" t="n">
        <f aca="false">B24-0.5</f>
        <v>6</v>
      </c>
      <c r="B24" s="0" t="n">
        <v>6.5</v>
      </c>
      <c r="C24" s="0" t="n">
        <v>155</v>
      </c>
      <c r="D24" s="17" t="n">
        <f aca="false">C24*0.5144</f>
        <v>79.732</v>
      </c>
      <c r="E24" s="0" t="n">
        <v>932</v>
      </c>
      <c r="F24" s="22" t="n">
        <f aca="false">B24-8.75</f>
        <v>-2.25</v>
      </c>
    </row>
    <row r="25" customFormat="false" ht="12.75" hidden="false" customHeight="false" outlineLevel="0" collapsed="false">
      <c r="A25" s="22" t="n">
        <f aca="false">B25-0.5</f>
        <v>6.25</v>
      </c>
      <c r="B25" s="0" t="n">
        <v>6.75</v>
      </c>
      <c r="C25" s="0" t="n">
        <v>150</v>
      </c>
      <c r="D25" s="17" t="n">
        <f aca="false">C25*0.5144</f>
        <v>77.16</v>
      </c>
      <c r="E25" s="0" t="n">
        <v>940</v>
      </c>
      <c r="F25" s="22" t="n">
        <f aca="false">B25-8.75</f>
        <v>-2</v>
      </c>
    </row>
    <row r="26" customFormat="false" ht="12.75" hidden="false" customHeight="false" outlineLevel="0" collapsed="false">
      <c r="A26" s="22" t="n">
        <f aca="false">B26-0.5</f>
        <v>6.5</v>
      </c>
      <c r="B26" s="0" t="n">
        <v>7</v>
      </c>
      <c r="C26" s="0" t="n">
        <v>140</v>
      </c>
      <c r="D26" s="17" t="n">
        <f aca="false">C26*0.5144</f>
        <v>72.016</v>
      </c>
      <c r="E26" s="0" t="n">
        <v>945</v>
      </c>
      <c r="F26" s="22" t="n">
        <f aca="false">B26-8.75</f>
        <v>-1.75</v>
      </c>
    </row>
    <row r="27" customFormat="false" ht="12.75" hidden="false" customHeight="false" outlineLevel="0" collapsed="false">
      <c r="A27" s="22" t="n">
        <f aca="false">B27-0.5</f>
        <v>6.75</v>
      </c>
      <c r="B27" s="0" t="n">
        <v>7.25</v>
      </c>
      <c r="C27" s="0" t="n">
        <v>115</v>
      </c>
      <c r="D27" s="17" t="n">
        <f aca="false">C27*0.5144</f>
        <v>59.156</v>
      </c>
      <c r="E27" s="0" t="n">
        <v>955</v>
      </c>
      <c r="F27" s="22" t="n">
        <f aca="false">B27-8.75</f>
        <v>-1.5</v>
      </c>
    </row>
    <row r="28" customFormat="false" ht="12.75" hidden="false" customHeight="false" outlineLevel="0" collapsed="false">
      <c r="A28" s="22" t="n">
        <f aca="false">B28-0.5</f>
        <v>7</v>
      </c>
      <c r="B28" s="0" t="n">
        <v>7.5</v>
      </c>
      <c r="C28" s="0" t="n">
        <v>115</v>
      </c>
      <c r="D28" s="17" t="n">
        <f aca="false">C28*0.5144</f>
        <v>59.156</v>
      </c>
      <c r="E28" s="0" t="n">
        <v>955</v>
      </c>
      <c r="F28" s="22" t="n">
        <f aca="false">B28-8.75</f>
        <v>-1.25</v>
      </c>
    </row>
    <row r="29" customFormat="false" ht="12.75" hidden="false" customHeight="false" outlineLevel="0" collapsed="false">
      <c r="A29" s="22" t="n">
        <f aca="false">B29-0.5</f>
        <v>7.25</v>
      </c>
      <c r="B29" s="0" t="n">
        <v>7.75</v>
      </c>
      <c r="C29" s="0" t="n">
        <v>125</v>
      </c>
      <c r="D29" s="17" t="n">
        <f aca="false">C29*0.5144</f>
        <v>64.3</v>
      </c>
      <c r="E29" s="0" t="n">
        <v>955</v>
      </c>
      <c r="F29" s="22" t="n">
        <f aca="false">B29-8.75</f>
        <v>-1</v>
      </c>
    </row>
    <row r="30" customFormat="false" ht="12.75" hidden="false" customHeight="false" outlineLevel="0" collapsed="false">
      <c r="A30" s="22" t="n">
        <f aca="false">B30-0.5</f>
        <v>7.5</v>
      </c>
      <c r="B30" s="0" t="n">
        <v>8</v>
      </c>
      <c r="C30" s="0" t="n">
        <v>135</v>
      </c>
      <c r="D30" s="17" t="n">
        <f aca="false">C30*0.5144</f>
        <v>69.444</v>
      </c>
      <c r="E30" s="0" t="n">
        <v>945</v>
      </c>
      <c r="F30" s="22" t="n">
        <f aca="false">B30-B33</f>
        <v>-0.75</v>
      </c>
    </row>
    <row r="31" customFormat="false" ht="12.75" hidden="false" customHeight="false" outlineLevel="0" collapsed="false">
      <c r="A31" s="22" t="n">
        <f aca="false">B31-0.5</f>
        <v>7.75</v>
      </c>
      <c r="B31" s="0" t="n">
        <v>8.25</v>
      </c>
      <c r="C31" s="0" t="n">
        <v>145</v>
      </c>
      <c r="D31" s="17" t="n">
        <f aca="false">C31*0.5144</f>
        <v>74.588</v>
      </c>
      <c r="E31" s="0" t="n">
        <v>935</v>
      </c>
      <c r="F31" s="22" t="n">
        <f aca="false">B31-B33</f>
        <v>-0.5</v>
      </c>
    </row>
    <row r="32" customFormat="false" ht="12.75" hidden="false" customHeight="false" outlineLevel="0" collapsed="false">
      <c r="A32" s="22" t="n">
        <f aca="false">B32-0.5</f>
        <v>8</v>
      </c>
      <c r="B32" s="0" t="n">
        <v>8.5</v>
      </c>
      <c r="C32" s="0" t="n">
        <v>155</v>
      </c>
      <c r="D32" s="17" t="n">
        <f aca="false">C32*0.5144</f>
        <v>79.732</v>
      </c>
      <c r="E32" s="0" t="n">
        <v>910</v>
      </c>
      <c r="F32" s="22" t="n">
        <f aca="false">B32-B33</f>
        <v>-0.25</v>
      </c>
    </row>
    <row r="33" customFormat="false" ht="12.75" hidden="false" customHeight="false" outlineLevel="0" collapsed="false">
      <c r="A33" s="22" t="n">
        <f aca="false">B33-0.5</f>
        <v>8.25</v>
      </c>
      <c r="B33" s="0" t="n">
        <v>8.75</v>
      </c>
      <c r="C33" s="0" t="n">
        <v>165</v>
      </c>
      <c r="D33" s="17" t="n">
        <f aca="false">C33*0.5144</f>
        <v>84.876</v>
      </c>
      <c r="E33" s="21" t="n">
        <v>899</v>
      </c>
      <c r="F33" s="22" t="n">
        <v>0</v>
      </c>
    </row>
    <row r="34" customFormat="false" ht="12.75" hidden="false" customHeight="false" outlineLevel="0" collapsed="false">
      <c r="A34" s="22" t="n">
        <f aca="false">B34-0.5</f>
        <v>8.5</v>
      </c>
      <c r="B34" s="0" t="n">
        <v>9</v>
      </c>
      <c r="C34" s="0" t="n">
        <v>155</v>
      </c>
      <c r="D34" s="17" t="n">
        <f aca="false">C34*0.5144</f>
        <v>79.732</v>
      </c>
      <c r="E34" s="0" t="n">
        <v>920</v>
      </c>
      <c r="F34" s="22" t="n">
        <f aca="false">B34-8.75</f>
        <v>0.25</v>
      </c>
    </row>
    <row r="35" customFormat="false" ht="12.75" hidden="false" customHeight="false" outlineLevel="0" collapsed="false">
      <c r="A35" s="22" t="n">
        <f aca="false">B35-0.5</f>
        <v>8.75</v>
      </c>
      <c r="B35" s="0" t="n">
        <v>9.25</v>
      </c>
      <c r="C35" s="0" t="n">
        <v>130</v>
      </c>
      <c r="D35" s="17" t="n">
        <f aca="false">C35*0.5144</f>
        <v>66.872</v>
      </c>
      <c r="E35" s="0" t="n">
        <v>945</v>
      </c>
      <c r="F35" s="22" t="n">
        <f aca="false">B35-8.75</f>
        <v>0.5</v>
      </c>
    </row>
    <row r="36" customFormat="false" ht="12.75" hidden="false" customHeight="false" outlineLevel="0" collapsed="false">
      <c r="A36" s="22" t="n">
        <f aca="false">B36-0.5</f>
        <v>9</v>
      </c>
      <c r="B36" s="0" t="n">
        <v>9.5</v>
      </c>
      <c r="C36" s="0" t="n">
        <v>115</v>
      </c>
      <c r="D36" s="17" t="n">
        <f aca="false">C36*0.5144</f>
        <v>59.156</v>
      </c>
      <c r="E36" s="0" t="n">
        <v>960</v>
      </c>
      <c r="F36" s="22" t="n">
        <f aca="false">B36-8.75</f>
        <v>0.75</v>
      </c>
    </row>
    <row r="37" customFormat="false" ht="12.75" hidden="false" customHeight="false" outlineLevel="0" collapsed="false">
      <c r="A37" s="22" t="n">
        <f aca="false">B37-0.5</f>
        <v>9.25</v>
      </c>
      <c r="B37" s="0" t="n">
        <v>9.75</v>
      </c>
      <c r="C37" s="0" t="n">
        <v>130</v>
      </c>
      <c r="D37" s="17" t="n">
        <f aca="false">C37*0.5144</f>
        <v>66.872</v>
      </c>
      <c r="E37" s="0" t="n">
        <v>940</v>
      </c>
      <c r="F37" s="22" t="n">
        <f aca="false">B37-8.75</f>
        <v>1</v>
      </c>
    </row>
    <row r="38" customFormat="false" ht="12.75" hidden="false" customHeight="false" outlineLevel="0" collapsed="false">
      <c r="A38" s="22" t="n">
        <f aca="false">B38-0.5</f>
        <v>9.5</v>
      </c>
      <c r="B38" s="0" t="n">
        <v>10</v>
      </c>
      <c r="C38" s="0" t="n">
        <v>145</v>
      </c>
      <c r="D38" s="17" t="n">
        <f aca="false">C38*0.5144</f>
        <v>74.588</v>
      </c>
      <c r="E38" s="0" t="n">
        <v>912</v>
      </c>
      <c r="F38" s="22" t="n">
        <f aca="false">B38-8.75</f>
        <v>1.25</v>
      </c>
    </row>
    <row r="39" customFormat="false" ht="12.75" hidden="false" customHeight="false" outlineLevel="0" collapsed="false">
      <c r="A39" s="22" t="n">
        <f aca="false">B39-0.5</f>
        <v>9.75</v>
      </c>
      <c r="B39" s="0" t="n">
        <v>10.25</v>
      </c>
      <c r="C39" s="0" t="n">
        <v>155</v>
      </c>
      <c r="D39" s="17" t="n">
        <f aca="false">C39*0.5144</f>
        <v>79.732</v>
      </c>
      <c r="E39" s="0" t="n">
        <v>909</v>
      </c>
      <c r="F39" s="22" t="n">
        <f aca="false">B39-8.75</f>
        <v>1.5</v>
      </c>
    </row>
    <row r="40" customFormat="false" ht="12.75" hidden="false" customHeight="false" outlineLevel="0" collapsed="false">
      <c r="A40" s="22" t="n">
        <f aca="false">B40-0.5</f>
        <v>10</v>
      </c>
      <c r="B40" s="0" t="n">
        <v>10.5</v>
      </c>
      <c r="C40" s="0" t="n">
        <v>140</v>
      </c>
      <c r="D40" s="17" t="n">
        <f aca="false">C40*0.5144</f>
        <v>72.016</v>
      </c>
      <c r="E40" s="0" t="n">
        <v>916</v>
      </c>
      <c r="F40" s="22" t="n">
        <f aca="false">B40-8.75</f>
        <v>1.75</v>
      </c>
    </row>
    <row r="41" customFormat="false" ht="12.75" hidden="false" customHeight="false" outlineLevel="0" collapsed="false">
      <c r="A41" s="22" t="n">
        <f aca="false">B41-0.5</f>
        <v>10.25</v>
      </c>
      <c r="B41" s="0" t="n">
        <v>10.75</v>
      </c>
      <c r="C41" s="0" t="n">
        <v>125</v>
      </c>
      <c r="D41" s="17" t="n">
        <f aca="false">C41*0.5144</f>
        <v>64.3</v>
      </c>
      <c r="E41" s="0" t="n">
        <v>925</v>
      </c>
      <c r="F41" s="22" t="n">
        <f aca="false">B41-8.75</f>
        <v>2</v>
      </c>
    </row>
    <row r="42" customFormat="false" ht="12.75" hidden="false" customHeight="false" outlineLevel="0" collapsed="false">
      <c r="A42" s="22" t="n">
        <f aca="false">B42-0.5</f>
        <v>10.5</v>
      </c>
      <c r="B42" s="0" t="n">
        <v>11</v>
      </c>
      <c r="C42" s="0" t="n">
        <v>110</v>
      </c>
      <c r="D42" s="17" t="n">
        <f aca="false">C42*0.5144</f>
        <v>56.584</v>
      </c>
      <c r="E42" s="0" t="n">
        <v>935</v>
      </c>
      <c r="F42" s="22" t="n">
        <f aca="false">B42-8.75</f>
        <v>2.25</v>
      </c>
    </row>
    <row r="43" customFormat="false" ht="12.75" hidden="false" customHeight="false" outlineLevel="0" collapsed="false">
      <c r="A43" s="22" t="n">
        <f aca="false">B43-0.5</f>
        <v>10.75</v>
      </c>
      <c r="B43" s="0" t="n">
        <v>11.25</v>
      </c>
      <c r="C43" s="0" t="n">
        <v>100</v>
      </c>
      <c r="D43" s="17" t="n">
        <f aca="false">C43*0.5144</f>
        <v>51.44</v>
      </c>
      <c r="E43" s="0" t="n">
        <v>945</v>
      </c>
      <c r="F43" s="22" t="n">
        <f aca="false">B43-8.75</f>
        <v>2.5</v>
      </c>
    </row>
    <row r="44" customFormat="false" ht="12.75" hidden="false" customHeight="false" outlineLevel="0" collapsed="false">
      <c r="A44" s="22" t="n">
        <f aca="false">B44-0.5</f>
        <v>11</v>
      </c>
      <c r="B44" s="0" t="n">
        <v>11.5</v>
      </c>
      <c r="C44" s="0" t="n">
        <v>85</v>
      </c>
      <c r="D44" s="17" t="n">
        <f aca="false">C44*0.5144</f>
        <v>43.724</v>
      </c>
      <c r="E44" s="0" t="n">
        <v>960</v>
      </c>
      <c r="F44" s="22" t="n">
        <f aca="false">B44-8.75</f>
        <v>2.75</v>
      </c>
    </row>
    <row r="45" customFormat="false" ht="15" hidden="false" customHeight="false" outlineLevel="0" collapsed="false">
      <c r="A45" s="22" t="n">
        <f aca="false">B45-0.5</f>
        <v>11.25</v>
      </c>
      <c r="B45" s="0" t="n">
        <v>11.75</v>
      </c>
      <c r="C45" s="0" t="n">
        <v>70</v>
      </c>
      <c r="D45" s="17" t="n">
        <f aca="false">C45*0.5144</f>
        <v>36.008</v>
      </c>
      <c r="E45" s="0" t="n">
        <v>970</v>
      </c>
      <c r="F45" s="22" t="n">
        <f aca="false">B45-8.75</f>
        <v>3</v>
      </c>
    </row>
    <row r="46" customFormat="false" ht="12.75" hidden="false" customHeight="false" outlineLevel="0" collapsed="false">
      <c r="A46" s="22" t="n">
        <f aca="false">B46-0.5</f>
        <v>11.5</v>
      </c>
      <c r="B46" s="0" t="n">
        <v>12</v>
      </c>
      <c r="C46" s="0" t="n">
        <v>60</v>
      </c>
      <c r="D46" s="17" t="n">
        <f aca="false">C46*0.5144</f>
        <v>30.864</v>
      </c>
      <c r="E46" s="0" t="n">
        <v>990</v>
      </c>
      <c r="F46" s="22" t="n">
        <f aca="false">B46-8.75</f>
        <v>3.25</v>
      </c>
    </row>
    <row r="47" customFormat="false" ht="12.75" hidden="false" customHeight="false" outlineLevel="0" collapsed="false">
      <c r="A47" s="22" t="n">
        <f aca="false">B47-0.5</f>
        <v>11.75</v>
      </c>
      <c r="B47" s="0" t="n">
        <v>12.25</v>
      </c>
      <c r="C47" s="0" t="n">
        <v>45</v>
      </c>
      <c r="D47" s="17" t="n">
        <f aca="false">C47*0.5144</f>
        <v>23.148</v>
      </c>
      <c r="E47" s="0" t="n">
        <v>1000</v>
      </c>
      <c r="F47" s="22" t="n">
        <f aca="false">B47-8.75</f>
        <v>3.5</v>
      </c>
    </row>
    <row r="48" customFormat="false" ht="12.75" hidden="false" customHeight="false" outlineLevel="0" collapsed="false">
      <c r="A48" s="22" t="n">
        <f aca="false">B48-0.5</f>
        <v>12</v>
      </c>
      <c r="B48" s="0" t="n">
        <v>12.5</v>
      </c>
      <c r="C48" s="0" t="n">
        <v>30</v>
      </c>
      <c r="D48" s="17" t="n">
        <f aca="false">C48*0.5144</f>
        <v>15.432</v>
      </c>
      <c r="E48" s="0" t="n">
        <v>1005</v>
      </c>
      <c r="F48" s="22" t="n">
        <f aca="false">B48-8.75</f>
        <v>3.75</v>
      </c>
    </row>
    <row r="49" customFormat="false" ht="12.75" hidden="false" customHeight="false" outlineLevel="0" collapsed="false">
      <c r="A49" s="22" t="n">
        <f aca="false">B49-0.5</f>
        <v>12.25</v>
      </c>
      <c r="B49" s="0" t="n">
        <v>12.75</v>
      </c>
      <c r="C49" s="0" t="n">
        <v>30</v>
      </c>
      <c r="D49" s="17" t="n">
        <f aca="false">C49*0.5144</f>
        <v>15.432</v>
      </c>
      <c r="E49" s="0" t="n">
        <v>1008</v>
      </c>
      <c r="F49" s="22" t="n">
        <f aca="false">B49-8.75</f>
        <v>4</v>
      </c>
    </row>
    <row r="50" customFormat="false" ht="15" hidden="false" customHeight="false" outlineLevel="0" collapsed="false">
      <c r="B50" s="17"/>
      <c r="C50" s="18"/>
      <c r="D50" s="18"/>
      <c r="E50" s="19"/>
    </row>
    <row r="51" customFormat="false" ht="15" hidden="false" customHeight="false" outlineLevel="0" collapsed="false">
      <c r="B51" s="17"/>
      <c r="C51" s="18"/>
      <c r="D51" s="18"/>
      <c r="E51" s="19"/>
    </row>
    <row r="52" customFormat="false" ht="15.75" hidden="false" customHeight="false" outlineLevel="0" collapsed="false">
      <c r="B52" s="23" t="s">
        <v>90</v>
      </c>
      <c r="C52" s="15" t="s">
        <v>7</v>
      </c>
      <c r="D52" s="15"/>
      <c r="E52" s="15"/>
    </row>
    <row r="53" customFormat="false" ht="12.75" hidden="false" customHeight="false" outlineLevel="0" collapsed="false">
      <c r="A53" s="22" t="n">
        <v>1</v>
      </c>
      <c r="B53" s="22" t="n">
        <v>1.5</v>
      </c>
      <c r="C53" s="17" t="n">
        <v>30</v>
      </c>
      <c r="D53" s="17" t="n">
        <f aca="false">C53*0.5144</f>
        <v>15.432</v>
      </c>
      <c r="E53" s="17" t="n">
        <v>1009</v>
      </c>
      <c r="F53" s="0" t="n">
        <f aca="false">B53-4.29</f>
        <v>-2.79</v>
      </c>
    </row>
    <row r="54" customFormat="false" ht="12.75" hidden="false" customHeight="false" outlineLevel="0" collapsed="false">
      <c r="A54" s="22" t="n">
        <f aca="false">B54-0.5</f>
        <v>1.25</v>
      </c>
      <c r="B54" s="22" t="n">
        <v>1.75</v>
      </c>
      <c r="C54" s="17" t="n">
        <v>40</v>
      </c>
      <c r="D54" s="17" t="n">
        <f aca="false">C54*0.5144</f>
        <v>20.576</v>
      </c>
      <c r="E54" s="17" t="n">
        <v>1006</v>
      </c>
      <c r="F54" s="0" t="n">
        <f aca="false">B54-4.29</f>
        <v>-2.54</v>
      </c>
    </row>
    <row r="55" customFormat="false" ht="12.75" hidden="false" customHeight="false" outlineLevel="0" collapsed="false">
      <c r="A55" s="22" t="n">
        <f aca="false">B55-0.5</f>
        <v>1.5</v>
      </c>
      <c r="B55" s="22" t="n">
        <v>2</v>
      </c>
      <c r="C55" s="17" t="n">
        <v>45</v>
      </c>
      <c r="D55" s="17" t="n">
        <f aca="false">C55*0.5144</f>
        <v>23.148</v>
      </c>
      <c r="E55" s="17" t="n">
        <v>1005</v>
      </c>
      <c r="F55" s="0" t="n">
        <f aca="false">B55-4.29</f>
        <v>-2.29</v>
      </c>
    </row>
    <row r="56" customFormat="false" ht="12.75" hidden="false" customHeight="false" outlineLevel="0" collapsed="false">
      <c r="A56" s="22" t="n">
        <f aca="false">B56-0.5</f>
        <v>1.75</v>
      </c>
      <c r="B56" s="22" t="n">
        <v>2.25</v>
      </c>
      <c r="C56" s="17" t="n">
        <v>50</v>
      </c>
      <c r="D56" s="17" t="n">
        <f aca="false">C56*0.5144</f>
        <v>25.72</v>
      </c>
      <c r="E56" s="17" t="n">
        <v>1004</v>
      </c>
      <c r="F56" s="0" t="n">
        <f aca="false">B56-4.29</f>
        <v>-2.04</v>
      </c>
    </row>
    <row r="57" customFormat="false" ht="12.75" hidden="false" customHeight="false" outlineLevel="0" collapsed="false">
      <c r="A57" s="22" t="n">
        <f aca="false">B57-0.5</f>
        <v>2</v>
      </c>
      <c r="B57" s="22" t="n">
        <v>2.5</v>
      </c>
      <c r="C57" s="17" t="n">
        <v>55</v>
      </c>
      <c r="D57" s="17" t="n">
        <f aca="false">C57*0.5144</f>
        <v>28.292</v>
      </c>
      <c r="E57" s="17" t="n">
        <v>1002</v>
      </c>
      <c r="F57" s="0" t="n">
        <f aca="false">B57-4.29</f>
        <v>-1.79</v>
      </c>
    </row>
    <row r="58" customFormat="false" ht="12.75" hidden="false" customHeight="false" outlineLevel="0" collapsed="false">
      <c r="A58" s="22" t="n">
        <f aca="false">B58-0.5</f>
        <v>2.25</v>
      </c>
      <c r="B58" s="22" t="n">
        <v>2.75</v>
      </c>
      <c r="C58" s="17" t="n">
        <v>60</v>
      </c>
      <c r="D58" s="17" t="n">
        <f aca="false">C58*0.5144</f>
        <v>30.864</v>
      </c>
      <c r="E58" s="17" t="n">
        <v>998</v>
      </c>
      <c r="F58" s="0" t="n">
        <f aca="false">B58-4.29</f>
        <v>-1.54</v>
      </c>
    </row>
    <row r="59" customFormat="false" ht="15" hidden="false" customHeight="false" outlineLevel="0" collapsed="false">
      <c r="A59" s="22" t="n">
        <f aca="false">B59-0.5</f>
        <v>2.5</v>
      </c>
      <c r="B59" s="22" t="n">
        <v>3</v>
      </c>
      <c r="C59" s="17" t="n">
        <v>65</v>
      </c>
      <c r="D59" s="17" t="n">
        <f aca="false">C59*0.5144</f>
        <v>33.436</v>
      </c>
      <c r="E59" s="17" t="n">
        <v>991</v>
      </c>
      <c r="F59" s="0" t="n">
        <f aca="false">B59-4.29</f>
        <v>-1.29</v>
      </c>
    </row>
    <row r="60" customFormat="false" ht="12.75" hidden="false" customHeight="false" outlineLevel="0" collapsed="false">
      <c r="A60" s="22" t="n">
        <f aca="false">B60-0.5</f>
        <v>2.75</v>
      </c>
      <c r="B60" s="22" t="n">
        <v>3.25</v>
      </c>
      <c r="C60" s="17" t="n">
        <v>70</v>
      </c>
      <c r="D60" s="17" t="n">
        <f aca="false">C60*0.5144</f>
        <v>36.008</v>
      </c>
      <c r="E60" s="17" t="n">
        <v>987</v>
      </c>
      <c r="F60" s="0" t="n">
        <f aca="false">B60-4.29</f>
        <v>-1.04</v>
      </c>
    </row>
    <row r="61" customFormat="false" ht="12.75" hidden="false" customHeight="false" outlineLevel="0" collapsed="false">
      <c r="A61" s="22" t="n">
        <f aca="false">B61-0.5</f>
        <v>3</v>
      </c>
      <c r="B61" s="22" t="n">
        <v>3.5</v>
      </c>
      <c r="C61" s="17" t="n">
        <v>75</v>
      </c>
      <c r="D61" s="17" t="n">
        <f aca="false">C61*0.5144</f>
        <v>38.58</v>
      </c>
      <c r="E61" s="17" t="n">
        <v>983</v>
      </c>
      <c r="F61" s="0" t="n">
        <f aca="false">B61-4.29</f>
        <v>-0.79</v>
      </c>
    </row>
    <row r="62" customFormat="false" ht="12.75" hidden="false" customHeight="false" outlineLevel="0" collapsed="false">
      <c r="A62" s="22" t="n">
        <f aca="false">B62-0.5</f>
        <v>3.25</v>
      </c>
      <c r="B62" s="22" t="n">
        <v>3.75</v>
      </c>
      <c r="C62" s="17" t="n">
        <v>90</v>
      </c>
      <c r="D62" s="17" t="n">
        <f aca="false">C62*0.5144</f>
        <v>46.296</v>
      </c>
      <c r="E62" s="17" t="n">
        <v>974</v>
      </c>
      <c r="F62" s="0" t="n">
        <f aca="false">B62-4.29</f>
        <v>-0.54</v>
      </c>
    </row>
    <row r="63" customFormat="false" ht="12.75" hidden="false" customHeight="false" outlineLevel="0" collapsed="false">
      <c r="A63" s="22" t="n">
        <f aca="false">B63-0.5</f>
        <v>3.5</v>
      </c>
      <c r="B63" s="22" t="n">
        <v>4</v>
      </c>
      <c r="C63" s="17" t="n">
        <v>95</v>
      </c>
      <c r="D63" s="17" t="n">
        <f aca="false">C63*0.5144</f>
        <v>48.868</v>
      </c>
      <c r="E63" s="17" t="n">
        <v>969</v>
      </c>
      <c r="F63" s="0" t="n">
        <f aca="false">B63-4.29</f>
        <v>-0.29</v>
      </c>
    </row>
    <row r="64" customFormat="false" ht="12.75" hidden="false" customHeight="false" outlineLevel="0" collapsed="false">
      <c r="A64" s="22" t="n">
        <f aca="false">B64-0.5</f>
        <v>3.75</v>
      </c>
      <c r="B64" s="22" t="n">
        <v>4.25</v>
      </c>
      <c r="C64" s="17" t="n">
        <v>100</v>
      </c>
      <c r="D64" s="17" t="n">
        <f aca="false">C64*0.5144</f>
        <v>51.44</v>
      </c>
      <c r="E64" s="17" t="n">
        <v>963</v>
      </c>
      <c r="F64" s="0" t="n">
        <f aca="false">B64-4.29</f>
        <v>-0.04</v>
      </c>
    </row>
    <row r="65" customFormat="false" ht="12.75" hidden="false" customHeight="false" outlineLevel="0" collapsed="false">
      <c r="A65" s="22" t="n">
        <f aca="false">B65-0.5</f>
        <v>3.79</v>
      </c>
      <c r="B65" s="22" t="n">
        <v>4.29</v>
      </c>
      <c r="C65" s="17" t="n">
        <v>100</v>
      </c>
      <c r="D65" s="17" t="n">
        <f aca="false">C65*0.5144</f>
        <v>51.44</v>
      </c>
      <c r="E65" s="23" t="n">
        <v>962</v>
      </c>
      <c r="F65" s="0" t="n">
        <v>0</v>
      </c>
    </row>
    <row r="66" customFormat="false" ht="12.75" hidden="false" customHeight="false" outlineLevel="0" collapsed="false">
      <c r="A66" s="22" t="n">
        <f aca="false">B66-0.5</f>
        <v>4</v>
      </c>
      <c r="B66" s="22" t="n">
        <v>4.5</v>
      </c>
      <c r="C66" s="17" t="n">
        <v>80</v>
      </c>
      <c r="D66" s="17" t="n">
        <f aca="false">C66*0.5144</f>
        <v>41.152</v>
      </c>
      <c r="E66" s="17" t="n">
        <v>965</v>
      </c>
      <c r="F66" s="0" t="n">
        <f aca="false">B66-4.29</f>
        <v>0.21</v>
      </c>
    </row>
    <row r="67" customFormat="false" ht="12.75" hidden="false" customHeight="false" outlineLevel="0" collapsed="false">
      <c r="A67" s="22" t="n">
        <f aca="false">B67-0.5</f>
        <v>4.25</v>
      </c>
      <c r="B67" s="22" t="n">
        <v>4.75</v>
      </c>
      <c r="C67" s="17" t="n">
        <v>40</v>
      </c>
      <c r="D67" s="17" t="n">
        <f aca="false">C67*0.5144</f>
        <v>20.576</v>
      </c>
      <c r="E67" s="17" t="n">
        <v>990</v>
      </c>
      <c r="F67" s="0" t="n">
        <f aca="false">B67-4.29</f>
        <v>0.46</v>
      </c>
    </row>
    <row r="68" customFormat="false" ht="12.75" hidden="false" customHeight="false" outlineLevel="0" collapsed="false">
      <c r="A68" s="22" t="n">
        <f aca="false">B68-0.5</f>
        <v>4.5</v>
      </c>
      <c r="B68" s="22" t="n">
        <v>5</v>
      </c>
      <c r="C68" s="17" t="n">
        <v>35</v>
      </c>
      <c r="D68" s="17" t="n">
        <f aca="false">C68*0.5144</f>
        <v>18.004</v>
      </c>
      <c r="E68" s="17" t="n">
        <v>998</v>
      </c>
      <c r="F68" s="0" t="n">
        <f aca="false">B68-4.29</f>
        <v>0.71</v>
      </c>
    </row>
    <row r="69" customFormat="false" ht="12.75" hidden="false" customHeight="false" outlineLevel="0" collapsed="false">
      <c r="A69" s="22" t="n">
        <f aca="false">B69-0.5</f>
        <v>4.75</v>
      </c>
      <c r="B69" s="22" t="n">
        <v>5.25</v>
      </c>
      <c r="C69" s="17" t="n">
        <v>30</v>
      </c>
      <c r="D69" s="17" t="n">
        <f aca="false">C69*0.5144</f>
        <v>15.432</v>
      </c>
      <c r="E69" s="17" t="n">
        <v>1003</v>
      </c>
      <c r="F69" s="0" t="n">
        <f aca="false">B69-4.29</f>
        <v>0.96</v>
      </c>
    </row>
    <row r="70" customFormat="false" ht="12.75" hidden="false" customHeight="false" outlineLevel="0" collapsed="false">
      <c r="A70" s="22" t="n">
        <f aca="false">B70-0.5</f>
        <v>5</v>
      </c>
      <c r="B70" s="22" t="n">
        <v>5.5</v>
      </c>
      <c r="C70" s="17" t="n">
        <v>25</v>
      </c>
      <c r="D70" s="17" t="n">
        <f aca="false">C70*0.5144</f>
        <v>12.86</v>
      </c>
      <c r="E70" s="17" t="n">
        <v>1006</v>
      </c>
      <c r="F70" s="0" t="n">
        <f aca="false">B70-4.29</f>
        <v>1.21</v>
      </c>
    </row>
    <row r="71" customFormat="false" ht="12.75" hidden="false" customHeight="false" outlineLevel="0" collapsed="false">
      <c r="A71" s="22" t="n">
        <f aca="false">B71-0.5</f>
        <v>5.25</v>
      </c>
      <c r="B71" s="22" t="n">
        <v>5.75</v>
      </c>
      <c r="C71" s="17" t="n">
        <v>25</v>
      </c>
      <c r="D71" s="17" t="n">
        <f aca="false">C71*0.5144</f>
        <v>12.86</v>
      </c>
      <c r="E71" s="17" t="n">
        <v>1009</v>
      </c>
      <c r="F71" s="0" t="n">
        <f aca="false">B71-4.29</f>
        <v>1.46</v>
      </c>
    </row>
    <row r="72" customFormat="false" ht="12.75" hidden="false" customHeight="false" outlineLevel="0" collapsed="false">
      <c r="A72" s="22" t="n">
        <f aca="false">B72-0.5</f>
        <v>5.5</v>
      </c>
      <c r="B72" s="22" t="n">
        <v>6</v>
      </c>
      <c r="C72" s="17" t="n">
        <v>20</v>
      </c>
      <c r="D72" s="17" t="n">
        <f aca="false">C72*0.5144</f>
        <v>10.288</v>
      </c>
      <c r="E72" s="17" t="n">
        <v>1010</v>
      </c>
      <c r="F72" s="0" t="n">
        <f aca="false">B72-4.29</f>
        <v>1.71</v>
      </c>
    </row>
    <row r="73" customFormat="false" ht="12.75" hidden="false" customHeight="false" outlineLevel="0" collapsed="false">
      <c r="A73" s="22" t="n">
        <f aca="false">B73-0.5</f>
        <v>5.75</v>
      </c>
      <c r="B73" s="22" t="n">
        <v>6.25</v>
      </c>
      <c r="C73" s="17" t="n">
        <v>20</v>
      </c>
      <c r="D73" s="17" t="n">
        <f aca="false">C73*0.5144</f>
        <v>10.288</v>
      </c>
      <c r="E73" s="17" t="n">
        <v>1011</v>
      </c>
      <c r="F73" s="0" t="n">
        <f aca="false">B73-4.29</f>
        <v>1.96</v>
      </c>
    </row>
    <row r="74" customFormat="false" ht="12.75" hidden="false" customHeight="false" outlineLevel="0" collapsed="false">
      <c r="A74" s="22" t="n">
        <f aca="false">B74-0.5</f>
        <v>6</v>
      </c>
      <c r="B74" s="22" t="n">
        <v>6.5</v>
      </c>
      <c r="C74" s="17" t="n">
        <v>20</v>
      </c>
      <c r="D74" s="17" t="n">
        <f aca="false">C74*0.5144</f>
        <v>10.288</v>
      </c>
      <c r="E74" s="17" t="n">
        <v>1011</v>
      </c>
      <c r="F74" s="0" t="n">
        <f aca="false">B74-4.29</f>
        <v>2.21</v>
      </c>
    </row>
    <row r="75" customFormat="false" ht="12.75" hidden="false" customHeight="false" outlineLevel="0" collapsed="false">
      <c r="A75" s="22" t="n">
        <f aca="false">B75-0.5</f>
        <v>6.25</v>
      </c>
      <c r="B75" s="22" t="n">
        <v>6.75</v>
      </c>
      <c r="C75" s="17" t="n">
        <v>20</v>
      </c>
      <c r="D75" s="17" t="n">
        <f aca="false">C75*0.5144</f>
        <v>10.288</v>
      </c>
      <c r="E75" s="17" t="n">
        <v>1011</v>
      </c>
      <c r="F75" s="0" t="n">
        <f aca="false">B75-4.29</f>
        <v>2.46</v>
      </c>
    </row>
    <row r="76" customFormat="false" ht="12.75" hidden="false" customHeight="false" outlineLevel="0" collapsed="false">
      <c r="A76" s="22" t="n">
        <f aca="false">B76-0.5</f>
        <v>6.5</v>
      </c>
      <c r="B76" s="22" t="n">
        <v>7</v>
      </c>
      <c r="C76" s="17" t="n">
        <v>20</v>
      </c>
      <c r="D76" s="17" t="n">
        <f aca="false">C76*0.5144</f>
        <v>10.288</v>
      </c>
      <c r="E76" s="17" t="n">
        <v>1010</v>
      </c>
      <c r="F76" s="0" t="n">
        <f aca="false">B76-4.29</f>
        <v>2.71</v>
      </c>
    </row>
    <row r="77" customFormat="false" ht="12.75" hidden="false" customHeight="false" outlineLevel="0" collapsed="false">
      <c r="A77" s="22" t="n">
        <f aca="false">B77-0.5</f>
        <v>6.75</v>
      </c>
      <c r="B77" s="22" t="n">
        <v>7.25</v>
      </c>
      <c r="C77" s="17" t="n">
        <v>20</v>
      </c>
      <c r="D77" s="17" t="n">
        <f aca="false">C77*0.5144</f>
        <v>10.288</v>
      </c>
      <c r="E77" s="17" t="n">
        <v>1010</v>
      </c>
      <c r="F77" s="0" t="n">
        <f aca="false">B77-4.29</f>
        <v>2.96</v>
      </c>
    </row>
    <row r="78" customFormat="false" ht="12.75" hidden="false" customHeight="false" outlineLevel="0" collapsed="false">
      <c r="B78" s="22"/>
      <c r="C78" s="17"/>
      <c r="D78" s="17"/>
      <c r="E78" s="17"/>
    </row>
    <row r="79" customFormat="false" ht="12.75" hidden="false" customHeight="false" outlineLevel="0" collapsed="false">
      <c r="B79" s="24" t="s">
        <v>91</v>
      </c>
      <c r="C79" s="23" t="s">
        <v>8</v>
      </c>
      <c r="D79" s="17"/>
      <c r="E79" s="17"/>
    </row>
    <row r="80" customFormat="false" ht="12.75" hidden="false" customHeight="false" outlineLevel="0" collapsed="false">
      <c r="A80" s="0" t="n">
        <v>1</v>
      </c>
      <c r="B80" s="22" t="n">
        <v>1.75</v>
      </c>
      <c r="C80" s="17" t="n">
        <v>25</v>
      </c>
      <c r="D80" s="17" t="n">
        <f aca="false">C80*0.5144</f>
        <v>12.86</v>
      </c>
      <c r="E80" s="17" t="n">
        <v>1014</v>
      </c>
      <c r="F80" s="0" t="n">
        <f aca="false">B80-4.42</f>
        <v>-2.67</v>
      </c>
    </row>
    <row r="81" customFormat="false" ht="12.75" hidden="false" customHeight="false" outlineLevel="0" collapsed="false">
      <c r="A81" s="0" t="n">
        <f aca="false">B81-0.75</f>
        <v>1.25</v>
      </c>
      <c r="B81" s="22" t="n">
        <v>2</v>
      </c>
      <c r="C81" s="17" t="n">
        <v>25</v>
      </c>
      <c r="D81" s="17" t="n">
        <f aca="false">C81*0.5144</f>
        <v>12.86</v>
      </c>
      <c r="E81" s="17" t="n">
        <v>1013</v>
      </c>
      <c r="F81" s="0" t="n">
        <f aca="false">B81-4.42</f>
        <v>-2.42</v>
      </c>
    </row>
    <row r="82" customFormat="false" ht="12.75" hidden="false" customHeight="false" outlineLevel="0" collapsed="false">
      <c r="A82" s="0" t="n">
        <f aca="false">B82-0.75</f>
        <v>1.5</v>
      </c>
      <c r="B82" s="22" t="n">
        <v>2.25</v>
      </c>
      <c r="C82" s="17" t="n">
        <v>25</v>
      </c>
      <c r="D82" s="17" t="n">
        <f aca="false">C82*0.5144</f>
        <v>12.86</v>
      </c>
      <c r="E82" s="17" t="n">
        <v>1014</v>
      </c>
      <c r="F82" s="0" t="n">
        <f aca="false">B82-4.42</f>
        <v>-2.17</v>
      </c>
    </row>
    <row r="83" customFormat="false" ht="12.75" hidden="false" customHeight="false" outlineLevel="0" collapsed="false">
      <c r="A83" s="0" t="n">
        <f aca="false">B83-0.75</f>
        <v>1.75</v>
      </c>
      <c r="B83" s="22" t="n">
        <v>2.5</v>
      </c>
      <c r="C83" s="17" t="n">
        <v>30</v>
      </c>
      <c r="D83" s="17" t="n">
        <f aca="false">C83*0.5144</f>
        <v>15.432</v>
      </c>
      <c r="E83" s="17" t="n">
        <v>1011</v>
      </c>
      <c r="F83" s="0" t="n">
        <f aca="false">B83-4.42</f>
        <v>-1.92</v>
      </c>
    </row>
    <row r="84" customFormat="false" ht="12.75" hidden="false" customHeight="false" outlineLevel="0" collapsed="false">
      <c r="A84" s="0" t="n">
        <f aca="false">B84-0.75</f>
        <v>2</v>
      </c>
      <c r="B84" s="22" t="n">
        <v>2.75</v>
      </c>
      <c r="C84" s="17" t="n">
        <v>40</v>
      </c>
      <c r="D84" s="17" t="n">
        <f aca="false">C84*0.5144</f>
        <v>20.576</v>
      </c>
      <c r="E84" s="17" t="n">
        <v>1006</v>
      </c>
      <c r="F84" s="0" t="n">
        <f aca="false">B84-4.42</f>
        <v>-1.67</v>
      </c>
    </row>
    <row r="85" customFormat="false" ht="12.75" hidden="false" customHeight="false" outlineLevel="0" collapsed="false">
      <c r="A85" s="0" t="n">
        <f aca="false">B85-0.75</f>
        <v>2.25</v>
      </c>
      <c r="B85" s="22" t="n">
        <v>3</v>
      </c>
      <c r="C85" s="17" t="n">
        <v>45</v>
      </c>
      <c r="D85" s="17" t="n">
        <f aca="false">C85*0.5144</f>
        <v>23.148</v>
      </c>
      <c r="E85" s="17" t="n">
        <v>1001</v>
      </c>
      <c r="F85" s="0" t="n">
        <f aca="false">B85-4.42</f>
        <v>-1.42</v>
      </c>
    </row>
    <row r="86" customFormat="false" ht="12.75" hidden="false" customHeight="false" outlineLevel="0" collapsed="false">
      <c r="A86" s="0" t="n">
        <f aca="false">B86-0.75</f>
        <v>2.5</v>
      </c>
      <c r="B86" s="22" t="n">
        <v>3.25</v>
      </c>
      <c r="C86" s="17" t="n">
        <v>50</v>
      </c>
      <c r="D86" s="17" t="n">
        <f aca="false">C86*0.5144</f>
        <v>25.72</v>
      </c>
      <c r="E86" s="17" t="n">
        <v>1002</v>
      </c>
      <c r="F86" s="0" t="n">
        <f aca="false">B86-4.42</f>
        <v>-1.17</v>
      </c>
    </row>
    <row r="87" customFormat="false" ht="12.75" hidden="false" customHeight="false" outlineLevel="0" collapsed="false">
      <c r="A87" s="0" t="n">
        <f aca="false">B87-0.75</f>
        <v>2.75</v>
      </c>
      <c r="B87" s="22" t="n">
        <v>3.5</v>
      </c>
      <c r="C87" s="17" t="n">
        <v>55</v>
      </c>
      <c r="D87" s="17" t="n">
        <f aca="false">C87*0.5144</f>
        <v>28.292</v>
      </c>
      <c r="E87" s="17" t="n">
        <v>997</v>
      </c>
      <c r="F87" s="0" t="n">
        <f aca="false">B87-4.42</f>
        <v>-0.92</v>
      </c>
    </row>
    <row r="88" customFormat="false" ht="12.75" hidden="false" customHeight="false" outlineLevel="0" collapsed="false">
      <c r="A88" s="0" t="n">
        <f aca="false">B88-0.75</f>
        <v>3</v>
      </c>
      <c r="B88" s="22" t="n">
        <v>3.75</v>
      </c>
      <c r="C88" s="17" t="n">
        <v>65</v>
      </c>
      <c r="D88" s="17" t="n">
        <f aca="false">C88*0.5144</f>
        <v>33.436</v>
      </c>
      <c r="E88" s="17" t="n">
        <v>1001</v>
      </c>
      <c r="F88" s="0" t="n">
        <f aca="false">B88-4.42</f>
        <v>-0.67</v>
      </c>
    </row>
    <row r="89" customFormat="false" ht="12.75" hidden="false" customHeight="false" outlineLevel="0" collapsed="false">
      <c r="A89" s="0" t="n">
        <f aca="false">B89-0.75</f>
        <v>3.25</v>
      </c>
      <c r="B89" s="22" t="n">
        <v>4</v>
      </c>
      <c r="C89" s="17" t="n">
        <v>70</v>
      </c>
      <c r="D89" s="17" t="n">
        <f aca="false">C89*0.5144</f>
        <v>36.008</v>
      </c>
      <c r="E89" s="17" t="n">
        <v>999</v>
      </c>
      <c r="F89" s="0" t="n">
        <f aca="false">B89-4.42</f>
        <v>-0.42</v>
      </c>
    </row>
    <row r="90" customFormat="false" ht="12.75" hidden="false" customHeight="false" outlineLevel="0" collapsed="false">
      <c r="A90" s="0" t="n">
        <f aca="false">B90-0.75</f>
        <v>3.5</v>
      </c>
      <c r="B90" s="22" t="n">
        <v>4.25</v>
      </c>
      <c r="C90" s="17" t="n">
        <v>75</v>
      </c>
      <c r="D90" s="17" t="n">
        <f aca="false">C90*0.5144</f>
        <v>38.58</v>
      </c>
      <c r="E90" s="17" t="n">
        <v>995</v>
      </c>
      <c r="F90" s="0" t="n">
        <f aca="false">B90-4.42</f>
        <v>-0.17</v>
      </c>
    </row>
    <row r="91" customFormat="false" ht="12.75" hidden="false" customHeight="false" outlineLevel="0" collapsed="false">
      <c r="A91" s="0" t="n">
        <f aca="false">B91-0.75</f>
        <v>3.67</v>
      </c>
      <c r="B91" s="22" t="n">
        <v>4.42</v>
      </c>
      <c r="C91" s="17" t="n">
        <v>75</v>
      </c>
      <c r="D91" s="17" t="n">
        <f aca="false">C91*0.5144</f>
        <v>38.58</v>
      </c>
      <c r="E91" s="23" t="n">
        <v>990</v>
      </c>
      <c r="F91" s="0" t="n">
        <v>0</v>
      </c>
    </row>
    <row r="92" customFormat="false" ht="12.75" hidden="false" customHeight="false" outlineLevel="0" collapsed="false">
      <c r="A92" s="0" t="n">
        <f aca="false">B92-0.75</f>
        <v>3.75</v>
      </c>
      <c r="B92" s="22" t="n">
        <v>4.5</v>
      </c>
      <c r="C92" s="17" t="n">
        <v>65</v>
      </c>
      <c r="D92" s="17" t="n">
        <f aca="false">C92*0.5144</f>
        <v>33.436</v>
      </c>
      <c r="E92" s="17" t="n">
        <v>992</v>
      </c>
      <c r="F92" s="0" t="n">
        <f aca="false">B92-4.42</f>
        <v>0.0800000000000001</v>
      </c>
    </row>
    <row r="93" customFormat="false" ht="12.75" hidden="false" customHeight="false" outlineLevel="0" collapsed="false">
      <c r="A93" s="0" t="n">
        <f aca="false">B93-0.75</f>
        <v>4</v>
      </c>
      <c r="B93" s="22" t="n">
        <v>4.75</v>
      </c>
      <c r="C93" s="17" t="n">
        <v>35</v>
      </c>
      <c r="D93" s="17" t="n">
        <f aca="false">C93*0.5144</f>
        <v>18.004</v>
      </c>
      <c r="E93" s="17" t="n">
        <v>1000</v>
      </c>
      <c r="F93" s="0" t="n">
        <f aca="false">B93-4.42</f>
        <v>0.33</v>
      </c>
    </row>
    <row r="94" customFormat="false" ht="12.75" hidden="false" customHeight="false" outlineLevel="0" collapsed="false">
      <c r="A94" s="0" t="n">
        <f aca="false">B94-0.75</f>
        <v>4.25</v>
      </c>
      <c r="B94" s="22" t="n">
        <v>5</v>
      </c>
      <c r="C94" s="17" t="n">
        <v>30</v>
      </c>
      <c r="D94" s="17" t="n">
        <f aca="false">C94*0.5144</f>
        <v>15.432</v>
      </c>
      <c r="E94" s="17" t="n">
        <v>1009</v>
      </c>
      <c r="F94" s="0" t="n">
        <f aca="false">B94-4.42</f>
        <v>0.58</v>
      </c>
    </row>
    <row r="95" customFormat="false" ht="12.75" hidden="false" customHeight="false" outlineLevel="0" collapsed="false">
      <c r="A95" s="0" t="n">
        <f aca="false">B95-0.75</f>
        <v>4.5</v>
      </c>
      <c r="B95" s="22" t="n">
        <v>5.25</v>
      </c>
      <c r="C95" s="17" t="n">
        <v>25</v>
      </c>
      <c r="D95" s="17" t="n">
        <f aca="false">C95*0.5144</f>
        <v>12.86</v>
      </c>
      <c r="E95" s="17" t="n">
        <v>1015</v>
      </c>
      <c r="F95" s="0" t="n">
        <f aca="false">B95-4.42</f>
        <v>0.83</v>
      </c>
    </row>
    <row r="96" customFormat="false" ht="12.75" hidden="false" customHeight="false" outlineLevel="0" collapsed="false">
      <c r="A96" s="0" t="n">
        <f aca="false">B96-0.75</f>
        <v>4.75</v>
      </c>
      <c r="B96" s="22" t="n">
        <v>5.5</v>
      </c>
      <c r="C96" s="17" t="n">
        <v>20</v>
      </c>
      <c r="D96" s="17" t="n">
        <f aca="false">C96*0.5144</f>
        <v>10.288</v>
      </c>
      <c r="E96" s="17" t="n">
        <v>1016</v>
      </c>
      <c r="F96" s="0" t="n">
        <f aca="false">B96-4.42</f>
        <v>1.08</v>
      </c>
    </row>
    <row r="97" customFormat="false" ht="12.75" hidden="false" customHeight="false" outlineLevel="0" collapsed="false">
      <c r="A97" s="0" t="n">
        <f aca="false">B97-0.75</f>
        <v>5</v>
      </c>
      <c r="B97" s="22" t="n">
        <v>5.75</v>
      </c>
      <c r="C97" s="17" t="n">
        <v>20</v>
      </c>
      <c r="D97" s="17" t="n">
        <f aca="false">C97*0.5144</f>
        <v>10.288</v>
      </c>
      <c r="E97" s="17" t="n">
        <v>1016</v>
      </c>
      <c r="F97" s="0" t="n">
        <f aca="false">B97-4.42</f>
        <v>1.33</v>
      </c>
    </row>
    <row r="98" customFormat="false" ht="12.75" hidden="false" customHeight="false" outlineLevel="0" collapsed="false">
      <c r="A98" s="0" t="n">
        <f aca="false">B98-0.75</f>
        <v>5.25</v>
      </c>
      <c r="B98" s="22" t="n">
        <v>6</v>
      </c>
      <c r="C98" s="17" t="n">
        <v>15</v>
      </c>
      <c r="D98" s="17" t="n">
        <f aca="false">C98*0.5144</f>
        <v>7.716</v>
      </c>
      <c r="E98" s="17" t="n">
        <v>1014</v>
      </c>
      <c r="F98" s="0" t="n">
        <f aca="false">B98-4.42</f>
        <v>1.58</v>
      </c>
    </row>
    <row r="99" customFormat="false" ht="12.75" hidden="false" customHeight="false" outlineLevel="0" collapsed="false">
      <c r="A99" s="0" t="n">
        <f aca="false">B99-0.75</f>
        <v>5.5</v>
      </c>
      <c r="B99" s="22" t="n">
        <v>6.25</v>
      </c>
      <c r="C99" s="17" t="n">
        <v>10</v>
      </c>
      <c r="D99" s="17" t="n">
        <f aca="false">C99*0.5144</f>
        <v>5.144</v>
      </c>
      <c r="E99" s="17" t="n">
        <v>1013</v>
      </c>
      <c r="F99" s="0" t="n">
        <f aca="false">B99-4.42</f>
        <v>1.83</v>
      </c>
    </row>
    <row r="100" customFormat="false" ht="12.75" hidden="false" customHeight="false" outlineLevel="0" collapsed="false">
      <c r="A100" s="0" t="n">
        <f aca="false">B100-0.75</f>
        <v>5.75</v>
      </c>
      <c r="B100" s="22" t="n">
        <v>6.5</v>
      </c>
      <c r="C100" s="17" t="n">
        <v>10</v>
      </c>
      <c r="D100" s="17" t="n">
        <f aca="false">C100*0.5144</f>
        <v>5.144</v>
      </c>
      <c r="E100" s="17" t="n">
        <v>1012</v>
      </c>
      <c r="F100" s="0" t="n">
        <f aca="false">B100-4.42</f>
        <v>2.08</v>
      </c>
    </row>
    <row r="101" customFormat="false" ht="12.75" hidden="false" customHeight="false" outlineLevel="0" collapsed="false">
      <c r="B101" s="22"/>
      <c r="C101" s="17"/>
      <c r="D101" s="17"/>
      <c r="E101" s="17"/>
    </row>
    <row r="102" customFormat="false" ht="12.75" hidden="false" customHeight="false" outlineLevel="0" collapsed="false">
      <c r="B102" s="24" t="s">
        <v>92</v>
      </c>
      <c r="C102" s="23" t="s">
        <v>9</v>
      </c>
      <c r="D102" s="17"/>
      <c r="E102" s="17"/>
    </row>
    <row r="103" customFormat="false" ht="12.75" hidden="false" customHeight="false" outlineLevel="0" collapsed="false">
      <c r="A103" s="22" t="n">
        <f aca="false">B103-0.5</f>
        <v>1</v>
      </c>
      <c r="B103" s="22" t="n">
        <v>1.5</v>
      </c>
      <c r="C103" s="17" t="n">
        <v>20</v>
      </c>
      <c r="D103" s="17" t="n">
        <f aca="false">C103*0.5144</f>
        <v>10.288</v>
      </c>
      <c r="E103" s="17" t="n">
        <v>1011</v>
      </c>
      <c r="F103" s="0" t="n">
        <f aca="false">B103-3.5</f>
        <v>-2</v>
      </c>
    </row>
    <row r="104" customFormat="false" ht="12.75" hidden="false" customHeight="false" outlineLevel="0" collapsed="false">
      <c r="A104" s="22" t="n">
        <f aca="false">B104-0.5</f>
        <v>1.25</v>
      </c>
      <c r="B104" s="22" t="n">
        <v>1.75</v>
      </c>
      <c r="C104" s="17" t="n">
        <v>25</v>
      </c>
      <c r="D104" s="17" t="n">
        <f aca="false">C104*0.5144</f>
        <v>12.86</v>
      </c>
      <c r="E104" s="17" t="n">
        <v>1010</v>
      </c>
      <c r="F104" s="0" t="n">
        <f aca="false">B104-3.5</f>
        <v>-1.75</v>
      </c>
    </row>
    <row r="105" customFormat="false" ht="12.75" hidden="false" customHeight="false" outlineLevel="0" collapsed="false">
      <c r="A105" s="22" t="n">
        <f aca="false">B105-0.5</f>
        <v>1.5</v>
      </c>
      <c r="B105" s="22" t="n">
        <v>2</v>
      </c>
      <c r="C105" s="17" t="n">
        <v>30</v>
      </c>
      <c r="D105" s="17" t="n">
        <f aca="false">C105*0.5144</f>
        <v>15.432</v>
      </c>
      <c r="E105" s="17" t="n">
        <v>1009</v>
      </c>
      <c r="F105" s="0" t="n">
        <f aca="false">B105-3.5</f>
        <v>-1.5</v>
      </c>
    </row>
    <row r="106" customFormat="false" ht="12.75" hidden="false" customHeight="false" outlineLevel="0" collapsed="false">
      <c r="A106" s="22" t="n">
        <f aca="false">B106-0.5</f>
        <v>1.75</v>
      </c>
      <c r="B106" s="22" t="n">
        <v>2.25</v>
      </c>
      <c r="C106" s="17" t="n">
        <v>35</v>
      </c>
      <c r="D106" s="17" t="n">
        <f aca="false">C106*0.5144</f>
        <v>18.004</v>
      </c>
      <c r="E106" s="17" t="n">
        <v>1004</v>
      </c>
      <c r="F106" s="0" t="n">
        <f aca="false">B106-3.5</f>
        <v>-1.25</v>
      </c>
    </row>
    <row r="107" customFormat="false" ht="12.75" hidden="false" customHeight="false" outlineLevel="0" collapsed="false">
      <c r="A107" s="22" t="n">
        <f aca="false">B107-0.5</f>
        <v>2</v>
      </c>
      <c r="B107" s="22" t="n">
        <v>2.5</v>
      </c>
      <c r="C107" s="17" t="n">
        <v>50</v>
      </c>
      <c r="D107" s="17" t="n">
        <f aca="false">C107*0.5144</f>
        <v>25.72</v>
      </c>
      <c r="E107" s="17" t="n">
        <v>995</v>
      </c>
      <c r="F107" s="0" t="n">
        <f aca="false">B107-3.5</f>
        <v>-1</v>
      </c>
    </row>
    <row r="108" customFormat="false" ht="12.75" hidden="false" customHeight="false" outlineLevel="0" collapsed="false">
      <c r="A108" s="22" t="n">
        <f aca="false">B108-0.5</f>
        <v>2.25</v>
      </c>
      <c r="B108" s="22" t="n">
        <v>2.75</v>
      </c>
      <c r="C108" s="17" t="n">
        <v>55</v>
      </c>
      <c r="D108" s="17" t="n">
        <f aca="false">C108*0.5144</f>
        <v>28.292</v>
      </c>
      <c r="E108" s="17" t="n">
        <v>993</v>
      </c>
      <c r="F108" s="0" t="n">
        <f aca="false">B108-3.5</f>
        <v>-0.75</v>
      </c>
    </row>
    <row r="109" customFormat="false" ht="12.75" hidden="false" customHeight="false" outlineLevel="0" collapsed="false">
      <c r="A109" s="22" t="n">
        <f aca="false">B109-0.5</f>
        <v>2.5</v>
      </c>
      <c r="B109" s="22" t="n">
        <v>3</v>
      </c>
      <c r="C109" s="17" t="n">
        <v>65</v>
      </c>
      <c r="D109" s="17" t="n">
        <f aca="false">C109*0.5144</f>
        <v>33.436</v>
      </c>
      <c r="E109" s="17" t="n">
        <v>991</v>
      </c>
      <c r="F109" s="0" t="n">
        <f aca="false">B109-3.5</f>
        <v>-0.5</v>
      </c>
    </row>
    <row r="110" customFormat="false" ht="12.75" hidden="false" customHeight="false" outlineLevel="0" collapsed="false">
      <c r="A110" s="22" t="n">
        <f aca="false">B110-0.5</f>
        <v>2.75</v>
      </c>
      <c r="B110" s="22" t="n">
        <v>3.25</v>
      </c>
      <c r="C110" s="17" t="n">
        <v>70</v>
      </c>
      <c r="D110" s="17" t="n">
        <f aca="false">C110*0.5144</f>
        <v>36.008</v>
      </c>
      <c r="E110" s="17" t="n">
        <v>987</v>
      </c>
      <c r="F110" s="0" t="n">
        <f aca="false">B110-3.5</f>
        <v>-0.25</v>
      </c>
    </row>
    <row r="111" customFormat="false" ht="12.75" hidden="false" customHeight="false" outlineLevel="0" collapsed="false">
      <c r="A111" s="22" t="n">
        <f aca="false">B111-0.5</f>
        <v>3</v>
      </c>
      <c r="B111" s="22" t="n">
        <v>3.5</v>
      </c>
      <c r="C111" s="17" t="n">
        <v>70</v>
      </c>
      <c r="D111" s="17" t="n">
        <f aca="false">C111*0.5144</f>
        <v>36.008</v>
      </c>
      <c r="E111" s="23" t="n">
        <v>984</v>
      </c>
      <c r="F111" s="0" t="n">
        <v>0</v>
      </c>
    </row>
    <row r="112" customFormat="false" ht="12.75" hidden="false" customHeight="false" outlineLevel="0" collapsed="false">
      <c r="A112" s="22" t="n">
        <f aca="false">B112-0.5</f>
        <v>3.04</v>
      </c>
      <c r="B112" s="22" t="n">
        <v>3.54</v>
      </c>
      <c r="C112" s="17" t="n">
        <v>70</v>
      </c>
      <c r="D112" s="17" t="n">
        <f aca="false">C112*0.5144</f>
        <v>36.008</v>
      </c>
      <c r="E112" s="17" t="n">
        <v>986</v>
      </c>
      <c r="F112" s="0" t="n">
        <f aca="false">B112-3.5</f>
        <v>0.04</v>
      </c>
    </row>
    <row r="113" customFormat="false" ht="12.75" hidden="false" customHeight="false" outlineLevel="0" collapsed="false">
      <c r="A113" s="22" t="n">
        <f aca="false">B113-0.5</f>
        <v>3.25</v>
      </c>
      <c r="B113" s="22" t="n">
        <v>3.75</v>
      </c>
      <c r="C113" s="17" t="n">
        <v>50</v>
      </c>
      <c r="D113" s="17" t="n">
        <f aca="false">C113*0.5144</f>
        <v>25.72</v>
      </c>
      <c r="E113" s="17" t="n">
        <v>993</v>
      </c>
      <c r="F113" s="0" t="n">
        <f aca="false">B113-3.5</f>
        <v>0.25</v>
      </c>
    </row>
    <row r="114" customFormat="false" ht="12.75" hidden="false" customHeight="false" outlineLevel="0" collapsed="false">
      <c r="A114" s="22" t="n">
        <f aca="false">B114-0.5</f>
        <v>3.5</v>
      </c>
      <c r="B114" s="22" t="n">
        <v>4</v>
      </c>
      <c r="C114" s="17" t="n">
        <v>35</v>
      </c>
      <c r="D114" s="17" t="n">
        <f aca="false">C114*0.5144</f>
        <v>18.004</v>
      </c>
      <c r="E114" s="17" t="n">
        <v>1000</v>
      </c>
      <c r="F114" s="0" t="n">
        <f aca="false">B114-3.5</f>
        <v>0.5</v>
      </c>
    </row>
    <row r="115" customFormat="false" ht="12.75" hidden="false" customHeight="false" outlineLevel="0" collapsed="false">
      <c r="A115" s="22" t="n">
        <f aca="false">B115-0.5</f>
        <v>3.75</v>
      </c>
      <c r="B115" s="22" t="n">
        <v>4.25</v>
      </c>
      <c r="C115" s="17" t="n">
        <v>25</v>
      </c>
      <c r="D115" s="17" t="n">
        <f aca="false">C115*0.5144</f>
        <v>12.86</v>
      </c>
      <c r="E115" s="17" t="n">
        <v>1004</v>
      </c>
      <c r="F115" s="0" t="n">
        <f aca="false">B115-3.5</f>
        <v>0.75</v>
      </c>
    </row>
    <row r="116" customFormat="false" ht="12.75" hidden="false" customHeight="false" outlineLevel="0" collapsed="false">
      <c r="A116" s="22" t="n">
        <f aca="false">B116-0.5</f>
        <v>4</v>
      </c>
      <c r="B116" s="17" t="n">
        <v>4.5</v>
      </c>
      <c r="C116" s="17" t="n">
        <v>20</v>
      </c>
      <c r="D116" s="17" t="n">
        <f aca="false">C116*0.5144</f>
        <v>10.288</v>
      </c>
      <c r="E116" s="17" t="n">
        <v>1007</v>
      </c>
      <c r="F116" s="0" t="n">
        <f aca="false">B116-3.5</f>
        <v>1</v>
      </c>
    </row>
    <row r="117" customFormat="false" ht="12.75" hidden="false" customHeight="false" outlineLevel="0" collapsed="false">
      <c r="A117" s="22" t="n">
        <f aca="false">B117-0.5</f>
        <v>4.25</v>
      </c>
      <c r="B117" s="17" t="n">
        <v>4.75</v>
      </c>
      <c r="C117" s="17" t="n">
        <v>20</v>
      </c>
      <c r="D117" s="17" t="n">
        <f aca="false">C117*0.5144</f>
        <v>10.288</v>
      </c>
      <c r="E117" s="17" t="n">
        <v>1008</v>
      </c>
      <c r="F117" s="0" t="n">
        <f aca="false">B117-3.5</f>
        <v>1.25</v>
      </c>
    </row>
    <row r="118" customFormat="false" ht="12.75" hidden="false" customHeight="false" outlineLevel="0" collapsed="false">
      <c r="A118" s="22" t="n">
        <f aca="false">B118-0.5</f>
        <v>4.5</v>
      </c>
      <c r="B118" s="17" t="n">
        <v>5</v>
      </c>
      <c r="C118" s="17" t="n">
        <v>20</v>
      </c>
      <c r="D118" s="17" t="n">
        <f aca="false">C118*0.5144</f>
        <v>10.288</v>
      </c>
      <c r="E118" s="17" t="n">
        <v>1009</v>
      </c>
      <c r="F118" s="0" t="n">
        <f aca="false">B118-3.5</f>
        <v>1.5</v>
      </c>
    </row>
    <row r="119" customFormat="false" ht="12.75" hidden="false" customHeight="false" outlineLevel="0" collapsed="false">
      <c r="B119" s="17"/>
      <c r="C119" s="17"/>
      <c r="D119" s="17"/>
      <c r="E119" s="17"/>
    </row>
    <row r="120" customFormat="false" ht="12.75" hidden="false" customHeight="false" outlineLevel="0" collapsed="false">
      <c r="B120" s="23" t="s">
        <v>93</v>
      </c>
      <c r="C120" s="23" t="s">
        <v>10</v>
      </c>
      <c r="D120" s="17"/>
      <c r="E120" s="17"/>
    </row>
    <row r="121" customFormat="false" ht="12.75" hidden="false" customHeight="false" outlineLevel="0" collapsed="false">
      <c r="A121" s="22" t="n">
        <f aca="false">B121-0.5</f>
        <v>1</v>
      </c>
      <c r="B121" s="17" t="n">
        <v>1.5</v>
      </c>
      <c r="C121" s="17" t="n">
        <v>25</v>
      </c>
      <c r="D121" s="17" t="n">
        <f aca="false">C121*0.5144</f>
        <v>12.86</v>
      </c>
      <c r="E121" s="17" t="n">
        <v>1009</v>
      </c>
      <c r="F121" s="0" t="n">
        <f aca="false">B121-4.88</f>
        <v>-3.38</v>
      </c>
    </row>
    <row r="122" customFormat="false" ht="12.75" hidden="false" customHeight="false" outlineLevel="0" collapsed="false">
      <c r="A122" s="22" t="n">
        <f aca="false">B122-0.5</f>
        <v>1.25</v>
      </c>
      <c r="B122" s="17" t="n">
        <v>1.75</v>
      </c>
      <c r="C122" s="17" t="n">
        <v>30</v>
      </c>
      <c r="D122" s="17" t="n">
        <f aca="false">C122*0.5144</f>
        <v>15.432</v>
      </c>
      <c r="E122" s="17" t="n">
        <v>1006</v>
      </c>
      <c r="F122" s="0" t="n">
        <f aca="false">B122-4.88</f>
        <v>-3.13</v>
      </c>
    </row>
    <row r="123" customFormat="false" ht="12.75" hidden="false" customHeight="false" outlineLevel="0" collapsed="false">
      <c r="A123" s="22" t="n">
        <f aca="false">B123-0.5</f>
        <v>1.5</v>
      </c>
      <c r="B123" s="17" t="n">
        <v>2</v>
      </c>
      <c r="C123" s="17" t="n">
        <v>35</v>
      </c>
      <c r="D123" s="17" t="n">
        <f aca="false">C123*0.5144</f>
        <v>18.004</v>
      </c>
      <c r="E123" s="17" t="n">
        <v>1004</v>
      </c>
      <c r="F123" s="0" t="n">
        <f aca="false">B123-4.88</f>
        <v>-2.88</v>
      </c>
    </row>
    <row r="124" customFormat="false" ht="12.75" hidden="false" customHeight="false" outlineLevel="0" collapsed="false">
      <c r="A124" s="22" t="n">
        <f aca="false">B124-0.5</f>
        <v>1.75</v>
      </c>
      <c r="B124" s="17" t="n">
        <v>2.25</v>
      </c>
      <c r="C124" s="17" t="n">
        <v>40</v>
      </c>
      <c r="D124" s="17" t="n">
        <f aca="false">C124*0.5144</f>
        <v>20.576</v>
      </c>
      <c r="E124" s="17" t="n">
        <v>1001</v>
      </c>
      <c r="F124" s="0" t="n">
        <f aca="false">B124-4.88</f>
        <v>-2.63</v>
      </c>
    </row>
    <row r="125" customFormat="false" ht="12.75" hidden="false" customHeight="false" outlineLevel="0" collapsed="false">
      <c r="A125" s="22" t="n">
        <f aca="false">B125-0.5</f>
        <v>2</v>
      </c>
      <c r="B125" s="17" t="n">
        <v>2.5</v>
      </c>
      <c r="C125" s="17" t="n">
        <v>45</v>
      </c>
      <c r="D125" s="17" t="n">
        <f aca="false">C125*0.5144</f>
        <v>23.148</v>
      </c>
      <c r="E125" s="17" t="n">
        <v>997</v>
      </c>
      <c r="F125" s="0" t="n">
        <f aca="false">B125-4.88</f>
        <v>-2.38</v>
      </c>
    </row>
    <row r="126" customFormat="false" ht="12.75" hidden="false" customHeight="false" outlineLevel="0" collapsed="false">
      <c r="A126" s="22" t="n">
        <f aca="false">B126-0.5</f>
        <v>2.25</v>
      </c>
      <c r="B126" s="17" t="n">
        <v>2.75</v>
      </c>
      <c r="C126" s="17" t="n">
        <v>50</v>
      </c>
      <c r="D126" s="17" t="n">
        <f aca="false">C126*0.5144</f>
        <v>25.72</v>
      </c>
      <c r="E126" s="17" t="n">
        <v>995</v>
      </c>
      <c r="F126" s="0" t="n">
        <f aca="false">B126-4.88</f>
        <v>-2.13</v>
      </c>
    </row>
    <row r="127" customFormat="false" ht="12.75" hidden="false" customHeight="false" outlineLevel="0" collapsed="false">
      <c r="A127" s="22" t="n">
        <f aca="false">B127-0.5</f>
        <v>2.5</v>
      </c>
      <c r="B127" s="17" t="n">
        <v>3</v>
      </c>
      <c r="C127" s="17" t="n">
        <v>55</v>
      </c>
      <c r="D127" s="17" t="n">
        <f aca="false">C127*0.5144</f>
        <v>28.292</v>
      </c>
      <c r="E127" s="17" t="n">
        <v>991</v>
      </c>
      <c r="F127" s="0" t="n">
        <f aca="false">B127-4.88</f>
        <v>-1.88</v>
      </c>
    </row>
    <row r="128" customFormat="false" ht="12.75" hidden="false" customHeight="false" outlineLevel="0" collapsed="false">
      <c r="A128" s="22" t="n">
        <f aca="false">B128-0.5</f>
        <v>2.75</v>
      </c>
      <c r="B128" s="17" t="n">
        <v>3.25</v>
      </c>
      <c r="C128" s="17" t="n">
        <v>55</v>
      </c>
      <c r="D128" s="17" t="n">
        <f aca="false">C128*0.5144</f>
        <v>28.292</v>
      </c>
      <c r="E128" s="17" t="n">
        <v>992</v>
      </c>
      <c r="F128" s="0" t="n">
        <f aca="false">B128-4.88</f>
        <v>-1.63</v>
      </c>
    </row>
    <row r="129" customFormat="false" ht="12.75" hidden="false" customHeight="false" outlineLevel="0" collapsed="false">
      <c r="A129" s="22" t="n">
        <f aca="false">B129-0.5</f>
        <v>3</v>
      </c>
      <c r="B129" s="17" t="n">
        <v>3.5</v>
      </c>
      <c r="C129" s="17" t="n">
        <v>55</v>
      </c>
      <c r="D129" s="17" t="n">
        <f aca="false">C129*0.5144</f>
        <v>28.292</v>
      </c>
      <c r="E129" s="17" t="n">
        <v>992</v>
      </c>
      <c r="F129" s="0" t="n">
        <f aca="false">B129-4.88</f>
        <v>-1.38</v>
      </c>
    </row>
    <row r="130" customFormat="false" ht="12.75" hidden="false" customHeight="false" outlineLevel="0" collapsed="false">
      <c r="A130" s="22" t="n">
        <f aca="false">B130-0.5</f>
        <v>3.25</v>
      </c>
      <c r="B130" s="17" t="n">
        <v>3.75</v>
      </c>
      <c r="C130" s="17" t="n">
        <v>55</v>
      </c>
      <c r="D130" s="17" t="n">
        <f aca="false">C130*0.5144</f>
        <v>28.292</v>
      </c>
      <c r="E130" s="17" t="n">
        <v>994</v>
      </c>
      <c r="F130" s="0" t="n">
        <f aca="false">B130-4.88</f>
        <v>-1.13</v>
      </c>
    </row>
    <row r="131" customFormat="false" ht="12.75" hidden="false" customHeight="false" outlineLevel="0" collapsed="false">
      <c r="A131" s="22" t="n">
        <f aca="false">B131-0.5</f>
        <v>3.5</v>
      </c>
      <c r="B131" s="17" t="n">
        <v>4</v>
      </c>
      <c r="C131" s="17" t="n">
        <v>55</v>
      </c>
      <c r="D131" s="17" t="n">
        <f aca="false">C131*0.5144</f>
        <v>28.292</v>
      </c>
      <c r="E131" s="17" t="n">
        <v>994</v>
      </c>
      <c r="F131" s="0" t="n">
        <f aca="false">B131-4.88</f>
        <v>-0.88</v>
      </c>
    </row>
    <row r="132" customFormat="false" ht="12.75" hidden="false" customHeight="false" outlineLevel="0" collapsed="false">
      <c r="A132" s="22" t="n">
        <f aca="false">B132-0.5</f>
        <v>3.75</v>
      </c>
      <c r="B132" s="17" t="n">
        <v>4.25</v>
      </c>
      <c r="C132" s="17" t="n">
        <v>55</v>
      </c>
      <c r="D132" s="17" t="n">
        <f aca="false">C132*0.5144</f>
        <v>28.292</v>
      </c>
      <c r="E132" s="17" t="n">
        <v>994</v>
      </c>
      <c r="F132" s="0" t="n">
        <f aca="false">B132-4.88</f>
        <v>-0.63</v>
      </c>
    </row>
    <row r="133" customFormat="false" ht="12.75" hidden="false" customHeight="false" outlineLevel="0" collapsed="false">
      <c r="A133" s="22" t="n">
        <f aca="false">B133-0.5</f>
        <v>4</v>
      </c>
      <c r="B133" s="17" t="n">
        <v>4.5</v>
      </c>
      <c r="C133" s="17" t="n">
        <v>60</v>
      </c>
      <c r="D133" s="17" t="n">
        <f aca="false">C133*0.5144</f>
        <v>30.864</v>
      </c>
      <c r="E133" s="17" t="n">
        <v>991</v>
      </c>
      <c r="F133" s="0" t="n">
        <f aca="false">B133-4.88</f>
        <v>-0.38</v>
      </c>
    </row>
    <row r="134" customFormat="false" ht="12.75" hidden="false" customHeight="false" outlineLevel="0" collapsed="false">
      <c r="A134" s="22" t="n">
        <f aca="false">B134-0.5</f>
        <v>4.25</v>
      </c>
      <c r="B134" s="17" t="n">
        <v>4.75</v>
      </c>
      <c r="C134" s="0" t="n">
        <v>65</v>
      </c>
      <c r="D134" s="17" t="n">
        <f aca="false">C134*0.5144</f>
        <v>33.436</v>
      </c>
      <c r="E134" s="0" t="n">
        <v>986</v>
      </c>
      <c r="F134" s="0" t="n">
        <f aca="false">B134-4.88</f>
        <v>-0.13</v>
      </c>
    </row>
    <row r="135" customFormat="false" ht="12.75" hidden="false" customHeight="false" outlineLevel="0" collapsed="false">
      <c r="A135" s="22" t="n">
        <f aca="false">B135-0.5</f>
        <v>4.38</v>
      </c>
      <c r="B135" s="17" t="n">
        <v>4.88</v>
      </c>
      <c r="C135" s="17" t="n">
        <v>70</v>
      </c>
      <c r="D135" s="17" t="n">
        <f aca="false">C135*0.5144</f>
        <v>36.008</v>
      </c>
      <c r="E135" s="23" t="n">
        <v>982</v>
      </c>
      <c r="F135" s="0" t="n">
        <v>0</v>
      </c>
    </row>
    <row r="136" customFormat="false" ht="12.75" hidden="false" customHeight="false" outlineLevel="0" collapsed="false">
      <c r="A136" s="22" t="n">
        <f aca="false">B136-0.5</f>
        <v>4.5</v>
      </c>
      <c r="B136" s="17" t="n">
        <v>5</v>
      </c>
      <c r="C136" s="17" t="n">
        <v>75</v>
      </c>
      <c r="D136" s="17" t="n">
        <f aca="false">C136*0.5144</f>
        <v>38.58</v>
      </c>
      <c r="E136" s="17" t="n">
        <v>983</v>
      </c>
      <c r="F136" s="0" t="n">
        <f aca="false">B136-4.88</f>
        <v>0.12</v>
      </c>
    </row>
    <row r="137" customFormat="false" ht="12.75" hidden="false" customHeight="false" outlineLevel="0" collapsed="false">
      <c r="A137" s="22" t="n">
        <f aca="false">B137-0.5</f>
        <v>4.51</v>
      </c>
      <c r="B137" s="17" t="n">
        <v>5.01</v>
      </c>
      <c r="C137" s="17" t="n">
        <v>75</v>
      </c>
      <c r="D137" s="17" t="n">
        <f aca="false">C137*0.5144</f>
        <v>38.58</v>
      </c>
      <c r="E137" s="17" t="n">
        <v>983</v>
      </c>
      <c r="F137" s="0" t="n">
        <f aca="false">B137-4.88</f>
        <v>0.13</v>
      </c>
    </row>
    <row r="138" customFormat="false" ht="12.75" hidden="false" customHeight="false" outlineLevel="0" collapsed="false">
      <c r="A138" s="22" t="n">
        <f aca="false">B138-0.5</f>
        <v>4.75</v>
      </c>
      <c r="B138" s="17" t="n">
        <v>5.25</v>
      </c>
      <c r="C138" s="17" t="n">
        <v>35</v>
      </c>
      <c r="D138" s="17" t="n">
        <f aca="false">C138*0.5144</f>
        <v>18.004</v>
      </c>
      <c r="E138" s="17" t="n">
        <v>991</v>
      </c>
      <c r="F138" s="0" t="n">
        <f aca="false">B138-4.88</f>
        <v>0.37</v>
      </c>
    </row>
    <row r="139" customFormat="false" ht="12.75" hidden="false" customHeight="false" outlineLevel="0" collapsed="false">
      <c r="A139" s="22" t="n">
        <f aca="false">B139-0.5</f>
        <v>5</v>
      </c>
      <c r="B139" s="17" t="n">
        <v>5.5</v>
      </c>
      <c r="C139" s="17" t="n">
        <v>20</v>
      </c>
      <c r="D139" s="17" t="n">
        <f aca="false">C139*0.5144</f>
        <v>10.288</v>
      </c>
      <c r="E139" s="17" t="n">
        <v>1000</v>
      </c>
      <c r="F139" s="0" t="n">
        <f aca="false">B139-4.88</f>
        <v>0.62</v>
      </c>
    </row>
    <row r="140" customFormat="false" ht="12.75" hidden="false" customHeight="false" outlineLevel="0" collapsed="false">
      <c r="A140" s="22" t="n">
        <f aca="false">B140-0.5</f>
        <v>5.25</v>
      </c>
      <c r="B140" s="17" t="n">
        <v>5.75</v>
      </c>
      <c r="C140" s="17" t="n">
        <v>15</v>
      </c>
      <c r="D140" s="17" t="n">
        <f aca="false">C140*0.5144</f>
        <v>7.716</v>
      </c>
      <c r="E140" s="17" t="n">
        <v>1009</v>
      </c>
      <c r="F140" s="0" t="n">
        <f aca="false">B140-4.88</f>
        <v>0.87</v>
      </c>
    </row>
    <row r="141" customFormat="false" ht="12.75" hidden="false" customHeight="false" outlineLevel="0" collapsed="false">
      <c r="B141" s="17"/>
      <c r="C141" s="17"/>
      <c r="D141" s="17"/>
      <c r="E141" s="17"/>
    </row>
    <row r="142" customFormat="false" ht="12.75" hidden="false" customHeight="false" outlineLevel="0" collapsed="false">
      <c r="B142" s="23" t="s">
        <v>94</v>
      </c>
      <c r="C142" s="23" t="s">
        <v>11</v>
      </c>
      <c r="D142" s="17"/>
      <c r="E142" s="17"/>
    </row>
    <row r="143" customFormat="false" ht="12.75" hidden="false" customHeight="false" outlineLevel="0" collapsed="false">
      <c r="A143" s="0" t="n">
        <f aca="false">B143-0.75</f>
        <v>1</v>
      </c>
      <c r="B143" s="17" t="n">
        <v>1.75</v>
      </c>
      <c r="C143" s="17" t="n">
        <v>30</v>
      </c>
      <c r="D143" s="17" t="n">
        <f aca="false">C143*0.5144</f>
        <v>15.432</v>
      </c>
      <c r="E143" s="17" t="n">
        <v>1010</v>
      </c>
      <c r="F143" s="0" t="n">
        <f aca="false">B143-5.5</f>
        <v>-3.75</v>
      </c>
    </row>
    <row r="144" customFormat="false" ht="12.75" hidden="false" customHeight="false" outlineLevel="0" collapsed="false">
      <c r="A144" s="0" t="n">
        <f aca="false">B144-0.75</f>
        <v>1.25</v>
      </c>
      <c r="B144" s="17" t="n">
        <v>2</v>
      </c>
      <c r="C144" s="17" t="n">
        <v>30</v>
      </c>
      <c r="D144" s="17" t="n">
        <f aca="false">C144*0.5144</f>
        <v>15.432</v>
      </c>
      <c r="E144" s="17" t="n">
        <v>1008</v>
      </c>
      <c r="F144" s="0" t="n">
        <f aca="false">B144-5.5</f>
        <v>-3.5</v>
      </c>
    </row>
    <row r="145" customFormat="false" ht="12.75" hidden="false" customHeight="false" outlineLevel="0" collapsed="false">
      <c r="A145" s="0" t="n">
        <f aca="false">B145-0.75</f>
        <v>1.5</v>
      </c>
      <c r="B145" s="17" t="n">
        <v>2.25</v>
      </c>
      <c r="C145" s="17" t="n">
        <v>30</v>
      </c>
      <c r="D145" s="17" t="n">
        <f aca="false">C145*0.5144</f>
        <v>15.432</v>
      </c>
      <c r="E145" s="17" t="n">
        <v>1008</v>
      </c>
      <c r="F145" s="0" t="n">
        <f aca="false">B145-5.5</f>
        <v>-3.25</v>
      </c>
    </row>
    <row r="146" customFormat="false" ht="12.75" hidden="false" customHeight="false" outlineLevel="0" collapsed="false">
      <c r="A146" s="0" t="n">
        <f aca="false">B146-0.75</f>
        <v>1.75</v>
      </c>
      <c r="B146" s="17" t="n">
        <v>2.5</v>
      </c>
      <c r="C146" s="17" t="n">
        <v>30</v>
      </c>
      <c r="D146" s="17" t="n">
        <f aca="false">C146*0.5144</f>
        <v>15.432</v>
      </c>
      <c r="E146" s="17" t="n">
        <v>1008</v>
      </c>
      <c r="F146" s="0" t="n">
        <f aca="false">B146-5.5</f>
        <v>-3</v>
      </c>
    </row>
    <row r="147" customFormat="false" ht="12.75" hidden="false" customHeight="false" outlineLevel="0" collapsed="false">
      <c r="A147" s="0" t="n">
        <f aca="false">B147-0.75</f>
        <v>2</v>
      </c>
      <c r="B147" s="17" t="n">
        <v>2.75</v>
      </c>
      <c r="C147" s="17" t="n">
        <v>35</v>
      </c>
      <c r="D147" s="17" t="n">
        <f aca="false">C147*0.5144</f>
        <v>18.004</v>
      </c>
      <c r="E147" s="17" t="n">
        <v>1005</v>
      </c>
      <c r="F147" s="0" t="n">
        <f aca="false">B147-5.5</f>
        <v>-2.75</v>
      </c>
    </row>
    <row r="148" customFormat="false" ht="12.75" hidden="false" customHeight="false" outlineLevel="0" collapsed="false">
      <c r="A148" s="0" t="n">
        <f aca="false">B148-0.75</f>
        <v>2.25</v>
      </c>
      <c r="B148" s="17" t="n">
        <v>3</v>
      </c>
      <c r="C148" s="17" t="n">
        <v>40</v>
      </c>
      <c r="D148" s="17" t="n">
        <f aca="false">C148*0.5144</f>
        <v>20.576</v>
      </c>
      <c r="E148" s="17" t="n">
        <v>1000</v>
      </c>
      <c r="F148" s="0" t="n">
        <f aca="false">B148-5.5</f>
        <v>-2.5</v>
      </c>
    </row>
    <row r="149" customFormat="false" ht="12.75" hidden="false" customHeight="false" outlineLevel="0" collapsed="false">
      <c r="A149" s="0" t="n">
        <f aca="false">B149-0.75</f>
        <v>2.5</v>
      </c>
      <c r="B149" s="17" t="n">
        <v>3.25</v>
      </c>
      <c r="C149" s="17" t="n">
        <v>45</v>
      </c>
      <c r="D149" s="17" t="n">
        <f aca="false">C149*0.5144</f>
        <v>23.148</v>
      </c>
      <c r="E149" s="17" t="n">
        <v>998</v>
      </c>
      <c r="F149" s="0" t="n">
        <f aca="false">B149-5.5</f>
        <v>-2.25</v>
      </c>
    </row>
    <row r="150" customFormat="false" ht="12.75" hidden="false" customHeight="false" outlineLevel="0" collapsed="false">
      <c r="A150" s="0" t="n">
        <f aca="false">B150-0.75</f>
        <v>2.75</v>
      </c>
      <c r="B150" s="17" t="n">
        <v>3.5</v>
      </c>
      <c r="C150" s="17" t="n">
        <v>50</v>
      </c>
      <c r="D150" s="17" t="n">
        <f aca="false">C150*0.5144</f>
        <v>25.72</v>
      </c>
      <c r="E150" s="17" t="n">
        <v>993</v>
      </c>
      <c r="F150" s="0" t="n">
        <f aca="false">B150-5.5</f>
        <v>-2</v>
      </c>
    </row>
    <row r="151" customFormat="false" ht="12.75" hidden="false" customHeight="false" outlineLevel="0" collapsed="false">
      <c r="A151" s="0" t="n">
        <f aca="false">B151-0.75</f>
        <v>3</v>
      </c>
      <c r="B151" s="17" t="n">
        <v>3.75</v>
      </c>
      <c r="C151" s="17" t="n">
        <v>55</v>
      </c>
      <c r="D151" s="17" t="n">
        <f aca="false">C151*0.5144</f>
        <v>28.292</v>
      </c>
      <c r="E151" s="17" t="n">
        <v>991</v>
      </c>
      <c r="F151" s="0" t="n">
        <f aca="false">B151-5.5</f>
        <v>-1.75</v>
      </c>
    </row>
    <row r="152" customFormat="false" ht="12.75" hidden="false" customHeight="false" outlineLevel="0" collapsed="false">
      <c r="A152" s="0" t="n">
        <f aca="false">B152-0.75</f>
        <v>3.25</v>
      </c>
      <c r="B152" s="17" t="n">
        <v>4</v>
      </c>
      <c r="C152" s="17" t="n">
        <v>65</v>
      </c>
      <c r="D152" s="17" t="n">
        <f aca="false">C152*0.5144</f>
        <v>33.436</v>
      </c>
      <c r="E152" s="17" t="n">
        <v>983</v>
      </c>
      <c r="F152" s="0" t="n">
        <f aca="false">B152-5.5</f>
        <v>-1.5</v>
      </c>
    </row>
    <row r="153" customFormat="false" ht="12.75" hidden="false" customHeight="false" outlineLevel="0" collapsed="false">
      <c r="A153" s="0" t="n">
        <f aca="false">B153-0.75</f>
        <v>3.5</v>
      </c>
      <c r="B153" s="17" t="n">
        <v>4.25</v>
      </c>
      <c r="C153" s="17" t="n">
        <v>75</v>
      </c>
      <c r="D153" s="17" t="n">
        <f aca="false">C153*0.5144</f>
        <v>38.58</v>
      </c>
      <c r="E153" s="17" t="n">
        <v>980</v>
      </c>
      <c r="F153" s="0" t="n">
        <f aca="false">B153-5.5</f>
        <v>-1.25</v>
      </c>
    </row>
    <row r="154" customFormat="false" ht="12.75" hidden="false" customHeight="false" outlineLevel="0" collapsed="false">
      <c r="A154" s="0" t="n">
        <f aca="false">B154-0.75</f>
        <v>3.75</v>
      </c>
      <c r="B154" s="17" t="n">
        <v>4.5</v>
      </c>
      <c r="C154" s="17" t="n">
        <v>80</v>
      </c>
      <c r="D154" s="17" t="n">
        <f aca="false">C154*0.5144</f>
        <v>41.152</v>
      </c>
      <c r="E154" s="17" t="n">
        <v>979</v>
      </c>
      <c r="F154" s="0" t="n">
        <f aca="false">B154-5.5</f>
        <v>-1</v>
      </c>
    </row>
    <row r="155" customFormat="false" ht="12.75" hidden="false" customHeight="false" outlineLevel="0" collapsed="false">
      <c r="A155" s="0" t="n">
        <f aca="false">B155-0.75</f>
        <v>4</v>
      </c>
      <c r="B155" s="17" t="n">
        <v>4.75</v>
      </c>
      <c r="C155" s="17" t="n">
        <v>90</v>
      </c>
      <c r="D155" s="17" t="n">
        <f aca="false">C155*0.5144</f>
        <v>46.296</v>
      </c>
      <c r="E155" s="17" t="n">
        <v>975</v>
      </c>
      <c r="F155" s="0" t="n">
        <f aca="false">B155-5.5</f>
        <v>-0.75</v>
      </c>
    </row>
    <row r="156" customFormat="false" ht="12.75" hidden="false" customHeight="false" outlineLevel="0" collapsed="false">
      <c r="A156" s="0" t="n">
        <f aca="false">B156-0.75</f>
        <v>4.25</v>
      </c>
      <c r="B156" s="17" t="n">
        <v>5</v>
      </c>
      <c r="C156" s="17" t="n">
        <v>120</v>
      </c>
      <c r="D156" s="17" t="n">
        <f aca="false">C156*0.5144</f>
        <v>61.728</v>
      </c>
      <c r="E156" s="17" t="n">
        <v>954</v>
      </c>
      <c r="F156" s="0" t="n">
        <f aca="false">B156-5.5</f>
        <v>-0.5</v>
      </c>
    </row>
    <row r="157" customFormat="false" ht="12.75" hidden="false" customHeight="false" outlineLevel="0" collapsed="false">
      <c r="A157" s="0" t="n">
        <f aca="false">B157-0.75</f>
        <v>4.5</v>
      </c>
      <c r="B157" s="17" t="n">
        <v>5.25</v>
      </c>
      <c r="C157" s="17" t="n">
        <v>125</v>
      </c>
      <c r="D157" s="17" t="n">
        <f aca="false">C157*0.5144</f>
        <v>64.3</v>
      </c>
      <c r="E157" s="17" t="n">
        <v>950</v>
      </c>
      <c r="F157" s="0" t="n">
        <f aca="false">B157-5.5</f>
        <v>-0.25</v>
      </c>
    </row>
    <row r="158" customFormat="false" ht="12.75" hidden="false" customHeight="false" outlineLevel="0" collapsed="false">
      <c r="A158" s="0" t="n">
        <f aca="false">B158-0.75</f>
        <v>4.75</v>
      </c>
      <c r="B158" s="17" t="n">
        <v>5.5</v>
      </c>
      <c r="C158" s="17" t="n">
        <v>125</v>
      </c>
      <c r="D158" s="17" t="n">
        <f aca="false">C158*0.5144</f>
        <v>64.3</v>
      </c>
      <c r="E158" s="23" t="n">
        <v>944</v>
      </c>
      <c r="F158" s="0" t="n">
        <v>0</v>
      </c>
    </row>
    <row r="159" customFormat="false" ht="12.75" hidden="false" customHeight="false" outlineLevel="0" collapsed="false">
      <c r="A159" s="0" t="n">
        <f aca="false">B159-0.75</f>
        <v>5</v>
      </c>
      <c r="B159" s="17" t="n">
        <v>5.75</v>
      </c>
      <c r="C159" s="17" t="n">
        <v>120</v>
      </c>
      <c r="D159" s="17" t="n">
        <f aca="false">C159*0.5144</f>
        <v>61.728</v>
      </c>
      <c r="E159" s="17" t="n">
        <v>946</v>
      </c>
      <c r="F159" s="0" t="n">
        <f aca="false">B159-5.5</f>
        <v>0.25</v>
      </c>
    </row>
    <row r="160" customFormat="false" ht="12.75" hidden="false" customHeight="false" outlineLevel="0" collapsed="false">
      <c r="A160" s="0" t="n">
        <f aca="false">B160-0.75</f>
        <v>5.25</v>
      </c>
      <c r="B160" s="17" t="n">
        <v>6</v>
      </c>
      <c r="C160" s="17" t="n">
        <v>100</v>
      </c>
      <c r="D160" s="17" t="n">
        <f aca="false">C160*0.5144</f>
        <v>51.44</v>
      </c>
      <c r="E160" s="17" t="n">
        <v>951</v>
      </c>
      <c r="F160" s="0" t="n">
        <f aca="false">B160-5.5</f>
        <v>0.5</v>
      </c>
    </row>
    <row r="161" customFormat="false" ht="12.75" hidden="false" customHeight="false" outlineLevel="0" collapsed="false">
      <c r="A161" s="0" t="n">
        <f aca="false">B161-0.75</f>
        <v>5.5</v>
      </c>
      <c r="B161" s="17" t="n">
        <v>6.25</v>
      </c>
      <c r="C161" s="17" t="n">
        <v>80</v>
      </c>
      <c r="D161" s="17" t="n">
        <f aca="false">C161*0.5144</f>
        <v>41.152</v>
      </c>
      <c r="E161" s="17" t="n">
        <v>963</v>
      </c>
      <c r="F161" s="0" t="n">
        <f aca="false">B161-5.5</f>
        <v>0.75</v>
      </c>
    </row>
    <row r="162" customFormat="false" ht="12.75" hidden="false" customHeight="false" outlineLevel="0" collapsed="false">
      <c r="A162" s="0" t="n">
        <f aca="false">B162-0.75</f>
        <v>5.75</v>
      </c>
      <c r="B162" s="17" t="n">
        <v>6.5</v>
      </c>
      <c r="C162" s="17" t="n">
        <v>60</v>
      </c>
      <c r="D162" s="17" t="n">
        <f aca="false">C162*0.5144</f>
        <v>30.864</v>
      </c>
      <c r="E162" s="17" t="n">
        <v>980</v>
      </c>
      <c r="F162" s="0" t="n">
        <f aca="false">B162-5.5</f>
        <v>1</v>
      </c>
    </row>
    <row r="163" customFormat="false" ht="12.75" hidden="false" customHeight="false" outlineLevel="0" collapsed="false">
      <c r="A163" s="0" t="n">
        <f aca="false">B163-0.75</f>
        <v>6</v>
      </c>
      <c r="B163" s="17" t="n">
        <v>6.75</v>
      </c>
      <c r="C163" s="17" t="n">
        <v>35</v>
      </c>
      <c r="D163" s="17" t="n">
        <f aca="false">C163*0.5144</f>
        <v>18.004</v>
      </c>
      <c r="E163" s="17" t="n">
        <v>993</v>
      </c>
      <c r="F163" s="0" t="n">
        <f aca="false">B163-5.5</f>
        <v>1.25</v>
      </c>
    </row>
    <row r="164" customFormat="false" ht="12.75" hidden="false" customHeight="false" outlineLevel="0" collapsed="false">
      <c r="A164" s="0" t="n">
        <f aca="false">B164-0.75</f>
        <v>6.25</v>
      </c>
      <c r="B164" s="17" t="n">
        <v>7</v>
      </c>
      <c r="C164" s="17" t="n">
        <v>30</v>
      </c>
      <c r="D164" s="17" t="n">
        <f aca="false">C164*0.5144</f>
        <v>15.432</v>
      </c>
      <c r="E164" s="17" t="n">
        <v>1000</v>
      </c>
      <c r="F164" s="0" t="n">
        <f aca="false">B164-5.5</f>
        <v>1.5</v>
      </c>
    </row>
    <row r="165" customFormat="false" ht="12.75" hidden="false" customHeight="false" outlineLevel="0" collapsed="false">
      <c r="A165" s="0" t="n">
        <f aca="false">B165-0.75</f>
        <v>6.5</v>
      </c>
      <c r="B165" s="17" t="n">
        <v>7.25</v>
      </c>
      <c r="C165" s="17" t="n">
        <v>30</v>
      </c>
      <c r="D165" s="17" t="n">
        <f aca="false">C165*0.5144</f>
        <v>15.432</v>
      </c>
      <c r="E165" s="17" t="n">
        <v>1003</v>
      </c>
      <c r="F165" s="0" t="n">
        <f aca="false">B165-5.5</f>
        <v>1.75</v>
      </c>
    </row>
    <row r="166" customFormat="false" ht="12.75" hidden="false" customHeight="false" outlineLevel="0" collapsed="false">
      <c r="A166" s="0" t="n">
        <f aca="false">B166-0.75</f>
        <v>6.75</v>
      </c>
      <c r="B166" s="17" t="n">
        <v>7.5</v>
      </c>
      <c r="C166" s="17" t="n">
        <v>25</v>
      </c>
      <c r="D166" s="17" t="n">
        <f aca="false">C166*0.5144</f>
        <v>12.86</v>
      </c>
      <c r="E166" s="17" t="n">
        <v>1006</v>
      </c>
      <c r="F166" s="0" t="n">
        <f aca="false">B166-5.5</f>
        <v>2</v>
      </c>
    </row>
    <row r="167" customFormat="false" ht="12.75" hidden="false" customHeight="false" outlineLevel="0" collapsed="false">
      <c r="A167" s="0" t="n">
        <f aca="false">B167-0.75</f>
        <v>7</v>
      </c>
      <c r="B167" s="17" t="n">
        <v>7.75</v>
      </c>
      <c r="C167" s="17" t="n">
        <v>25</v>
      </c>
      <c r="D167" s="17" t="n">
        <f aca="false">C167*0.5144</f>
        <v>12.86</v>
      </c>
      <c r="E167" s="17" t="n">
        <v>1007</v>
      </c>
      <c r="F167" s="0" t="n">
        <f aca="false">B167-5.5</f>
        <v>2.25</v>
      </c>
    </row>
    <row r="168" customFormat="false" ht="12.75" hidden="false" customHeight="false" outlineLevel="0" collapsed="false">
      <c r="A168" s="0" t="n">
        <f aca="false">B168-0.75</f>
        <v>7.25</v>
      </c>
      <c r="B168" s="17" t="n">
        <v>8</v>
      </c>
      <c r="C168" s="17" t="n">
        <v>20</v>
      </c>
      <c r="D168" s="17" t="n">
        <f aca="false">C168*0.5144</f>
        <v>10.288</v>
      </c>
      <c r="E168" s="17" t="n">
        <v>1008</v>
      </c>
      <c r="F168" s="0" t="n">
        <f aca="false">B168-5.5</f>
        <v>2.5</v>
      </c>
    </row>
    <row r="169" customFormat="false" ht="12.75" hidden="false" customHeight="false" outlineLevel="0" collapsed="false">
      <c r="B169" s="17"/>
      <c r="C169" s="17"/>
      <c r="D169" s="17"/>
      <c r="E169" s="17"/>
    </row>
    <row r="170" customFormat="false" ht="12.75" hidden="false" customHeight="false" outlineLevel="0" collapsed="false">
      <c r="B170" s="23" t="s">
        <v>95</v>
      </c>
      <c r="C170" s="23" t="s">
        <v>12</v>
      </c>
      <c r="D170" s="17"/>
      <c r="E170" s="17"/>
    </row>
    <row r="171" customFormat="false" ht="12.75" hidden="false" customHeight="false" outlineLevel="0" collapsed="false">
      <c r="A171" s="22" t="n">
        <v>1</v>
      </c>
      <c r="B171" s="22" t="n">
        <v>1</v>
      </c>
      <c r="C171" s="17" t="n">
        <v>25</v>
      </c>
      <c r="D171" s="17" t="n">
        <f aca="false">C171*0.5144</f>
        <v>12.86</v>
      </c>
      <c r="E171" s="17" t="n">
        <v>1010</v>
      </c>
      <c r="F171" s="0" t="n">
        <f aca="false">B171-9.64</f>
        <v>-8.64</v>
      </c>
    </row>
    <row r="172" customFormat="false" ht="12.75" hidden="false" customHeight="false" outlineLevel="0" collapsed="false">
      <c r="A172" s="22" t="n">
        <v>1.25</v>
      </c>
      <c r="B172" s="22" t="n">
        <v>1.25</v>
      </c>
      <c r="C172" s="17" t="n">
        <v>30</v>
      </c>
      <c r="D172" s="17" t="n">
        <f aca="false">C172*0.5144</f>
        <v>15.432</v>
      </c>
      <c r="E172" s="17" t="n">
        <v>1010</v>
      </c>
      <c r="F172" s="0" t="n">
        <f aca="false">B172-9.64</f>
        <v>-8.39</v>
      </c>
    </row>
    <row r="173" customFormat="false" ht="12.75" hidden="false" customHeight="false" outlineLevel="0" collapsed="false">
      <c r="A173" s="25" t="n">
        <v>1.5</v>
      </c>
      <c r="B173" s="25" t="n">
        <v>1.5</v>
      </c>
      <c r="C173" s="0" t="n">
        <v>30</v>
      </c>
      <c r="D173" s="17" t="n">
        <f aca="false">C173*0.5144</f>
        <v>15.432</v>
      </c>
      <c r="E173" s="0" t="n">
        <v>1010</v>
      </c>
      <c r="F173" s="0" t="n">
        <f aca="false">B173-9.64</f>
        <v>-8.14</v>
      </c>
    </row>
    <row r="174" customFormat="false" ht="12.75" hidden="false" customHeight="false" outlineLevel="0" collapsed="false">
      <c r="A174" s="22" t="n">
        <v>1.75</v>
      </c>
      <c r="B174" s="22" t="n">
        <v>1.75</v>
      </c>
      <c r="C174" s="17" t="n">
        <v>35</v>
      </c>
      <c r="D174" s="17" t="n">
        <f aca="false">C174*0.5144</f>
        <v>18.004</v>
      </c>
      <c r="E174" s="17" t="n">
        <v>1010</v>
      </c>
      <c r="F174" s="0" t="n">
        <f aca="false">B174-9.64</f>
        <v>-7.89</v>
      </c>
    </row>
    <row r="175" customFormat="false" ht="12.75" hidden="false" customHeight="false" outlineLevel="0" collapsed="false">
      <c r="A175" s="22" t="n">
        <v>2</v>
      </c>
      <c r="B175" s="22" t="n">
        <v>2</v>
      </c>
      <c r="C175" s="17" t="n">
        <v>35</v>
      </c>
      <c r="D175" s="17" t="n">
        <f aca="false">C175*0.5144</f>
        <v>18.004</v>
      </c>
      <c r="E175" s="17" t="n">
        <v>1009</v>
      </c>
      <c r="F175" s="0" t="n">
        <f aca="false">B175-9.64</f>
        <v>-7.64</v>
      </c>
    </row>
    <row r="176" customFormat="false" ht="12.75" hidden="false" customHeight="false" outlineLevel="0" collapsed="false">
      <c r="A176" s="22" t="n">
        <v>2.25</v>
      </c>
      <c r="B176" s="22" t="n">
        <v>2.25</v>
      </c>
      <c r="C176" s="17" t="n">
        <v>40</v>
      </c>
      <c r="D176" s="17" t="n">
        <f aca="false">C176*0.5144</f>
        <v>20.576</v>
      </c>
      <c r="E176" s="17" t="n">
        <v>1009</v>
      </c>
      <c r="F176" s="0" t="n">
        <f aca="false">B176-9.64</f>
        <v>-7.39</v>
      </c>
    </row>
    <row r="177" customFormat="false" ht="12.75" hidden="false" customHeight="false" outlineLevel="0" collapsed="false">
      <c r="A177" s="22" t="n">
        <v>2.5</v>
      </c>
      <c r="B177" s="22" t="n">
        <v>2.5</v>
      </c>
      <c r="C177" s="17" t="n">
        <v>40</v>
      </c>
      <c r="D177" s="17" t="n">
        <f aca="false">C177*0.5144</f>
        <v>20.576</v>
      </c>
      <c r="E177" s="17" t="n">
        <v>1009</v>
      </c>
      <c r="F177" s="0" t="n">
        <f aca="false">B177-9.64</f>
        <v>-7.14</v>
      </c>
    </row>
    <row r="178" customFormat="false" ht="12.75" hidden="false" customHeight="false" outlineLevel="0" collapsed="false">
      <c r="A178" s="25" t="n">
        <v>2.75</v>
      </c>
      <c r="B178" s="25" t="n">
        <v>2.75</v>
      </c>
      <c r="C178" s="17" t="n">
        <v>45</v>
      </c>
      <c r="D178" s="17" t="n">
        <f aca="false">C178*0.5144</f>
        <v>23.148</v>
      </c>
      <c r="E178" s="17" t="n">
        <v>1006</v>
      </c>
      <c r="F178" s="0" t="n">
        <f aca="false">B178-9.64</f>
        <v>-6.89</v>
      </c>
    </row>
    <row r="179" customFormat="false" ht="12.75" hidden="false" customHeight="false" outlineLevel="0" collapsed="false">
      <c r="A179" s="22" t="n">
        <v>3</v>
      </c>
      <c r="B179" s="22" t="n">
        <v>3</v>
      </c>
      <c r="C179" s="17" t="n">
        <v>50</v>
      </c>
      <c r="D179" s="17" t="n">
        <f aca="false">C179*0.5144</f>
        <v>25.72</v>
      </c>
      <c r="E179" s="17" t="n">
        <v>1001</v>
      </c>
      <c r="F179" s="0" t="n">
        <f aca="false">B179-9.64</f>
        <v>-6.64</v>
      </c>
    </row>
    <row r="180" customFormat="false" ht="12.75" hidden="false" customHeight="false" outlineLevel="0" collapsed="false">
      <c r="A180" s="22" t="n">
        <v>3.25</v>
      </c>
      <c r="B180" s="22" t="n">
        <v>3.25</v>
      </c>
      <c r="C180" s="17" t="n">
        <v>60</v>
      </c>
      <c r="D180" s="17" t="n">
        <f aca="false">C180*0.5144</f>
        <v>30.864</v>
      </c>
      <c r="E180" s="17" t="n">
        <v>1003</v>
      </c>
      <c r="F180" s="0" t="n">
        <f aca="false">B180-9.64</f>
        <v>-6.39</v>
      </c>
    </row>
    <row r="181" customFormat="false" ht="12.75" hidden="false" customHeight="false" outlineLevel="0" collapsed="false">
      <c r="A181" s="22" t="n">
        <v>3.5</v>
      </c>
      <c r="B181" s="22" t="n">
        <v>3.5</v>
      </c>
      <c r="C181" s="17" t="n">
        <v>55</v>
      </c>
      <c r="D181" s="17" t="n">
        <f aca="false">C181*0.5144</f>
        <v>28.292</v>
      </c>
      <c r="E181" s="17" t="n">
        <v>1004</v>
      </c>
      <c r="F181" s="0" t="n">
        <f aca="false">B181-9.64</f>
        <v>-6.14</v>
      </c>
    </row>
    <row r="182" customFormat="false" ht="12.75" hidden="false" customHeight="false" outlineLevel="0" collapsed="false">
      <c r="A182" s="22" t="n">
        <v>3.75</v>
      </c>
      <c r="B182" s="22" t="n">
        <v>3.75</v>
      </c>
      <c r="C182" s="17" t="n">
        <v>55</v>
      </c>
      <c r="D182" s="17" t="n">
        <f aca="false">C182*0.5144</f>
        <v>28.292</v>
      </c>
      <c r="E182" s="17" t="n">
        <v>1002</v>
      </c>
      <c r="F182" s="0" t="n">
        <f aca="false">B182-9.64</f>
        <v>-5.89</v>
      </c>
    </row>
    <row r="183" customFormat="false" ht="12.75" hidden="false" customHeight="false" outlineLevel="0" collapsed="false">
      <c r="A183" s="25" t="n">
        <v>4</v>
      </c>
      <c r="B183" s="25" t="n">
        <v>4</v>
      </c>
      <c r="C183" s="17" t="n">
        <v>55</v>
      </c>
      <c r="D183" s="17" t="n">
        <f aca="false">C183*0.5144</f>
        <v>28.292</v>
      </c>
      <c r="E183" s="17" t="n">
        <v>1002</v>
      </c>
      <c r="F183" s="0" t="n">
        <f aca="false">B183-9.64</f>
        <v>-5.64</v>
      </c>
    </row>
    <row r="184" customFormat="false" ht="12.75" hidden="false" customHeight="false" outlineLevel="0" collapsed="false">
      <c r="A184" s="22" t="n">
        <v>4.25</v>
      </c>
      <c r="B184" s="22" t="n">
        <v>4.25</v>
      </c>
      <c r="C184" s="17" t="n">
        <v>55</v>
      </c>
      <c r="D184" s="17" t="n">
        <f aca="false">C184*0.5144</f>
        <v>28.292</v>
      </c>
      <c r="E184" s="17" t="n">
        <v>998</v>
      </c>
      <c r="F184" s="0" t="n">
        <f aca="false">B184-9.64</f>
        <v>-5.39</v>
      </c>
    </row>
    <row r="185" customFormat="false" ht="12.75" hidden="false" customHeight="false" outlineLevel="0" collapsed="false">
      <c r="A185" s="22" t="n">
        <v>4.5</v>
      </c>
      <c r="B185" s="22" t="n">
        <v>4.5</v>
      </c>
      <c r="C185" s="17" t="n">
        <v>70</v>
      </c>
      <c r="D185" s="17" t="n">
        <f aca="false">C185*0.5144</f>
        <v>36.008</v>
      </c>
      <c r="E185" s="17" t="n">
        <v>988</v>
      </c>
      <c r="F185" s="0" t="n">
        <f aca="false">B185-9.64</f>
        <v>-5.14</v>
      </c>
    </row>
    <row r="186" customFormat="false" ht="12.75" hidden="false" customHeight="false" outlineLevel="0" collapsed="false">
      <c r="A186" s="22" t="n">
        <v>4.75</v>
      </c>
      <c r="B186" s="22" t="n">
        <v>4.75</v>
      </c>
      <c r="C186" s="17" t="n">
        <v>55</v>
      </c>
      <c r="D186" s="17" t="n">
        <f aca="false">C186*0.5144</f>
        <v>28.292</v>
      </c>
      <c r="E186" s="17" t="n">
        <v>1003</v>
      </c>
      <c r="F186" s="0" t="n">
        <f aca="false">B186-9.64</f>
        <v>-4.89</v>
      </c>
    </row>
    <row r="187" customFormat="false" ht="12.75" hidden="false" customHeight="false" outlineLevel="0" collapsed="false">
      <c r="A187" s="22" t="n">
        <v>5</v>
      </c>
      <c r="B187" s="22" t="n">
        <v>5</v>
      </c>
      <c r="C187" s="17" t="n">
        <v>50</v>
      </c>
      <c r="D187" s="17" t="n">
        <f aca="false">C187*0.5144</f>
        <v>25.72</v>
      </c>
      <c r="E187" s="17" t="n">
        <v>1010</v>
      </c>
      <c r="F187" s="0" t="n">
        <f aca="false">B187-9.64</f>
        <v>-4.64</v>
      </c>
    </row>
    <row r="188" customFormat="false" ht="12.75" hidden="false" customHeight="false" outlineLevel="0" collapsed="false">
      <c r="A188" s="25" t="n">
        <v>5.25</v>
      </c>
      <c r="B188" s="25" t="n">
        <v>5.25</v>
      </c>
      <c r="C188" s="17" t="n">
        <v>50</v>
      </c>
      <c r="D188" s="17" t="n">
        <f aca="false">C188*0.5144</f>
        <v>25.72</v>
      </c>
      <c r="E188" s="17" t="n">
        <v>1009</v>
      </c>
      <c r="F188" s="0" t="n">
        <f aca="false">B188-9.64</f>
        <v>-4.39</v>
      </c>
    </row>
    <row r="189" customFormat="false" ht="12.75" hidden="false" customHeight="false" outlineLevel="0" collapsed="false">
      <c r="A189" s="22" t="n">
        <v>5.42</v>
      </c>
      <c r="B189" s="22" t="n">
        <v>5.42</v>
      </c>
      <c r="C189" s="17" t="n">
        <v>50</v>
      </c>
      <c r="D189" s="17" t="n">
        <f aca="false">C189*0.5144</f>
        <v>25.72</v>
      </c>
      <c r="E189" s="17" t="n">
        <v>1009</v>
      </c>
      <c r="F189" s="0" t="n">
        <f aca="false">B189-9.64</f>
        <v>-4.22</v>
      </c>
    </row>
    <row r="190" customFormat="false" ht="12.75" hidden="false" customHeight="false" outlineLevel="0" collapsed="false">
      <c r="A190" s="22" t="n">
        <v>5.5</v>
      </c>
      <c r="B190" s="22" t="n">
        <v>5.5</v>
      </c>
      <c r="C190" s="17" t="n">
        <v>50</v>
      </c>
      <c r="D190" s="17" t="n">
        <f aca="false">C190*0.5144</f>
        <v>25.72</v>
      </c>
      <c r="E190" s="17" t="n">
        <v>1009</v>
      </c>
      <c r="F190" s="0" t="n">
        <f aca="false">B190-9.64</f>
        <v>-4.14</v>
      </c>
    </row>
    <row r="191" customFormat="false" ht="12.75" hidden="false" customHeight="false" outlineLevel="0" collapsed="false">
      <c r="A191" s="25" t="n">
        <v>5.75</v>
      </c>
      <c r="B191" s="25" t="n">
        <v>5.75</v>
      </c>
      <c r="C191" s="17" t="n">
        <v>45</v>
      </c>
      <c r="D191" s="17" t="n">
        <f aca="false">C191*0.5144</f>
        <v>23.148</v>
      </c>
      <c r="E191" s="17" t="n">
        <v>1009</v>
      </c>
      <c r="F191" s="0" t="n">
        <f aca="false">B191-9.64</f>
        <v>-3.89</v>
      </c>
    </row>
    <row r="192" customFormat="false" ht="12.75" hidden="false" customHeight="false" outlineLevel="0" collapsed="false">
      <c r="A192" s="22" t="n">
        <v>6</v>
      </c>
      <c r="B192" s="22" t="n">
        <v>6</v>
      </c>
      <c r="C192" s="17" t="n">
        <v>45</v>
      </c>
      <c r="D192" s="17" t="n">
        <f aca="false">C192*0.5144</f>
        <v>23.148</v>
      </c>
      <c r="E192" s="17" t="n">
        <v>1008</v>
      </c>
      <c r="F192" s="0" t="n">
        <f aca="false">B192-9.64</f>
        <v>-3.64</v>
      </c>
    </row>
    <row r="193" customFormat="false" ht="12.75" hidden="false" customHeight="false" outlineLevel="0" collapsed="false">
      <c r="A193" s="22" t="n">
        <v>6.25</v>
      </c>
      <c r="B193" s="22" t="n">
        <v>6.25</v>
      </c>
      <c r="C193" s="17" t="n">
        <v>45</v>
      </c>
      <c r="D193" s="17" t="n">
        <f aca="false">C193*0.5144</f>
        <v>23.148</v>
      </c>
      <c r="E193" s="17" t="n">
        <v>1007</v>
      </c>
      <c r="F193" s="0" t="n">
        <f aca="false">B193-9.64</f>
        <v>-3.39</v>
      </c>
    </row>
    <row r="194" customFormat="false" ht="12.75" hidden="false" customHeight="false" outlineLevel="0" collapsed="false">
      <c r="A194" s="22" t="n">
        <v>6.5</v>
      </c>
      <c r="B194" s="22" t="n">
        <v>6.5</v>
      </c>
      <c r="C194" s="17" t="n">
        <v>45</v>
      </c>
      <c r="D194" s="17" t="n">
        <f aca="false">C194*0.5144</f>
        <v>23.148</v>
      </c>
      <c r="E194" s="17" t="n">
        <v>1006</v>
      </c>
      <c r="F194" s="0" t="n">
        <f aca="false">B194-9.64</f>
        <v>-3.14</v>
      </c>
    </row>
    <row r="195" customFormat="false" ht="12.75" hidden="false" customHeight="false" outlineLevel="0" collapsed="false">
      <c r="A195" s="22" t="n">
        <v>6.75</v>
      </c>
      <c r="B195" s="22" t="n">
        <v>6.75</v>
      </c>
      <c r="C195" s="17" t="n">
        <v>45</v>
      </c>
      <c r="D195" s="17" t="n">
        <f aca="false">C195*0.5144</f>
        <v>23.148</v>
      </c>
      <c r="E195" s="17" t="n">
        <v>1008</v>
      </c>
      <c r="F195" s="0" t="n">
        <f aca="false">B195-9.64</f>
        <v>-2.89</v>
      </c>
    </row>
    <row r="196" customFormat="false" ht="12.75" hidden="false" customHeight="false" outlineLevel="0" collapsed="false">
      <c r="A196" s="25" t="n">
        <v>7</v>
      </c>
      <c r="B196" s="25" t="n">
        <v>7</v>
      </c>
      <c r="C196" s="17" t="n">
        <v>45</v>
      </c>
      <c r="D196" s="17" t="n">
        <f aca="false">C196*0.5144</f>
        <v>23.148</v>
      </c>
      <c r="E196" s="17" t="n">
        <v>1003</v>
      </c>
      <c r="F196" s="0" t="n">
        <f aca="false">B196-9.64</f>
        <v>-2.64</v>
      </c>
    </row>
    <row r="197" customFormat="false" ht="12.75" hidden="false" customHeight="false" outlineLevel="0" collapsed="false">
      <c r="A197" s="22" t="n">
        <v>7.25</v>
      </c>
      <c r="B197" s="22" t="n">
        <v>7.25</v>
      </c>
      <c r="C197" s="0" t="n">
        <v>45</v>
      </c>
      <c r="D197" s="17" t="n">
        <f aca="false">C197*0.5144</f>
        <v>23.148</v>
      </c>
      <c r="E197" s="0" t="n">
        <v>1005</v>
      </c>
      <c r="F197" s="0" t="n">
        <f aca="false">B197-9.64</f>
        <v>-2.39</v>
      </c>
    </row>
    <row r="198" customFormat="false" ht="12.75" hidden="false" customHeight="false" outlineLevel="0" collapsed="false">
      <c r="A198" s="22" t="n">
        <v>7.5</v>
      </c>
      <c r="B198" s="22" t="n">
        <v>7.5</v>
      </c>
      <c r="C198" s="0" t="n">
        <v>50</v>
      </c>
      <c r="D198" s="17" t="n">
        <f aca="false">C198*0.5144</f>
        <v>25.72</v>
      </c>
      <c r="E198" s="0" t="n">
        <v>999</v>
      </c>
      <c r="F198" s="0" t="n">
        <f aca="false">B198-9.64</f>
        <v>-2.14</v>
      </c>
    </row>
    <row r="199" customFormat="false" ht="12.75" hidden="false" customHeight="false" outlineLevel="0" collapsed="false">
      <c r="A199" s="22" t="n">
        <v>7.75</v>
      </c>
      <c r="B199" s="22" t="n">
        <v>7.75</v>
      </c>
      <c r="C199" s="0" t="n">
        <v>50</v>
      </c>
      <c r="D199" s="17" t="n">
        <f aca="false">C199*0.5144</f>
        <v>25.72</v>
      </c>
      <c r="E199" s="0" t="n">
        <v>995</v>
      </c>
      <c r="F199" s="0" t="n">
        <f aca="false">B199-9.64</f>
        <v>-1.89</v>
      </c>
    </row>
    <row r="200" customFormat="false" ht="12.75" hidden="false" customHeight="false" outlineLevel="0" collapsed="false">
      <c r="A200" s="22" t="n">
        <v>8</v>
      </c>
      <c r="B200" s="22" t="n">
        <v>8</v>
      </c>
      <c r="C200" s="0" t="n">
        <v>55</v>
      </c>
      <c r="D200" s="17" t="n">
        <f aca="false">C200*0.5144</f>
        <v>28.292</v>
      </c>
      <c r="E200" s="0" t="n">
        <v>991</v>
      </c>
      <c r="F200" s="0" t="n">
        <f aca="false">B200-9.64</f>
        <v>-1.64</v>
      </c>
    </row>
    <row r="201" customFormat="false" ht="12.75" hidden="false" customHeight="false" outlineLevel="0" collapsed="false">
      <c r="A201" s="25" t="n">
        <v>8.25</v>
      </c>
      <c r="B201" s="25" t="n">
        <v>8.25</v>
      </c>
      <c r="C201" s="0" t="n">
        <v>55</v>
      </c>
      <c r="D201" s="17" t="n">
        <f aca="false">C201*0.5144</f>
        <v>28.292</v>
      </c>
      <c r="E201" s="0" t="n">
        <v>993</v>
      </c>
      <c r="F201" s="0" t="n">
        <f aca="false">B201-9.64</f>
        <v>-1.39</v>
      </c>
    </row>
    <row r="202" customFormat="false" ht="12.75" hidden="false" customHeight="false" outlineLevel="0" collapsed="false">
      <c r="A202" s="22" t="n">
        <v>8.5</v>
      </c>
      <c r="B202" s="22" t="n">
        <v>8.5</v>
      </c>
      <c r="C202" s="0" t="n">
        <v>55</v>
      </c>
      <c r="D202" s="17" t="n">
        <f aca="false">C202*0.5144</f>
        <v>28.292</v>
      </c>
      <c r="E202" s="0" t="n">
        <v>991</v>
      </c>
      <c r="F202" s="0" t="n">
        <f aca="false">B202-9.64</f>
        <v>-1.14</v>
      </c>
    </row>
    <row r="203" customFormat="false" ht="12.75" hidden="false" customHeight="false" outlineLevel="0" collapsed="false">
      <c r="A203" s="22" t="n">
        <v>8.75</v>
      </c>
      <c r="B203" s="22" t="n">
        <v>8.75</v>
      </c>
      <c r="C203" s="0" t="n">
        <v>60</v>
      </c>
      <c r="D203" s="17" t="n">
        <f aca="false">C203*0.5144</f>
        <v>30.864</v>
      </c>
      <c r="E203" s="0" t="n">
        <v>989</v>
      </c>
      <c r="F203" s="0" t="n">
        <f aca="false">B203-9.64</f>
        <v>-0.890000000000001</v>
      </c>
    </row>
    <row r="204" customFormat="false" ht="12.75" hidden="false" customHeight="false" outlineLevel="0" collapsed="false">
      <c r="A204" s="22" t="n">
        <v>9</v>
      </c>
      <c r="B204" s="22" t="n">
        <v>9</v>
      </c>
      <c r="C204" s="0" t="n">
        <v>60</v>
      </c>
      <c r="D204" s="17" t="n">
        <f aca="false">C204*0.5144</f>
        <v>30.864</v>
      </c>
      <c r="E204" s="0" t="n">
        <v>988</v>
      </c>
      <c r="F204" s="0" t="n">
        <f aca="false">B204-9.64</f>
        <v>-0.640000000000001</v>
      </c>
    </row>
    <row r="205" customFormat="false" ht="12.75" hidden="false" customHeight="false" outlineLevel="0" collapsed="false">
      <c r="A205" s="22" t="n">
        <v>9.25</v>
      </c>
      <c r="B205" s="22" t="n">
        <v>9.25</v>
      </c>
      <c r="C205" s="0" t="n">
        <v>65</v>
      </c>
      <c r="D205" s="17" t="n">
        <f aca="false">C205*0.5144</f>
        <v>33.436</v>
      </c>
      <c r="E205" s="0" t="n">
        <v>987</v>
      </c>
      <c r="F205" s="0" t="n">
        <f aca="false">B205-9.64</f>
        <v>-0.390000000000001</v>
      </c>
    </row>
    <row r="206" customFormat="false" ht="12.75" hidden="false" customHeight="false" outlineLevel="0" collapsed="false">
      <c r="A206" s="25" t="n">
        <v>9.5</v>
      </c>
      <c r="B206" s="25" t="n">
        <v>9.5</v>
      </c>
      <c r="C206" s="0" t="n">
        <v>75</v>
      </c>
      <c r="D206" s="17" t="n">
        <f aca="false">C206*0.5144</f>
        <v>38.58</v>
      </c>
      <c r="E206" s="0" t="n">
        <v>982</v>
      </c>
      <c r="F206" s="0" t="n">
        <f aca="false">B206-9.64</f>
        <v>-0.140000000000001</v>
      </c>
    </row>
    <row r="207" customFormat="false" ht="12.75" hidden="false" customHeight="false" outlineLevel="0" collapsed="false">
      <c r="A207" s="25" t="n">
        <v>9.64</v>
      </c>
      <c r="B207" s="25" t="n">
        <v>9.64</v>
      </c>
      <c r="C207" s="0" t="n">
        <v>80</v>
      </c>
      <c r="D207" s="17" t="n">
        <f aca="false">C207*0.5144</f>
        <v>41.152</v>
      </c>
      <c r="E207" s="21" t="n">
        <v>979</v>
      </c>
      <c r="F207" s="0" t="n">
        <f aca="false">B207-9.64</f>
        <v>0</v>
      </c>
    </row>
    <row r="208" customFormat="false" ht="12.75" hidden="false" customHeight="false" outlineLevel="0" collapsed="false">
      <c r="A208" s="25" t="n">
        <v>9.75</v>
      </c>
      <c r="B208" s="25" t="n">
        <v>9.75</v>
      </c>
      <c r="C208" s="0" t="n">
        <v>70</v>
      </c>
      <c r="D208" s="17" t="n">
        <f aca="false">C208*0.5144</f>
        <v>36.008</v>
      </c>
      <c r="E208" s="0" t="n">
        <v>984</v>
      </c>
      <c r="F208" s="0" t="n">
        <f aca="false">B208-9.64</f>
        <v>0.109999999999999</v>
      </c>
    </row>
    <row r="209" customFormat="false" ht="12.75" hidden="false" customHeight="false" outlineLevel="0" collapsed="false">
      <c r="A209" s="25" t="n">
        <v>10</v>
      </c>
      <c r="B209" s="25" t="n">
        <v>10</v>
      </c>
      <c r="C209" s="0" t="n">
        <v>50</v>
      </c>
      <c r="D209" s="17" t="n">
        <f aca="false">C209*0.5144</f>
        <v>25.72</v>
      </c>
      <c r="E209" s="0" t="n">
        <v>995</v>
      </c>
      <c r="F209" s="0" t="n">
        <f aca="false">B209-9.64</f>
        <v>0.359999999999999</v>
      </c>
    </row>
    <row r="210" customFormat="false" ht="12.75" hidden="false" customHeight="false" outlineLevel="0" collapsed="false">
      <c r="A210" s="25" t="n">
        <v>10.25</v>
      </c>
      <c r="B210" s="25" t="n">
        <v>10.25</v>
      </c>
      <c r="C210" s="0" t="n">
        <v>40</v>
      </c>
      <c r="D210" s="17" t="n">
        <f aca="false">C210*0.5144</f>
        <v>20.576</v>
      </c>
      <c r="E210" s="0" t="n">
        <v>999</v>
      </c>
      <c r="F210" s="0" t="n">
        <f aca="false">B210-9.64</f>
        <v>0.609999999999999</v>
      </c>
    </row>
    <row r="211" customFormat="false" ht="12.75" hidden="false" customHeight="false" outlineLevel="0" collapsed="false">
      <c r="A211" s="25" t="n">
        <v>10.5</v>
      </c>
      <c r="B211" s="25" t="n">
        <v>10.5</v>
      </c>
      <c r="C211" s="0" t="n">
        <v>35</v>
      </c>
      <c r="D211" s="17" t="n">
        <f aca="false">C211*0.5144</f>
        <v>18.004</v>
      </c>
      <c r="E211" s="0" t="n">
        <v>1003</v>
      </c>
      <c r="F211" s="0" t="n">
        <f aca="false">B211-9.64</f>
        <v>0.859999999999999</v>
      </c>
    </row>
    <row r="212" customFormat="false" ht="12.75" hidden="false" customHeight="false" outlineLevel="0" collapsed="false">
      <c r="A212" s="25" t="n">
        <v>10.75</v>
      </c>
      <c r="B212" s="25" t="n">
        <v>10.75</v>
      </c>
      <c r="C212" s="0" t="n">
        <v>35</v>
      </c>
      <c r="D212" s="17" t="n">
        <f aca="false">C212*0.5144</f>
        <v>18.004</v>
      </c>
      <c r="E212" s="0" t="n">
        <v>1007</v>
      </c>
      <c r="F212" s="0" t="n">
        <f aca="false">B212-9.64</f>
        <v>1.11</v>
      </c>
    </row>
    <row r="213" customFormat="false" ht="12.75" hidden="false" customHeight="false" outlineLevel="0" collapsed="false">
      <c r="A213" s="25" t="n">
        <v>11</v>
      </c>
      <c r="B213" s="25" t="n">
        <v>11</v>
      </c>
      <c r="C213" s="0" t="n">
        <v>30</v>
      </c>
      <c r="D213" s="17" t="n">
        <f aca="false">C213*0.5144</f>
        <v>15.432</v>
      </c>
      <c r="E213" s="0" t="n">
        <v>1014</v>
      </c>
      <c r="F213" s="0" t="n">
        <f aca="false">B213-9.64</f>
        <v>1.36</v>
      </c>
    </row>
    <row r="214" customFormat="false" ht="12.75" hidden="false" customHeight="false" outlineLevel="0" collapsed="false">
      <c r="A214" s="25" t="n">
        <v>11.25</v>
      </c>
      <c r="B214" s="25" t="n">
        <v>11.25</v>
      </c>
      <c r="C214" s="0" t="n">
        <v>25</v>
      </c>
      <c r="D214" s="17" t="n">
        <f aca="false">C214*0.5144</f>
        <v>12.86</v>
      </c>
      <c r="E214" s="0" t="n">
        <v>1016</v>
      </c>
      <c r="F214" s="0" t="n">
        <f aca="false">B214-9.64</f>
        <v>1.61</v>
      </c>
    </row>
    <row r="215" customFormat="false" ht="12.75" hidden="false" customHeight="false" outlineLevel="0" collapsed="false">
      <c r="B215" s="25" t="n">
        <v>11.5</v>
      </c>
      <c r="C215" s="0" t="n">
        <v>25</v>
      </c>
      <c r="D215" s="17" t="n">
        <f aca="false">C215*0.5144</f>
        <v>12.86</v>
      </c>
      <c r="E215" s="0" t="n">
        <v>1016</v>
      </c>
      <c r="F215" s="0" t="n">
        <f aca="false">B215-9.64</f>
        <v>1.86</v>
      </c>
    </row>
    <row r="216" customFormat="false" ht="12.75" hidden="false" customHeight="false" outlineLevel="0" collapsed="false">
      <c r="B216" s="25"/>
    </row>
    <row r="217" customFormat="false" ht="12.75" hidden="false" customHeight="false" outlineLevel="0" collapsed="false">
      <c r="B217" s="26" t="s">
        <v>96</v>
      </c>
      <c r="C217" s="21" t="s">
        <v>13</v>
      </c>
    </row>
    <row r="218" customFormat="false" ht="12.75" hidden="false" customHeight="false" outlineLevel="0" collapsed="false">
      <c r="A218" s="25" t="n">
        <v>1</v>
      </c>
      <c r="B218" s="25" t="n">
        <v>1</v>
      </c>
      <c r="C218" s="0" t="n">
        <v>25</v>
      </c>
      <c r="D218" s="17" t="n">
        <f aca="false">C218*0.5144</f>
        <v>12.86</v>
      </c>
      <c r="E218" s="0" t="n">
        <v>1009</v>
      </c>
      <c r="F218" s="0" t="n">
        <f aca="false">B218-5.13</f>
        <v>-4.13</v>
      </c>
    </row>
    <row r="219" customFormat="false" ht="12.75" hidden="false" customHeight="false" outlineLevel="0" collapsed="false">
      <c r="A219" s="25" t="n">
        <v>1.25</v>
      </c>
      <c r="B219" s="25" t="n">
        <v>1.25</v>
      </c>
      <c r="C219" s="0" t="n">
        <v>25</v>
      </c>
      <c r="D219" s="17" t="n">
        <f aca="false">C219*0.5144</f>
        <v>12.86</v>
      </c>
      <c r="E219" s="0" t="n">
        <v>1009</v>
      </c>
      <c r="F219" s="0" t="n">
        <f aca="false">B219-5.13</f>
        <v>-3.88</v>
      </c>
    </row>
    <row r="220" customFormat="false" ht="12.75" hidden="false" customHeight="false" outlineLevel="0" collapsed="false">
      <c r="A220" s="25" t="n">
        <v>1.5</v>
      </c>
      <c r="B220" s="25" t="n">
        <v>1.5</v>
      </c>
      <c r="C220" s="0" t="n">
        <v>30</v>
      </c>
      <c r="D220" s="17" t="n">
        <f aca="false">C220*0.5144</f>
        <v>15.432</v>
      </c>
      <c r="E220" s="0" t="n">
        <v>1007</v>
      </c>
      <c r="F220" s="0" t="n">
        <f aca="false">B220-5.13</f>
        <v>-3.63</v>
      </c>
    </row>
    <row r="221" customFormat="false" ht="12.75" hidden="false" customHeight="false" outlineLevel="0" collapsed="false">
      <c r="A221" s="25" t="n">
        <v>1.75</v>
      </c>
      <c r="B221" s="25" t="n">
        <v>1.75</v>
      </c>
      <c r="C221" s="0" t="n">
        <v>35</v>
      </c>
      <c r="D221" s="17" t="n">
        <f aca="false">C221*0.5144</f>
        <v>18.004</v>
      </c>
      <c r="E221" s="0" t="n">
        <v>1005</v>
      </c>
      <c r="F221" s="0" t="n">
        <f aca="false">B221-5.13</f>
        <v>-3.38</v>
      </c>
    </row>
    <row r="222" customFormat="false" ht="12.75" hidden="false" customHeight="false" outlineLevel="0" collapsed="false">
      <c r="A222" s="25" t="n">
        <v>2</v>
      </c>
      <c r="B222" s="25" t="n">
        <v>2</v>
      </c>
      <c r="C222" s="0" t="n">
        <v>45</v>
      </c>
      <c r="D222" s="17" t="n">
        <f aca="false">C222*0.5144</f>
        <v>23.148</v>
      </c>
      <c r="E222" s="0" t="n">
        <v>1002</v>
      </c>
      <c r="F222" s="0" t="n">
        <f aca="false">B222-5.13</f>
        <v>-3.13</v>
      </c>
    </row>
    <row r="223" customFormat="false" ht="12.75" hidden="false" customHeight="false" outlineLevel="0" collapsed="false">
      <c r="A223" s="25" t="n">
        <v>2.25</v>
      </c>
      <c r="B223" s="25" t="n">
        <v>2.25</v>
      </c>
      <c r="C223" s="0" t="n">
        <v>50</v>
      </c>
      <c r="D223" s="17" t="n">
        <f aca="false">C223*0.5144</f>
        <v>25.72</v>
      </c>
      <c r="E223" s="0" t="n">
        <v>999</v>
      </c>
      <c r="F223" s="0" t="n">
        <f aca="false">B223-5.13</f>
        <v>-2.88</v>
      </c>
    </row>
    <row r="224" customFormat="false" ht="12.75" hidden="false" customHeight="false" outlineLevel="0" collapsed="false">
      <c r="A224" s="25" t="n">
        <v>2.5</v>
      </c>
      <c r="B224" s="25" t="n">
        <v>2.5</v>
      </c>
      <c r="C224" s="0" t="n">
        <v>55</v>
      </c>
      <c r="D224" s="17" t="n">
        <f aca="false">C224*0.5144</f>
        <v>28.292</v>
      </c>
      <c r="E224" s="0" t="n">
        <v>997</v>
      </c>
      <c r="F224" s="0" t="n">
        <f aca="false">B224-5.13</f>
        <v>-2.63</v>
      </c>
    </row>
    <row r="225" customFormat="false" ht="12.75" hidden="false" customHeight="false" outlineLevel="0" collapsed="false">
      <c r="A225" s="25" t="n">
        <v>2.75</v>
      </c>
      <c r="B225" s="25" t="n">
        <v>2.75</v>
      </c>
      <c r="C225" s="0" t="n">
        <v>60</v>
      </c>
      <c r="D225" s="17" t="n">
        <f aca="false">C225*0.5144</f>
        <v>30.864</v>
      </c>
      <c r="E225" s="0" t="n">
        <v>994</v>
      </c>
      <c r="F225" s="0" t="n">
        <f aca="false">B225-5.13</f>
        <v>-2.38</v>
      </c>
    </row>
    <row r="226" customFormat="false" ht="12.75" hidden="false" customHeight="false" outlineLevel="0" collapsed="false">
      <c r="A226" s="25" t="n">
        <v>3</v>
      </c>
      <c r="B226" s="25" t="n">
        <v>3</v>
      </c>
      <c r="C226" s="0" t="n">
        <v>60</v>
      </c>
      <c r="D226" s="17" t="n">
        <f aca="false">C226*0.5144</f>
        <v>30.864</v>
      </c>
      <c r="E226" s="0" t="n">
        <v>992</v>
      </c>
      <c r="F226" s="0" t="n">
        <f aca="false">B226-5.13</f>
        <v>-2.13</v>
      </c>
    </row>
    <row r="227" customFormat="false" ht="12.75" hidden="false" customHeight="false" outlineLevel="0" collapsed="false">
      <c r="A227" s="25" t="n">
        <v>3.25</v>
      </c>
      <c r="B227" s="25" t="n">
        <v>3.25</v>
      </c>
      <c r="C227" s="0" t="n">
        <v>60</v>
      </c>
      <c r="D227" s="17" t="n">
        <f aca="false">C227*0.5144</f>
        <v>30.864</v>
      </c>
      <c r="E227" s="0" t="n">
        <v>990</v>
      </c>
      <c r="F227" s="0" t="n">
        <f aca="false">B227-5.13</f>
        <v>-1.88</v>
      </c>
    </row>
    <row r="228" customFormat="false" ht="12.75" hidden="false" customHeight="false" outlineLevel="0" collapsed="false">
      <c r="A228" s="25" t="n">
        <v>3.5</v>
      </c>
      <c r="B228" s="25" t="n">
        <v>3.5</v>
      </c>
      <c r="C228" s="0" t="n">
        <v>70</v>
      </c>
      <c r="D228" s="17" t="n">
        <f aca="false">C228*0.5144</f>
        <v>36.008</v>
      </c>
      <c r="E228" s="0" t="n">
        <v>985</v>
      </c>
      <c r="F228" s="0" t="n">
        <f aca="false">B228-5.13</f>
        <v>-1.63</v>
      </c>
    </row>
    <row r="229" customFormat="false" ht="12.75" hidden="false" customHeight="false" outlineLevel="0" collapsed="false">
      <c r="A229" s="25" t="n">
        <v>3.75</v>
      </c>
      <c r="B229" s="25" t="n">
        <v>3.75</v>
      </c>
      <c r="C229" s="0" t="n">
        <v>85</v>
      </c>
      <c r="D229" s="17" t="n">
        <f aca="false">C229*0.5144</f>
        <v>43.724</v>
      </c>
      <c r="E229" s="0" t="n">
        <v>975</v>
      </c>
      <c r="F229" s="0" t="n">
        <f aca="false">B229-5.13</f>
        <v>-1.38</v>
      </c>
    </row>
    <row r="230" customFormat="false" ht="12.75" hidden="false" customHeight="false" outlineLevel="0" collapsed="false">
      <c r="A230" s="25" t="n">
        <v>4</v>
      </c>
      <c r="B230" s="25" t="n">
        <v>4</v>
      </c>
      <c r="C230" s="0" t="n">
        <v>95</v>
      </c>
      <c r="D230" s="17" t="n">
        <f aca="false">C230*0.5144</f>
        <v>48.868</v>
      </c>
      <c r="E230" s="0" t="n">
        <v>967</v>
      </c>
      <c r="F230" s="0" t="n">
        <f aca="false">B230-5.13</f>
        <v>-1.13</v>
      </c>
    </row>
    <row r="231" customFormat="false" ht="12.75" hidden="false" customHeight="false" outlineLevel="0" collapsed="false">
      <c r="A231" s="25" t="n">
        <v>4.25</v>
      </c>
      <c r="B231" s="25" t="n">
        <v>4.25</v>
      </c>
      <c r="C231" s="0" t="n">
        <v>110</v>
      </c>
      <c r="D231" s="17" t="n">
        <f aca="false">C231*0.5144</f>
        <v>56.584</v>
      </c>
      <c r="E231" s="0" t="n">
        <v>955</v>
      </c>
      <c r="F231" s="0" t="n">
        <f aca="false">B231-5.13</f>
        <v>-0.88</v>
      </c>
    </row>
    <row r="232" customFormat="false" ht="12.75" hidden="false" customHeight="false" outlineLevel="0" collapsed="false">
      <c r="A232" s="25" t="n">
        <v>4.5</v>
      </c>
      <c r="B232" s="25" t="n">
        <v>4.5</v>
      </c>
      <c r="C232" s="0" t="n">
        <v>120</v>
      </c>
      <c r="D232" s="17" t="n">
        <f aca="false">C232*0.5144</f>
        <v>61.728</v>
      </c>
      <c r="E232" s="0" t="n">
        <v>941</v>
      </c>
      <c r="F232" s="0" t="n">
        <f aca="false">B232-5.13</f>
        <v>-0.63</v>
      </c>
    </row>
    <row r="233" customFormat="false" ht="12.75" hidden="false" customHeight="false" outlineLevel="0" collapsed="false">
      <c r="A233" s="25" t="n">
        <v>4.75</v>
      </c>
      <c r="B233" s="25" t="n">
        <v>4.75</v>
      </c>
      <c r="C233" s="0" t="n">
        <v>145</v>
      </c>
      <c r="D233" s="17" t="n">
        <f aca="false">C233*0.5144</f>
        <v>74.588</v>
      </c>
      <c r="E233" s="0" t="n">
        <v>920</v>
      </c>
      <c r="F233" s="0" t="n">
        <f aca="false">B233-5.13</f>
        <v>-0.38</v>
      </c>
    </row>
    <row r="234" customFormat="false" ht="12.75" hidden="false" customHeight="false" outlineLevel="0" collapsed="false">
      <c r="A234" s="25" t="n">
        <v>5</v>
      </c>
      <c r="B234" s="25" t="n">
        <v>5</v>
      </c>
      <c r="C234" s="0" t="n">
        <v>150</v>
      </c>
      <c r="D234" s="17" t="n">
        <f aca="false">C234*0.5144</f>
        <v>77.16</v>
      </c>
      <c r="E234" s="0" t="n">
        <v>897</v>
      </c>
      <c r="F234" s="0" t="n">
        <f aca="false">B234-5.13</f>
        <v>-0.13</v>
      </c>
    </row>
    <row r="235" customFormat="false" ht="12.75" hidden="false" customHeight="false" outlineLevel="0" collapsed="false">
      <c r="A235" s="25" t="n">
        <v>5.13</v>
      </c>
      <c r="B235" s="25" t="n">
        <v>5.13</v>
      </c>
      <c r="C235" s="0" t="n">
        <v>155</v>
      </c>
      <c r="D235" s="17" t="n">
        <f aca="false">C235*0.5144</f>
        <v>79.732</v>
      </c>
      <c r="E235" s="21" t="n">
        <v>895</v>
      </c>
      <c r="F235" s="0" t="n">
        <v>0</v>
      </c>
    </row>
    <row r="236" customFormat="false" ht="12.75" hidden="false" customHeight="false" outlineLevel="0" collapsed="false">
      <c r="A236" s="25" t="n">
        <v>5.25</v>
      </c>
      <c r="B236" s="25" t="n">
        <v>5.25</v>
      </c>
      <c r="C236" s="0" t="n">
        <v>155</v>
      </c>
      <c r="D236" s="17" t="n">
        <f aca="false">C236*0.5144</f>
        <v>79.732</v>
      </c>
      <c r="E236" s="0" t="n">
        <v>897</v>
      </c>
      <c r="F236" s="0" t="n">
        <f aca="false">B236-5.13</f>
        <v>0.12</v>
      </c>
    </row>
    <row r="237" customFormat="false" ht="12.75" hidden="false" customHeight="false" outlineLevel="0" collapsed="false">
      <c r="A237" s="25" t="n">
        <v>5.5</v>
      </c>
      <c r="B237" s="25" t="n">
        <v>5.5</v>
      </c>
      <c r="C237" s="0" t="n">
        <v>140</v>
      </c>
      <c r="D237" s="17" t="n">
        <f aca="false">C237*0.5144</f>
        <v>72.016</v>
      </c>
      <c r="E237" s="0" t="n">
        <v>908</v>
      </c>
      <c r="F237" s="0" t="n">
        <f aca="false">B237-5.13</f>
        <v>0.37</v>
      </c>
    </row>
    <row r="238" customFormat="false" ht="12.75" hidden="false" customHeight="false" outlineLevel="0" collapsed="false">
      <c r="A238" s="25" t="n">
        <v>5.75</v>
      </c>
      <c r="B238" s="25" t="n">
        <v>5.75</v>
      </c>
      <c r="C238" s="0" t="n">
        <v>125</v>
      </c>
      <c r="D238" s="17" t="n">
        <f aca="false">C238*0.5144</f>
        <v>64.3</v>
      </c>
      <c r="E238" s="0" t="n">
        <v>913</v>
      </c>
      <c r="F238" s="0" t="n">
        <f aca="false">B238-5.13</f>
        <v>0.62</v>
      </c>
    </row>
    <row r="239" customFormat="false" ht="12.75" hidden="false" customHeight="false" outlineLevel="0" collapsed="false">
      <c r="A239" s="0" t="n">
        <v>6</v>
      </c>
      <c r="B239" s="0" t="n">
        <v>6</v>
      </c>
      <c r="C239" s="0" t="n">
        <v>120</v>
      </c>
      <c r="D239" s="17" t="n">
        <f aca="false">C239*0.5144</f>
        <v>61.728</v>
      </c>
      <c r="E239" s="0" t="n">
        <v>915</v>
      </c>
      <c r="F239" s="0" t="n">
        <f aca="false">B239-5.13</f>
        <v>0.87</v>
      </c>
    </row>
    <row r="240" customFormat="false" ht="12.75" hidden="false" customHeight="false" outlineLevel="0" collapsed="false">
      <c r="A240" s="25" t="n">
        <v>6.25</v>
      </c>
      <c r="B240" s="25" t="n">
        <v>6.25</v>
      </c>
      <c r="C240" s="0" t="n">
        <v>115</v>
      </c>
      <c r="D240" s="17" t="n">
        <f aca="false">C240*0.5144</f>
        <v>59.156</v>
      </c>
      <c r="E240" s="0" t="n">
        <v>924</v>
      </c>
      <c r="F240" s="0" t="n">
        <f aca="false">B240-5.13</f>
        <v>1.12</v>
      </c>
    </row>
    <row r="241" customFormat="false" ht="12.75" hidden="false" customHeight="false" outlineLevel="0" collapsed="false">
      <c r="A241" s="25" t="n">
        <v>6.5</v>
      </c>
      <c r="B241" s="25" t="n">
        <v>6.5</v>
      </c>
      <c r="C241" s="0" t="n">
        <v>115</v>
      </c>
      <c r="D241" s="17" t="n">
        <f aca="false">C241*0.5144</f>
        <v>59.156</v>
      </c>
      <c r="E241" s="0" t="n">
        <v>927</v>
      </c>
      <c r="F241" s="0" t="n">
        <f aca="false">B241-5.13</f>
        <v>1.37</v>
      </c>
    </row>
    <row r="242" customFormat="false" ht="12.75" hidden="false" customHeight="false" outlineLevel="0" collapsed="false">
      <c r="A242" s="25" t="n">
        <v>6.75</v>
      </c>
      <c r="B242" s="25" t="n">
        <v>6.75</v>
      </c>
      <c r="C242" s="0" t="n">
        <v>110</v>
      </c>
      <c r="D242" s="17" t="n">
        <f aca="false">C242*0.5144</f>
        <v>56.584</v>
      </c>
      <c r="E242" s="0" t="n">
        <v>930</v>
      </c>
      <c r="F242" s="0" t="n">
        <f aca="false">B242-5.13</f>
        <v>1.62</v>
      </c>
    </row>
    <row r="243" customFormat="false" ht="12.75" hidden="false" customHeight="false" outlineLevel="0" collapsed="false">
      <c r="A243" s="0" t="n">
        <v>7</v>
      </c>
      <c r="B243" s="0" t="n">
        <v>7</v>
      </c>
      <c r="C243" s="0" t="n">
        <v>105</v>
      </c>
      <c r="D243" s="17" t="n">
        <f aca="false">C243*0.5144</f>
        <v>54.012</v>
      </c>
      <c r="E243" s="0" t="n">
        <v>931</v>
      </c>
      <c r="F243" s="0" t="n">
        <f aca="false">B243-5.13</f>
        <v>1.87</v>
      </c>
    </row>
    <row r="244" customFormat="false" ht="12.75" hidden="false" customHeight="false" outlineLevel="0" collapsed="false">
      <c r="A244" s="25" t="n">
        <v>7.25</v>
      </c>
      <c r="B244" s="25" t="n">
        <v>7.25</v>
      </c>
      <c r="C244" s="0" t="n">
        <v>100</v>
      </c>
      <c r="D244" s="17" t="n">
        <f aca="false">C244*0.5144</f>
        <v>51.44</v>
      </c>
      <c r="E244" s="0" t="n">
        <v>935</v>
      </c>
      <c r="F244" s="0" t="n">
        <f aca="false">B244-5.13</f>
        <v>2.12</v>
      </c>
    </row>
    <row r="245" customFormat="false" ht="12.75" hidden="false" customHeight="false" outlineLevel="0" collapsed="false">
      <c r="A245" s="0" t="n">
        <v>7.3</v>
      </c>
      <c r="B245" s="0" t="n">
        <v>7.3</v>
      </c>
      <c r="C245" s="0" t="n">
        <v>100</v>
      </c>
      <c r="D245" s="17" t="n">
        <f aca="false">C245*0.5144</f>
        <v>51.44</v>
      </c>
      <c r="E245" s="0" t="n">
        <v>937</v>
      </c>
      <c r="F245" s="0" t="n">
        <f aca="false">B245-5.13</f>
        <v>2.17</v>
      </c>
    </row>
    <row r="246" customFormat="false" ht="12.75" hidden="false" customHeight="false" outlineLevel="0" collapsed="false">
      <c r="A246" s="0" t="n">
        <v>7.5</v>
      </c>
      <c r="B246" s="0" t="n">
        <v>7.5</v>
      </c>
      <c r="C246" s="0" t="n">
        <v>65</v>
      </c>
      <c r="D246" s="17" t="n">
        <f aca="false">C246*0.5144</f>
        <v>33.436</v>
      </c>
      <c r="E246" s="0" t="n">
        <v>949</v>
      </c>
      <c r="F246" s="0" t="n">
        <f aca="false">B246-5.13</f>
        <v>2.37</v>
      </c>
    </row>
    <row r="247" customFormat="false" ht="12.75" hidden="false" customHeight="false" outlineLevel="0" collapsed="false">
      <c r="A247" s="0" t="n">
        <v>7.75</v>
      </c>
      <c r="B247" s="0" t="n">
        <v>7.75</v>
      </c>
      <c r="C247" s="0" t="n">
        <v>45</v>
      </c>
      <c r="D247" s="17" t="n">
        <f aca="false">C247*0.5144</f>
        <v>23.148</v>
      </c>
      <c r="E247" s="0" t="n">
        <v>974</v>
      </c>
      <c r="F247" s="0" t="n">
        <f aca="false">B247-5.13</f>
        <v>2.62</v>
      </c>
    </row>
    <row r="248" customFormat="false" ht="12.75" hidden="false" customHeight="false" outlineLevel="0" collapsed="false">
      <c r="A248" s="0" t="n">
        <v>8</v>
      </c>
      <c r="B248" s="0" t="n">
        <v>8</v>
      </c>
      <c r="C248" s="0" t="n">
        <v>35</v>
      </c>
      <c r="D248" s="17" t="n">
        <f aca="false">C248*0.5144</f>
        <v>18.004</v>
      </c>
      <c r="E248" s="0" t="n">
        <v>982</v>
      </c>
      <c r="F248" s="0" t="n">
        <f aca="false">B248-5.13</f>
        <v>2.87</v>
      </c>
    </row>
    <row r="249" customFormat="false" ht="12.75" hidden="false" customHeight="false" outlineLevel="0" collapsed="false">
      <c r="A249" s="0" t="n">
        <v>8.25</v>
      </c>
      <c r="B249" s="0" t="n">
        <v>8.25</v>
      </c>
      <c r="C249" s="0" t="n">
        <v>30</v>
      </c>
      <c r="D249" s="17" t="n">
        <f aca="false">C249*0.5144</f>
        <v>15.432</v>
      </c>
      <c r="E249" s="0" t="n">
        <v>989</v>
      </c>
      <c r="F249" s="0" t="n">
        <f aca="false">B249-5.13</f>
        <v>3.12</v>
      </c>
    </row>
    <row r="250" customFormat="false" ht="12.75" hidden="false" customHeight="false" outlineLevel="0" collapsed="false">
      <c r="A250" s="0" t="n">
        <v>8.5</v>
      </c>
      <c r="B250" s="0" t="n">
        <v>8.5</v>
      </c>
      <c r="C250" s="0" t="n">
        <v>25</v>
      </c>
      <c r="D250" s="17" t="n">
        <f aca="false">C250*0.5144</f>
        <v>12.86</v>
      </c>
      <c r="E250" s="0" t="n">
        <v>995</v>
      </c>
      <c r="F250" s="0" t="n">
        <f aca="false">B250-5.13</f>
        <v>3.37</v>
      </c>
    </row>
    <row r="251" customFormat="false" ht="12.75" hidden="false" customHeight="false" outlineLevel="0" collapsed="false">
      <c r="A251" s="0" t="n">
        <v>8.75</v>
      </c>
      <c r="B251" s="0" t="n">
        <v>8.75</v>
      </c>
      <c r="C251" s="0" t="n">
        <v>25</v>
      </c>
      <c r="D251" s="17" t="n">
        <f aca="false">C251*0.5144</f>
        <v>12.86</v>
      </c>
      <c r="E251" s="0" t="n">
        <v>1000</v>
      </c>
      <c r="F251" s="0" t="n">
        <f aca="false">B251-5.13</f>
        <v>3.62</v>
      </c>
    </row>
    <row r="252" customFormat="false" ht="12.75" hidden="false" customHeight="false" outlineLevel="0" collapsed="false">
      <c r="A252" s="0" t="n">
        <v>9</v>
      </c>
      <c r="B252" s="0" t="n">
        <v>9</v>
      </c>
      <c r="C252" s="0" t="n">
        <v>20</v>
      </c>
      <c r="D252" s="17" t="n">
        <f aca="false">C252*0.5144</f>
        <v>10.288</v>
      </c>
      <c r="E252" s="0" t="n">
        <v>1003</v>
      </c>
      <c r="F252" s="0" t="n">
        <f aca="false">B252-5.13</f>
        <v>3.87</v>
      </c>
    </row>
    <row r="253" customFormat="false" ht="12.75" hidden="false" customHeight="false" outlineLevel="0" collapsed="false">
      <c r="A253" s="0" t="n">
        <v>9.25</v>
      </c>
      <c r="B253" s="0" t="n">
        <v>9.25</v>
      </c>
      <c r="C253" s="0" t="n">
        <v>20</v>
      </c>
      <c r="D253" s="17" t="n">
        <f aca="false">C253*0.5144</f>
        <v>10.288</v>
      </c>
      <c r="E253" s="0" t="n">
        <v>1006</v>
      </c>
      <c r="F253" s="0" t="n">
        <f aca="false">B253-5.13</f>
        <v>4.12</v>
      </c>
    </row>
    <row r="255" customFormat="false" ht="12.75" hidden="false" customHeight="false" outlineLevel="0" collapsed="false">
      <c r="B255" s="23" t="s">
        <v>97</v>
      </c>
      <c r="C255" s="21" t="s">
        <v>14</v>
      </c>
    </row>
    <row r="256" customFormat="false" ht="12.75" hidden="false" customHeight="false" outlineLevel="0" collapsed="false">
      <c r="A256" s="0" t="n">
        <v>1</v>
      </c>
      <c r="B256" s="0" t="n">
        <v>1.25</v>
      </c>
      <c r="C256" s="0" t="n">
        <v>25</v>
      </c>
      <c r="D256" s="17" t="n">
        <f aca="false">C256*0.5144</f>
        <v>12.86</v>
      </c>
      <c r="E256" s="0" t="n">
        <v>1009</v>
      </c>
      <c r="F256" s="0" t="n">
        <f aca="false">B256-2.29</f>
        <v>-1.04</v>
      </c>
    </row>
    <row r="257" customFormat="false" ht="12.75" hidden="false" customHeight="false" outlineLevel="0" collapsed="false">
      <c r="A257" s="0" t="n">
        <f aca="false">B257-0.25</f>
        <v>1.25</v>
      </c>
      <c r="B257" s="0" t="n">
        <v>1.5</v>
      </c>
      <c r="C257" s="0" t="n">
        <v>35</v>
      </c>
      <c r="D257" s="17" t="n">
        <f aca="false">C257*0.5144</f>
        <v>18.004</v>
      </c>
      <c r="E257" s="0" t="n">
        <v>1006</v>
      </c>
      <c r="F257" s="0" t="n">
        <f aca="false">B257-2.29</f>
        <v>-0.79</v>
      </c>
    </row>
    <row r="258" customFormat="false" ht="12.75" hidden="false" customHeight="false" outlineLevel="0" collapsed="false">
      <c r="A258" s="0" t="n">
        <f aca="false">B258-0.25</f>
        <v>1.5</v>
      </c>
      <c r="B258" s="0" t="n">
        <v>1.75</v>
      </c>
      <c r="C258" s="0" t="n">
        <v>45</v>
      </c>
      <c r="D258" s="17" t="n">
        <f aca="false">C258*0.5144</f>
        <v>23.148</v>
      </c>
      <c r="E258" s="0" t="n">
        <v>1001</v>
      </c>
      <c r="F258" s="0" t="n">
        <f aca="false">B258-2.29</f>
        <v>-0.54</v>
      </c>
    </row>
    <row r="259" customFormat="false" ht="12.75" hidden="false" customHeight="false" outlineLevel="0" collapsed="false">
      <c r="A259" s="0" t="n">
        <f aca="false">B259-0.25</f>
        <v>1.75</v>
      </c>
      <c r="B259" s="0" t="n">
        <v>2</v>
      </c>
      <c r="C259" s="0" t="n">
        <v>55</v>
      </c>
      <c r="D259" s="17" t="n">
        <f aca="false">C259*0.5144</f>
        <v>28.292</v>
      </c>
      <c r="E259" s="0" t="n">
        <v>997</v>
      </c>
      <c r="F259" s="0" t="n">
        <f aca="false">B259-2.29</f>
        <v>-0.29</v>
      </c>
    </row>
    <row r="260" customFormat="false" ht="12.75" hidden="false" customHeight="false" outlineLevel="0" collapsed="false">
      <c r="A260" s="0" t="n">
        <f aca="false">B260-0.25</f>
        <v>2</v>
      </c>
      <c r="B260" s="0" t="n">
        <v>2.25</v>
      </c>
      <c r="C260" s="0" t="n">
        <v>80</v>
      </c>
      <c r="D260" s="17" t="n">
        <f aca="false">C260*0.5144</f>
        <v>41.152</v>
      </c>
      <c r="E260" s="21" t="n">
        <v>985</v>
      </c>
      <c r="F260" s="0" t="n">
        <f aca="false">B260-2.29</f>
        <v>-0.04</v>
      </c>
    </row>
    <row r="261" customFormat="false" ht="12.75" hidden="false" customHeight="false" outlineLevel="0" collapsed="false">
      <c r="A261" s="0" t="n">
        <f aca="false">B261-0.25</f>
        <v>2.04</v>
      </c>
      <c r="B261" s="0" t="n">
        <v>2.29</v>
      </c>
      <c r="C261" s="0" t="n">
        <v>80</v>
      </c>
      <c r="D261" s="17" t="n">
        <f aca="false">C261*0.5144</f>
        <v>41.152</v>
      </c>
      <c r="E261" s="21" t="n">
        <v>985</v>
      </c>
      <c r="F261" s="0" t="n">
        <v>0</v>
      </c>
    </row>
    <row r="262" customFormat="false" ht="12.75" hidden="false" customHeight="false" outlineLevel="0" collapsed="false">
      <c r="A262" s="0" t="n">
        <f aca="false">B262-0.25</f>
        <v>2.25</v>
      </c>
      <c r="B262" s="0" t="n">
        <v>2.5</v>
      </c>
      <c r="C262" s="0" t="n">
        <v>65</v>
      </c>
      <c r="D262" s="17" t="n">
        <f aca="false">C262*0.5144</f>
        <v>33.436</v>
      </c>
      <c r="E262" s="0" t="n">
        <v>989</v>
      </c>
      <c r="F262" s="0" t="n">
        <f aca="false">B262-2.29</f>
        <v>0.21</v>
      </c>
    </row>
    <row r="263" customFormat="false" ht="12.75" hidden="false" customHeight="false" outlineLevel="0" collapsed="false">
      <c r="A263" s="0" t="n">
        <f aca="false">B263-0.25</f>
        <v>2.5</v>
      </c>
      <c r="B263" s="0" t="n">
        <v>2.75</v>
      </c>
      <c r="C263" s="0" t="n">
        <v>35</v>
      </c>
      <c r="D263" s="17" t="n">
        <f aca="false">C263*0.5144</f>
        <v>18.004</v>
      </c>
      <c r="E263" s="0" t="n">
        <v>1000</v>
      </c>
      <c r="F263" s="0" t="n">
        <f aca="false">B263-2.29</f>
        <v>0.46</v>
      </c>
    </row>
    <row r="264" customFormat="false" ht="12.75" hidden="false" customHeight="false" outlineLevel="0" collapsed="false">
      <c r="A264" s="0" t="n">
        <f aca="false">B264-0.25</f>
        <v>2.75</v>
      </c>
      <c r="B264" s="0" t="n">
        <v>3</v>
      </c>
      <c r="C264" s="0" t="n">
        <v>25</v>
      </c>
      <c r="D264" s="17" t="n">
        <f aca="false">C264*0.5144</f>
        <v>12.86</v>
      </c>
      <c r="E264" s="0" t="n">
        <v>1006</v>
      </c>
      <c r="F264" s="0" t="n">
        <f aca="false">B264-2.29</f>
        <v>0.71</v>
      </c>
    </row>
    <row r="265" customFormat="false" ht="12.75" hidden="false" customHeight="false" outlineLevel="0" collapsed="false">
      <c r="A265" s="0" t="n">
        <f aca="false">B265-0.25</f>
        <v>3</v>
      </c>
      <c r="B265" s="0" t="n">
        <v>3.25</v>
      </c>
      <c r="C265" s="0" t="n">
        <v>20</v>
      </c>
      <c r="D265" s="17" t="n">
        <f aca="false">C265*0.5144</f>
        <v>10.288</v>
      </c>
      <c r="E265" s="0" t="n">
        <v>1009</v>
      </c>
      <c r="F265" s="0" t="n">
        <f aca="false">B265-2.29</f>
        <v>0.96</v>
      </c>
    </row>
    <row r="266" customFormat="false" ht="12.75" hidden="false" customHeight="false" outlineLevel="0" collapsed="false">
      <c r="A266" s="0" t="n">
        <f aca="false">B266-0.25</f>
        <v>3.25</v>
      </c>
      <c r="B266" s="0" t="n">
        <v>3.5</v>
      </c>
      <c r="C266" s="0" t="n">
        <v>20</v>
      </c>
      <c r="D266" s="17" t="n">
        <f aca="false">C266*0.5144</f>
        <v>10.288</v>
      </c>
      <c r="E266" s="0" t="n">
        <v>1012</v>
      </c>
      <c r="F266" s="0" t="n">
        <f aca="false">B266-2.29</f>
        <v>1.21</v>
      </c>
    </row>
    <row r="268" customFormat="false" ht="12.75" hidden="false" customHeight="false" outlineLevel="0" collapsed="false">
      <c r="B268" s="21" t="s">
        <v>98</v>
      </c>
      <c r="C268" s="21" t="s">
        <v>15</v>
      </c>
    </row>
    <row r="269" customFormat="false" ht="12.75" hidden="false" customHeight="false" outlineLevel="0" collapsed="false">
      <c r="A269" s="22" t="n">
        <f aca="false">B269-0.5</f>
        <v>1</v>
      </c>
      <c r="B269" s="0" t="n">
        <v>1.5</v>
      </c>
      <c r="C269" s="0" t="n">
        <v>40</v>
      </c>
      <c r="D269" s="17" t="n">
        <f aca="false">C269*0.5144</f>
        <v>20.576</v>
      </c>
      <c r="E269" s="0" t="n">
        <v>1008</v>
      </c>
      <c r="F269" s="0" t="n">
        <f aca="false">B269-4.58</f>
        <v>-3.08</v>
      </c>
    </row>
    <row r="270" customFormat="false" ht="12.75" hidden="false" customHeight="false" outlineLevel="0" collapsed="false">
      <c r="A270" s="22" t="n">
        <f aca="false">B270-0.5</f>
        <v>1.25</v>
      </c>
      <c r="B270" s="0" t="n">
        <v>1.75</v>
      </c>
      <c r="C270" s="0" t="n">
        <v>40</v>
      </c>
      <c r="D270" s="17" t="n">
        <f aca="false">C270*0.5144</f>
        <v>20.576</v>
      </c>
      <c r="E270" s="0" t="n">
        <v>1008</v>
      </c>
      <c r="F270" s="0" t="n">
        <f aca="false">B270-4.58</f>
        <v>-2.83</v>
      </c>
    </row>
    <row r="271" customFormat="false" ht="12.75" hidden="false" customHeight="false" outlineLevel="0" collapsed="false">
      <c r="A271" s="22" t="n">
        <f aca="false">B271-0.5</f>
        <v>1.5</v>
      </c>
      <c r="B271" s="0" t="n">
        <v>2</v>
      </c>
      <c r="C271" s="0" t="n">
        <v>45</v>
      </c>
      <c r="D271" s="17" t="n">
        <f aca="false">C271*0.5144</f>
        <v>23.148</v>
      </c>
      <c r="E271" s="0" t="n">
        <v>1007</v>
      </c>
      <c r="F271" s="0" t="n">
        <f aca="false">B271-4.58</f>
        <v>-2.58</v>
      </c>
    </row>
    <row r="272" customFormat="false" ht="12.75" hidden="false" customHeight="false" outlineLevel="0" collapsed="false">
      <c r="A272" s="22" t="n">
        <f aca="false">B272-0.5</f>
        <v>1.72</v>
      </c>
      <c r="B272" s="0" t="n">
        <v>2.22</v>
      </c>
      <c r="C272" s="0" t="n">
        <v>45</v>
      </c>
      <c r="D272" s="17" t="n">
        <f aca="false">C272*0.5144</f>
        <v>23.148</v>
      </c>
      <c r="E272" s="0" t="n">
        <v>1007</v>
      </c>
      <c r="F272" s="0" t="n">
        <f aca="false">B272-4.58</f>
        <v>-2.36</v>
      </c>
    </row>
    <row r="273" customFormat="false" ht="12.75" hidden="false" customHeight="false" outlineLevel="0" collapsed="false">
      <c r="A273" s="22" t="n">
        <f aca="false">B273-0.5</f>
        <v>1.75</v>
      </c>
      <c r="B273" s="0" t="n">
        <v>2.25</v>
      </c>
      <c r="C273" s="0" t="n">
        <v>45</v>
      </c>
      <c r="D273" s="17" t="n">
        <f aca="false">C273*0.5144</f>
        <v>23.148</v>
      </c>
      <c r="E273" s="0" t="n">
        <v>1007</v>
      </c>
      <c r="F273" s="0" t="n">
        <f aca="false">B273-4.58</f>
        <v>-2.33</v>
      </c>
    </row>
    <row r="274" customFormat="false" ht="12.75" hidden="false" customHeight="false" outlineLevel="0" collapsed="false">
      <c r="A274" s="22" t="n">
        <f aca="false">B274-0.5</f>
        <v>2</v>
      </c>
      <c r="B274" s="0" t="n">
        <v>2.5</v>
      </c>
      <c r="C274" s="0" t="n">
        <v>45</v>
      </c>
      <c r="D274" s="17" t="n">
        <f aca="false">C274*0.5144</f>
        <v>23.148</v>
      </c>
      <c r="E274" s="0" t="n">
        <v>1005</v>
      </c>
      <c r="F274" s="0" t="n">
        <f aca="false">B274-4.58</f>
        <v>-2.08</v>
      </c>
    </row>
    <row r="275" customFormat="false" ht="12.75" hidden="false" customHeight="false" outlineLevel="0" collapsed="false">
      <c r="A275" s="22" t="n">
        <f aca="false">B275-0.5</f>
        <v>2.25</v>
      </c>
      <c r="B275" s="0" t="n">
        <v>2.75</v>
      </c>
      <c r="C275" s="0" t="n">
        <v>45</v>
      </c>
      <c r="D275" s="17" t="n">
        <f aca="false">C275*0.5144</f>
        <v>23.148</v>
      </c>
      <c r="E275" s="0" t="n">
        <v>1005</v>
      </c>
      <c r="F275" s="0" t="n">
        <f aca="false">B275-4.58</f>
        <v>-1.83</v>
      </c>
    </row>
    <row r="276" customFormat="false" ht="12.75" hidden="false" customHeight="false" outlineLevel="0" collapsed="false">
      <c r="A276" s="22" t="n">
        <f aca="false">B276-0.5</f>
        <v>2.5</v>
      </c>
      <c r="B276" s="0" t="n">
        <v>3</v>
      </c>
      <c r="C276" s="0" t="n">
        <v>45</v>
      </c>
      <c r="D276" s="17" t="n">
        <f aca="false">C276*0.5144</f>
        <v>23.148</v>
      </c>
      <c r="E276" s="0" t="n">
        <v>1000</v>
      </c>
      <c r="F276" s="0" t="n">
        <f aca="false">B276-4.58</f>
        <v>-1.58</v>
      </c>
    </row>
    <row r="277" customFormat="false" ht="12.75" hidden="false" customHeight="false" outlineLevel="0" collapsed="false">
      <c r="A277" s="22" t="n">
        <f aca="false">B277-0.5</f>
        <v>2.75</v>
      </c>
      <c r="B277" s="0" t="n">
        <v>3.25</v>
      </c>
      <c r="C277" s="0" t="n">
        <v>45</v>
      </c>
      <c r="D277" s="17" t="n">
        <f aca="false">C277*0.5144</f>
        <v>23.148</v>
      </c>
      <c r="E277" s="0" t="n">
        <v>999</v>
      </c>
      <c r="F277" s="0" t="n">
        <f aca="false">B277-4.58</f>
        <v>-1.33</v>
      </c>
    </row>
    <row r="278" customFormat="false" ht="12.75" hidden="false" customHeight="false" outlineLevel="0" collapsed="false">
      <c r="A278" s="22" t="n">
        <f aca="false">B278-0.5</f>
        <v>3</v>
      </c>
      <c r="B278" s="0" t="n">
        <v>3.5</v>
      </c>
      <c r="C278" s="0" t="n">
        <v>55</v>
      </c>
      <c r="D278" s="17" t="n">
        <f aca="false">C278*0.5144</f>
        <v>28.292</v>
      </c>
      <c r="E278" s="0" t="n">
        <v>993</v>
      </c>
      <c r="F278" s="0" t="n">
        <f aca="false">B278-4.58</f>
        <v>-1.08</v>
      </c>
    </row>
    <row r="279" customFormat="false" ht="12.75" hidden="false" customHeight="false" outlineLevel="0" collapsed="false">
      <c r="A279" s="22" t="n">
        <f aca="false">B279-0.5</f>
        <v>3.25</v>
      </c>
      <c r="B279" s="0" t="n">
        <v>3.75</v>
      </c>
      <c r="C279" s="0" t="n">
        <v>60</v>
      </c>
      <c r="D279" s="17" t="n">
        <f aca="false">C279*0.5144</f>
        <v>30.864</v>
      </c>
      <c r="E279" s="0" t="n">
        <v>990</v>
      </c>
      <c r="F279" s="0" t="n">
        <f aca="false">B279-4.58</f>
        <v>-0.83</v>
      </c>
    </row>
    <row r="280" customFormat="false" ht="12.75" hidden="false" customHeight="false" outlineLevel="0" collapsed="false">
      <c r="A280" s="22" t="n">
        <f aca="false">B280-0.5</f>
        <v>3.5</v>
      </c>
      <c r="B280" s="0" t="n">
        <v>4</v>
      </c>
      <c r="C280" s="0" t="n">
        <v>65</v>
      </c>
      <c r="D280" s="17" t="n">
        <f aca="false">C280*0.5144</f>
        <v>33.436</v>
      </c>
      <c r="E280" s="0" t="n">
        <v>982</v>
      </c>
      <c r="F280" s="0" t="n">
        <f aca="false">B280-4.58</f>
        <v>-0.58</v>
      </c>
    </row>
    <row r="281" customFormat="false" ht="12.75" hidden="false" customHeight="false" outlineLevel="0" collapsed="false">
      <c r="A281" s="22" t="n">
        <f aca="false">B281-0.5</f>
        <v>3.75</v>
      </c>
      <c r="B281" s="0" t="n">
        <v>4.25</v>
      </c>
      <c r="C281" s="0" t="n">
        <v>70</v>
      </c>
      <c r="D281" s="17" t="n">
        <f aca="false">C281*0.5144</f>
        <v>36.008</v>
      </c>
      <c r="E281" s="0" t="n">
        <v>982</v>
      </c>
      <c r="F281" s="0" t="n">
        <f aca="false">B281-4.58</f>
        <v>-0.33</v>
      </c>
    </row>
    <row r="282" customFormat="false" ht="12.75" hidden="false" customHeight="false" outlineLevel="0" collapsed="false">
      <c r="A282" s="22" t="n">
        <f aca="false">B282-0.5</f>
        <v>4</v>
      </c>
      <c r="B282" s="0" t="n">
        <v>4.5</v>
      </c>
      <c r="C282" s="0" t="n">
        <v>85</v>
      </c>
      <c r="D282" s="17" t="n">
        <f aca="false">C282*0.5144</f>
        <v>43.724</v>
      </c>
      <c r="E282" s="0" t="n">
        <v>967</v>
      </c>
      <c r="F282" s="0" t="n">
        <f aca="false">B282-4.58</f>
        <v>-0.0800000000000001</v>
      </c>
    </row>
    <row r="283" customFormat="false" ht="12.75" hidden="false" customHeight="false" outlineLevel="0" collapsed="false">
      <c r="A283" s="22" t="n">
        <f aca="false">B283-0.5</f>
        <v>4.08</v>
      </c>
      <c r="B283" s="0" t="n">
        <v>4.58</v>
      </c>
      <c r="C283" s="0" t="n">
        <v>85</v>
      </c>
      <c r="D283" s="17" t="n">
        <f aca="false">C283*0.5144</f>
        <v>43.724</v>
      </c>
      <c r="E283" s="21" t="n">
        <v>963</v>
      </c>
      <c r="F283" s="0" t="n">
        <v>0</v>
      </c>
    </row>
    <row r="284" customFormat="false" ht="12.75" hidden="false" customHeight="false" outlineLevel="0" collapsed="false">
      <c r="A284" s="22" t="n">
        <f aca="false">B284-0.5</f>
        <v>4.25</v>
      </c>
      <c r="B284" s="0" t="n">
        <v>4.75</v>
      </c>
      <c r="C284" s="0" t="n">
        <v>75</v>
      </c>
      <c r="D284" s="17" t="n">
        <f aca="false">C284*0.5144</f>
        <v>38.58</v>
      </c>
      <c r="E284" s="0" t="n">
        <v>967</v>
      </c>
      <c r="F284" s="0" t="n">
        <f aca="false">B284-4.58</f>
        <v>0.17</v>
      </c>
    </row>
    <row r="285" customFormat="false" ht="12.75" hidden="false" customHeight="false" outlineLevel="0" collapsed="false">
      <c r="A285" s="22" t="n">
        <f aca="false">B285-0.5</f>
        <v>4.25</v>
      </c>
      <c r="B285" s="0" t="n">
        <v>4.75</v>
      </c>
      <c r="C285" s="0" t="n">
        <v>75</v>
      </c>
      <c r="D285" s="17" t="n">
        <f aca="false">C285*0.5144</f>
        <v>38.58</v>
      </c>
      <c r="E285" s="0" t="n">
        <v>967</v>
      </c>
      <c r="F285" s="0" t="n">
        <f aca="false">B285-4.58</f>
        <v>0.17</v>
      </c>
    </row>
    <row r="286" customFormat="false" ht="12.75" hidden="false" customHeight="false" outlineLevel="0" collapsed="false">
      <c r="A286" s="22" t="n">
        <f aca="false">B286-0.5</f>
        <v>4.33</v>
      </c>
      <c r="B286" s="0" t="n">
        <v>4.83</v>
      </c>
      <c r="C286" s="0" t="n">
        <v>70</v>
      </c>
      <c r="D286" s="17" t="n">
        <f aca="false">C286*0.5144</f>
        <v>36.008</v>
      </c>
      <c r="E286" s="0" t="n">
        <v>967</v>
      </c>
      <c r="F286" s="0" t="n">
        <f aca="false">B286-4.58</f>
        <v>0.25</v>
      </c>
    </row>
    <row r="287" customFormat="false" ht="12.75" hidden="false" customHeight="false" outlineLevel="0" collapsed="false">
      <c r="A287" s="22" t="n">
        <f aca="false">B287-0.5</f>
        <v>4.5</v>
      </c>
      <c r="B287" s="0" t="n">
        <v>5</v>
      </c>
      <c r="C287" s="0" t="n">
        <v>65</v>
      </c>
      <c r="D287" s="17" t="n">
        <f aca="false">C287*0.5144</f>
        <v>33.436</v>
      </c>
      <c r="E287" s="0" t="n">
        <v>976</v>
      </c>
      <c r="F287" s="0" t="n">
        <f aca="false">B287-4.58</f>
        <v>0.42</v>
      </c>
    </row>
    <row r="288" customFormat="false" ht="12.75" hidden="false" customHeight="false" outlineLevel="0" collapsed="false">
      <c r="A288" s="22" t="n">
        <f aca="false">B288-0.5</f>
        <v>4.75</v>
      </c>
      <c r="B288" s="0" t="n">
        <v>5.25</v>
      </c>
      <c r="C288" s="0" t="n">
        <v>55</v>
      </c>
      <c r="D288" s="17" t="n">
        <f aca="false">C288*0.5144</f>
        <v>28.292</v>
      </c>
      <c r="E288" s="0" t="n">
        <v>986</v>
      </c>
      <c r="F288" s="0" t="n">
        <f aca="false">B288-4.58</f>
        <v>0.67</v>
      </c>
    </row>
    <row r="289" customFormat="false" ht="12.75" hidden="false" customHeight="false" outlineLevel="0" collapsed="false">
      <c r="A289" s="22" t="n">
        <f aca="false">B289-0.5</f>
        <v>5</v>
      </c>
      <c r="B289" s="0" t="n">
        <v>5.5</v>
      </c>
      <c r="C289" s="0" t="n">
        <v>45</v>
      </c>
      <c r="D289" s="17" t="n">
        <f aca="false">C289*0.5144</f>
        <v>23.148</v>
      </c>
      <c r="E289" s="0" t="n">
        <v>992</v>
      </c>
      <c r="F289" s="0" t="n">
        <f aca="false">B289-4.58</f>
        <v>0.92</v>
      </c>
    </row>
    <row r="290" customFormat="false" ht="12.75" hidden="false" customHeight="false" outlineLevel="0" collapsed="false">
      <c r="A290" s="22" t="n">
        <f aca="false">B290-0.5</f>
        <v>5.25</v>
      </c>
      <c r="B290" s="0" t="n">
        <v>5.75</v>
      </c>
      <c r="C290" s="0" t="n">
        <v>35</v>
      </c>
      <c r="D290" s="17" t="n">
        <f aca="false">C290*0.5144</f>
        <v>18.004</v>
      </c>
      <c r="E290" s="0" t="n">
        <v>995</v>
      </c>
      <c r="F290" s="0" t="n">
        <f aca="false">B290-4.58</f>
        <v>1.17</v>
      </c>
    </row>
    <row r="291" customFormat="false" ht="12.75" hidden="false" customHeight="false" outlineLevel="0" collapsed="false">
      <c r="A291" s="22" t="n">
        <f aca="false">B291-0.5</f>
        <v>5.5</v>
      </c>
      <c r="B291" s="0" t="n">
        <v>6</v>
      </c>
      <c r="C291" s="0" t="n">
        <v>20</v>
      </c>
      <c r="D291" s="17" t="n">
        <f aca="false">C291*0.5144</f>
        <v>10.288</v>
      </c>
      <c r="E291" s="0" t="n">
        <v>1000</v>
      </c>
      <c r="F291" s="0" t="n">
        <f aca="false">B291-4.58</f>
        <v>1.42</v>
      </c>
    </row>
    <row r="292" customFormat="false" ht="12.75" hidden="false" customHeight="false" outlineLevel="0" collapsed="false">
      <c r="A292" s="22" t="n">
        <f aca="false">B292-0.5</f>
        <v>5.75</v>
      </c>
      <c r="B292" s="0" t="n">
        <v>6.25</v>
      </c>
      <c r="C292" s="0" t="n">
        <v>25</v>
      </c>
      <c r="D292" s="17" t="n">
        <f aca="false">C292*0.5144</f>
        <v>12.86</v>
      </c>
      <c r="E292" s="0" t="n">
        <v>1004</v>
      </c>
      <c r="F292" s="0" t="n">
        <f aca="false">B292-4.58</f>
        <v>1.67</v>
      </c>
    </row>
    <row r="293" customFormat="false" ht="12.75" hidden="false" customHeight="false" outlineLevel="0" collapsed="false">
      <c r="A293" s="22" t="n">
        <f aca="false">B293-0.5</f>
        <v>6</v>
      </c>
      <c r="B293" s="0" t="n">
        <v>6.5</v>
      </c>
      <c r="C293" s="0" t="n">
        <v>25</v>
      </c>
      <c r="D293" s="17" t="n">
        <f aca="false">C293*0.5144</f>
        <v>12.86</v>
      </c>
      <c r="E293" s="0" t="n">
        <v>1008</v>
      </c>
      <c r="F293" s="0" t="n">
        <f aca="false">B293-4.58</f>
        <v>1.92</v>
      </c>
    </row>
    <row r="294" customFormat="false" ht="12.75" hidden="false" customHeight="false" outlineLevel="0" collapsed="false">
      <c r="A294" s="22" t="n">
        <f aca="false">B294-0.5</f>
        <v>6.25</v>
      </c>
      <c r="B294" s="0" t="n">
        <v>6.75</v>
      </c>
      <c r="C294" s="0" t="n">
        <v>25</v>
      </c>
      <c r="D294" s="17" t="n">
        <f aca="false">C294*0.5144</f>
        <v>12.86</v>
      </c>
      <c r="E294" s="0" t="n">
        <v>1009</v>
      </c>
      <c r="F294" s="0" t="n">
        <f aca="false">B294-4.58</f>
        <v>2.17</v>
      </c>
    </row>
    <row r="295" customFormat="false" ht="12.75" hidden="false" customHeight="false" outlineLevel="0" collapsed="false">
      <c r="A295" s="22" t="n">
        <f aca="false">B295-0.5</f>
        <v>6.5</v>
      </c>
      <c r="B295" s="0" t="n">
        <v>7</v>
      </c>
      <c r="C295" s="0" t="n">
        <v>20</v>
      </c>
      <c r="D295" s="17" t="n">
        <f aca="false">C295*0.5144</f>
        <v>10.288</v>
      </c>
      <c r="E295" s="0" t="n">
        <v>1012</v>
      </c>
      <c r="F295" s="0" t="n">
        <f aca="false">B295-4.58</f>
        <v>2.42</v>
      </c>
    </row>
    <row r="296" customFormat="false" ht="12.75" hidden="false" customHeight="false" outlineLevel="0" collapsed="false">
      <c r="A296" s="22" t="n">
        <f aca="false">B296-0.5</f>
        <v>6.75</v>
      </c>
      <c r="B296" s="0" t="n">
        <v>7.25</v>
      </c>
      <c r="C296" s="0" t="n">
        <v>20</v>
      </c>
      <c r="D296" s="17" t="n">
        <f aca="false">C296*0.5144</f>
        <v>10.288</v>
      </c>
      <c r="E296" s="0" t="n">
        <v>1011</v>
      </c>
      <c r="F296" s="0" t="n">
        <f aca="false">B296-4.58</f>
        <v>2.67</v>
      </c>
    </row>
    <row r="297" customFormat="false" ht="12.75" hidden="false" customHeight="false" outlineLevel="0" collapsed="false">
      <c r="A297" s="22" t="n">
        <f aca="false">B297-0.5</f>
        <v>7</v>
      </c>
      <c r="B297" s="0" t="n">
        <v>7.5</v>
      </c>
      <c r="C297" s="0" t="n">
        <v>20</v>
      </c>
      <c r="D297" s="17" t="n">
        <f aca="false">C297*0.5144</f>
        <v>10.288</v>
      </c>
      <c r="E297" s="0" t="n">
        <v>1010</v>
      </c>
      <c r="F297" s="0" t="n">
        <f aca="false">B297-4.58</f>
        <v>2.92</v>
      </c>
    </row>
    <row r="298" customFormat="false" ht="12.75" hidden="false" customHeight="false" outlineLevel="0" collapsed="false">
      <c r="A298" s="22" t="n">
        <f aca="false">B298-0.5</f>
        <v>7.25</v>
      </c>
      <c r="B298" s="0" t="n">
        <v>7.75</v>
      </c>
      <c r="C298" s="0" t="n">
        <v>20</v>
      </c>
      <c r="D298" s="17" t="n">
        <f aca="false">C298*0.5144</f>
        <v>10.288</v>
      </c>
      <c r="E298" s="0" t="n">
        <v>1014</v>
      </c>
      <c r="F298" s="0" t="n">
        <f aca="false">B298-4.58</f>
        <v>3.17</v>
      </c>
    </row>
    <row r="299" customFormat="false" ht="12.75" hidden="false" customHeight="false" outlineLevel="0" collapsed="false">
      <c r="A299" s="22" t="n">
        <f aca="false">B299-0.5</f>
        <v>7.5</v>
      </c>
      <c r="B299" s="0" t="n">
        <v>8</v>
      </c>
      <c r="C299" s="0" t="n">
        <v>20</v>
      </c>
      <c r="D299" s="17" t="n">
        <f aca="false">C299*0.5144</f>
        <v>10.288</v>
      </c>
      <c r="E299" s="0" t="n">
        <v>1016</v>
      </c>
      <c r="F299" s="0" t="n">
        <f aca="false">B299-4.58</f>
        <v>3.42</v>
      </c>
    </row>
    <row r="301" customFormat="false" ht="12.75" hidden="false" customHeight="false" outlineLevel="0" collapsed="false">
      <c r="B301" s="21" t="s">
        <v>99</v>
      </c>
      <c r="C301" s="21" t="s">
        <v>16</v>
      </c>
    </row>
    <row r="302" customFormat="false" ht="12.75" hidden="false" customHeight="false" outlineLevel="0" collapsed="false">
      <c r="A302" s="0" t="n">
        <v>1</v>
      </c>
      <c r="B302" s="0" t="n">
        <v>1.25</v>
      </c>
      <c r="C302" s="0" t="n">
        <v>30</v>
      </c>
      <c r="D302" s="17" t="n">
        <f aca="false">C302*0.5144</f>
        <v>15.432</v>
      </c>
      <c r="E302" s="0" t="n">
        <v>1006</v>
      </c>
      <c r="F302" s="0" t="n">
        <f aca="false">B302-4.25</f>
        <v>-3</v>
      </c>
    </row>
    <row r="303" customFormat="false" ht="12.75" hidden="false" customHeight="false" outlineLevel="0" collapsed="false">
      <c r="A303" s="0" t="n">
        <f aca="false">B303-0.25</f>
        <v>1.25</v>
      </c>
      <c r="B303" s="0" t="n">
        <v>1.5</v>
      </c>
      <c r="C303" s="0" t="n">
        <v>35</v>
      </c>
      <c r="D303" s="17" t="n">
        <f aca="false">C303*0.5144</f>
        <v>18.004</v>
      </c>
      <c r="E303" s="0" t="n">
        <v>1005</v>
      </c>
      <c r="F303" s="0" t="n">
        <f aca="false">B303-4.25</f>
        <v>-2.75</v>
      </c>
    </row>
    <row r="304" customFormat="false" ht="12.75" hidden="false" customHeight="false" outlineLevel="0" collapsed="false">
      <c r="A304" s="0" t="n">
        <f aca="false">B304-0.25</f>
        <v>1.5</v>
      </c>
      <c r="B304" s="0" t="n">
        <v>1.75</v>
      </c>
      <c r="C304" s="0" t="n">
        <v>45</v>
      </c>
      <c r="D304" s="17" t="n">
        <f aca="false">C304*0.5144</f>
        <v>23.148</v>
      </c>
      <c r="E304" s="0" t="n">
        <v>1003</v>
      </c>
      <c r="F304" s="0" t="n">
        <f aca="false">B304-4.25</f>
        <v>-2.5</v>
      </c>
    </row>
    <row r="305" customFormat="false" ht="12.75" hidden="false" customHeight="false" outlineLevel="0" collapsed="false">
      <c r="A305" s="0" t="n">
        <f aca="false">B305-0.25</f>
        <v>1.75</v>
      </c>
      <c r="B305" s="0" t="n">
        <v>2</v>
      </c>
      <c r="C305" s="0" t="n">
        <v>45</v>
      </c>
      <c r="D305" s="17" t="n">
        <f aca="false">C305*0.5144</f>
        <v>23.148</v>
      </c>
      <c r="E305" s="0" t="n">
        <v>1002</v>
      </c>
      <c r="F305" s="0" t="n">
        <f aca="false">B305-4.25</f>
        <v>-2.25</v>
      </c>
    </row>
    <row r="306" customFormat="false" ht="12.75" hidden="false" customHeight="false" outlineLevel="0" collapsed="false">
      <c r="A306" s="0" t="n">
        <f aca="false">B306-0.25</f>
        <v>2</v>
      </c>
      <c r="B306" s="0" t="n">
        <v>2.25</v>
      </c>
      <c r="C306" s="0" t="n">
        <v>45</v>
      </c>
      <c r="D306" s="17" t="n">
        <f aca="false">C306*0.5144</f>
        <v>23.148</v>
      </c>
      <c r="E306" s="0" t="n">
        <v>1000</v>
      </c>
      <c r="F306" s="0" t="n">
        <f aca="false">B306-4.25</f>
        <v>-2</v>
      </c>
    </row>
    <row r="307" customFormat="false" ht="12.75" hidden="false" customHeight="false" outlineLevel="0" collapsed="false">
      <c r="A307" s="0" t="n">
        <f aca="false">B307-0.25</f>
        <v>2.25</v>
      </c>
      <c r="B307" s="0" t="n">
        <v>2.5</v>
      </c>
      <c r="C307" s="0" t="n">
        <v>50</v>
      </c>
      <c r="D307" s="17" t="n">
        <f aca="false">C307*0.5144</f>
        <v>25.72</v>
      </c>
      <c r="E307" s="0" t="n">
        <v>999</v>
      </c>
      <c r="F307" s="0" t="n">
        <f aca="false">B307-4.25</f>
        <v>-1.75</v>
      </c>
    </row>
    <row r="308" customFormat="false" ht="12.75" hidden="false" customHeight="false" outlineLevel="0" collapsed="false">
      <c r="A308" s="0" t="n">
        <f aca="false">B308-0.25</f>
        <v>2.5</v>
      </c>
      <c r="B308" s="0" t="n">
        <v>2.75</v>
      </c>
      <c r="C308" s="0" t="n">
        <v>55</v>
      </c>
      <c r="D308" s="17" t="n">
        <f aca="false">C308*0.5144</f>
        <v>28.292</v>
      </c>
      <c r="E308" s="0" t="n">
        <v>996</v>
      </c>
      <c r="F308" s="0" t="n">
        <f aca="false">B308-4.25</f>
        <v>-1.5</v>
      </c>
    </row>
    <row r="309" customFormat="false" ht="12.75" hidden="false" customHeight="false" outlineLevel="0" collapsed="false">
      <c r="A309" s="0" t="n">
        <f aca="false">B309-0.25</f>
        <v>2.75</v>
      </c>
      <c r="B309" s="0" t="n">
        <v>3</v>
      </c>
      <c r="C309" s="0" t="n">
        <v>55</v>
      </c>
      <c r="D309" s="17" t="n">
        <f aca="false">C309*0.5144</f>
        <v>28.292</v>
      </c>
      <c r="E309" s="0" t="n">
        <v>994</v>
      </c>
      <c r="F309" s="0" t="n">
        <f aca="false">B309-4.25</f>
        <v>-1.25</v>
      </c>
    </row>
    <row r="310" customFormat="false" ht="12.75" hidden="false" customHeight="false" outlineLevel="0" collapsed="false">
      <c r="A310" s="0" t="n">
        <f aca="false">B310-0.25</f>
        <v>3</v>
      </c>
      <c r="B310" s="0" t="n">
        <v>3.25</v>
      </c>
      <c r="C310" s="0" t="n">
        <v>55</v>
      </c>
      <c r="D310" s="17" t="n">
        <f aca="false">C310*0.5144</f>
        <v>28.292</v>
      </c>
      <c r="E310" s="0" t="n">
        <v>992</v>
      </c>
      <c r="F310" s="0" t="n">
        <f aca="false">B310-4.25</f>
        <v>-1</v>
      </c>
    </row>
    <row r="311" customFormat="false" ht="12.75" hidden="false" customHeight="false" outlineLevel="0" collapsed="false">
      <c r="A311" s="0" t="n">
        <f aca="false">B311-0.25</f>
        <v>3.25</v>
      </c>
      <c r="B311" s="0" t="n">
        <v>3.5</v>
      </c>
      <c r="C311" s="0" t="n">
        <v>60</v>
      </c>
      <c r="D311" s="17" t="n">
        <f aca="false">C311*0.5144</f>
        <v>30.864</v>
      </c>
      <c r="E311" s="0" t="n">
        <v>989</v>
      </c>
      <c r="F311" s="0" t="n">
        <f aca="false">B311-4.25</f>
        <v>-0.75</v>
      </c>
    </row>
    <row r="312" customFormat="false" ht="12.75" hidden="false" customHeight="false" outlineLevel="0" collapsed="false">
      <c r="A312" s="0" t="n">
        <f aca="false">B312-0.25</f>
        <v>3.5</v>
      </c>
      <c r="B312" s="0" t="n">
        <v>3.75</v>
      </c>
      <c r="C312" s="0" t="n">
        <v>75</v>
      </c>
      <c r="D312" s="17" t="n">
        <f aca="false">C312*0.5144</f>
        <v>38.58</v>
      </c>
      <c r="E312" s="0" t="n">
        <v>979</v>
      </c>
      <c r="F312" s="0" t="n">
        <f aca="false">B312-4.25</f>
        <v>-0.5</v>
      </c>
    </row>
    <row r="313" customFormat="false" ht="12.75" hidden="false" customHeight="false" outlineLevel="0" collapsed="false">
      <c r="A313" s="0" t="n">
        <f aca="false">B313-0.25</f>
        <v>3.75</v>
      </c>
      <c r="B313" s="0" t="n">
        <v>4</v>
      </c>
      <c r="C313" s="0" t="n">
        <v>105</v>
      </c>
      <c r="D313" s="17" t="n">
        <f aca="false">C313*0.5144</f>
        <v>54.012</v>
      </c>
      <c r="E313" s="0" t="n">
        <v>956</v>
      </c>
      <c r="F313" s="0" t="n">
        <f aca="false">B313-4.25</f>
        <v>-0.25</v>
      </c>
    </row>
    <row r="314" customFormat="false" ht="12.75" hidden="false" customHeight="false" outlineLevel="0" collapsed="false">
      <c r="A314" s="0" t="n">
        <f aca="false">B314-0.25</f>
        <v>4</v>
      </c>
      <c r="B314" s="0" t="n">
        <v>4.25</v>
      </c>
      <c r="C314" s="0" t="n">
        <v>125</v>
      </c>
      <c r="D314" s="17" t="n">
        <f aca="false">C314*0.5144</f>
        <v>64.3</v>
      </c>
      <c r="E314" s="21" t="n">
        <v>935</v>
      </c>
      <c r="F314" s="0" t="n">
        <v>0</v>
      </c>
    </row>
    <row r="315" customFormat="false" ht="12.75" hidden="false" customHeight="false" outlineLevel="0" collapsed="false">
      <c r="A315" s="0" t="n">
        <f aca="false">B315-0.25</f>
        <v>4.25</v>
      </c>
      <c r="B315" s="0" t="n">
        <v>4.5</v>
      </c>
      <c r="C315" s="0" t="n">
        <v>120</v>
      </c>
      <c r="D315" s="17" t="n">
        <f aca="false">C315*0.5144</f>
        <v>61.728</v>
      </c>
      <c r="E315" s="0" t="n">
        <v>937</v>
      </c>
      <c r="F315" s="0" t="n">
        <f aca="false">B315-4.25</f>
        <v>0.25</v>
      </c>
    </row>
    <row r="316" customFormat="false" ht="12.75" hidden="false" customHeight="false" outlineLevel="0" collapsed="false">
      <c r="A316" s="0" t="n">
        <f aca="false">B316-0.25</f>
        <v>4.5</v>
      </c>
      <c r="B316" s="0" t="n">
        <v>4.75</v>
      </c>
      <c r="C316" s="0" t="n">
        <v>115</v>
      </c>
      <c r="D316" s="17" t="n">
        <f aca="false">C316*0.5144</f>
        <v>59.156</v>
      </c>
      <c r="E316" s="0" t="n">
        <v>940</v>
      </c>
      <c r="F316" s="0" t="n">
        <f aca="false">B316-4.25</f>
        <v>0.5</v>
      </c>
    </row>
    <row r="317" customFormat="false" ht="12.75" hidden="false" customHeight="false" outlineLevel="0" collapsed="false">
      <c r="A317" s="0" t="n">
        <f aca="false">B317-0.25</f>
        <v>4.75</v>
      </c>
      <c r="B317" s="0" t="n">
        <v>5</v>
      </c>
      <c r="C317" s="0" t="n">
        <v>115</v>
      </c>
      <c r="D317" s="17" t="n">
        <f aca="false">C317*0.5144</f>
        <v>59.156</v>
      </c>
      <c r="E317" s="0" t="n">
        <v>944</v>
      </c>
      <c r="F317" s="0" t="n">
        <f aca="false">B317-4.25</f>
        <v>0.75</v>
      </c>
    </row>
    <row r="318" customFormat="false" ht="12.75" hidden="false" customHeight="false" outlineLevel="0" collapsed="false">
      <c r="A318" s="0" t="n">
        <f aca="false">B318-0.25</f>
        <v>5</v>
      </c>
      <c r="B318" s="0" t="n">
        <v>5.25</v>
      </c>
      <c r="C318" s="0" t="n">
        <v>115</v>
      </c>
      <c r="D318" s="17" t="n">
        <f aca="false">C318*0.5144</f>
        <v>59.156</v>
      </c>
      <c r="E318" s="0" t="n">
        <v>949</v>
      </c>
      <c r="F318" s="0" t="n">
        <f aca="false">B318-4.25</f>
        <v>1</v>
      </c>
    </row>
    <row r="319" customFormat="false" ht="12.75" hidden="false" customHeight="false" outlineLevel="0" collapsed="false">
      <c r="A319" s="0" t="n">
        <f aca="false">B319-0.25</f>
        <v>5.25</v>
      </c>
      <c r="B319" s="0" t="n">
        <v>5.5</v>
      </c>
      <c r="C319" s="0" t="n">
        <v>105</v>
      </c>
      <c r="D319" s="17" t="n">
        <f aca="false">C319*0.5144</f>
        <v>54.012</v>
      </c>
      <c r="E319" s="0" t="n">
        <v>954</v>
      </c>
      <c r="F319" s="0" t="n">
        <f aca="false">B319-4.25</f>
        <v>1.25</v>
      </c>
    </row>
    <row r="320" customFormat="false" ht="12.75" hidden="false" customHeight="false" outlineLevel="0" collapsed="false">
      <c r="A320" s="0" t="n">
        <f aca="false">B320-0.25</f>
        <v>5.5</v>
      </c>
      <c r="B320" s="0" t="n">
        <v>5.75</v>
      </c>
      <c r="C320" s="0" t="n">
        <v>100</v>
      </c>
      <c r="D320" s="17" t="n">
        <f aca="false">C320*0.5144</f>
        <v>51.44</v>
      </c>
      <c r="E320" s="0" t="n">
        <v>959</v>
      </c>
      <c r="F320" s="0" t="n">
        <f aca="false">B320-4.25</f>
        <v>1.5</v>
      </c>
    </row>
    <row r="321" customFormat="false" ht="12.75" hidden="false" customHeight="false" outlineLevel="0" collapsed="false">
      <c r="A321" s="0" t="n">
        <f aca="false">B321-0.25</f>
        <v>5.75</v>
      </c>
      <c r="B321" s="0" t="n">
        <v>6</v>
      </c>
      <c r="C321" s="0" t="n">
        <v>100</v>
      </c>
      <c r="D321" s="17" t="n">
        <f aca="false">C321*0.5144</f>
        <v>51.44</v>
      </c>
      <c r="E321" s="0" t="n">
        <v>962</v>
      </c>
      <c r="F321" s="0" t="n">
        <f aca="false">B321-4.25</f>
        <v>1.75</v>
      </c>
    </row>
    <row r="322" customFormat="false" ht="12.75" hidden="false" customHeight="false" outlineLevel="0" collapsed="false">
      <c r="A322" s="0" t="n">
        <f aca="false">B322-0.25</f>
        <v>6</v>
      </c>
      <c r="B322" s="0" t="n">
        <v>6.25</v>
      </c>
      <c r="C322" s="0" t="n">
        <v>100</v>
      </c>
      <c r="D322" s="17" t="n">
        <f aca="false">C322*0.5144</f>
        <v>51.44</v>
      </c>
      <c r="E322" s="0" t="n">
        <v>964</v>
      </c>
      <c r="F322" s="0" t="n">
        <f aca="false">B322-4.25</f>
        <v>2</v>
      </c>
    </row>
    <row r="323" customFormat="false" ht="12.75" hidden="false" customHeight="false" outlineLevel="0" collapsed="false">
      <c r="A323" s="0" t="n">
        <f aca="false">B323-0.25</f>
        <v>6.25</v>
      </c>
      <c r="B323" s="0" t="n">
        <v>6.5</v>
      </c>
      <c r="C323" s="0" t="n">
        <v>95</v>
      </c>
      <c r="D323" s="17" t="n">
        <f aca="false">C323*0.5144</f>
        <v>48.868</v>
      </c>
      <c r="E323" s="0" t="n">
        <v>965</v>
      </c>
      <c r="F323" s="0" t="n">
        <f aca="false">B323-4.25</f>
        <v>2.25</v>
      </c>
    </row>
    <row r="324" customFormat="false" ht="12.75" hidden="false" customHeight="false" outlineLevel="0" collapsed="false">
      <c r="A324" s="0" t="n">
        <f aca="false">B324-0.25</f>
        <v>6.5</v>
      </c>
      <c r="B324" s="0" t="n">
        <v>6.75</v>
      </c>
      <c r="C324" s="0" t="n">
        <v>115</v>
      </c>
      <c r="D324" s="17" t="n">
        <f aca="false">C324*0.5144</f>
        <v>59.156</v>
      </c>
      <c r="E324" s="0" t="n">
        <v>950</v>
      </c>
      <c r="F324" s="0" t="n">
        <f aca="false">B324-4.25</f>
        <v>2.5</v>
      </c>
    </row>
    <row r="325" customFormat="false" ht="12.75" hidden="false" customHeight="false" outlineLevel="0" collapsed="false">
      <c r="A325" s="0" t="n">
        <f aca="false">B325-0.25</f>
        <v>6.75</v>
      </c>
      <c r="B325" s="0" t="n">
        <v>7</v>
      </c>
      <c r="C325" s="0" t="n">
        <v>115</v>
      </c>
      <c r="D325" s="17" t="n">
        <f aca="false">C325*0.5144</f>
        <v>59.156</v>
      </c>
      <c r="E325" s="0" t="n">
        <v>947</v>
      </c>
      <c r="F325" s="0" t="n">
        <f aca="false">B325-4.25</f>
        <v>2.75</v>
      </c>
    </row>
    <row r="326" customFormat="false" ht="12.75" hidden="false" customHeight="false" outlineLevel="0" collapsed="false">
      <c r="A326" s="0" t="n">
        <f aca="false">B326-0.25</f>
        <v>7</v>
      </c>
      <c r="B326" s="0" t="n">
        <v>7.25</v>
      </c>
      <c r="C326" s="0" t="n">
        <v>115</v>
      </c>
      <c r="D326" s="17" t="n">
        <f aca="false">C326*0.5144</f>
        <v>59.156</v>
      </c>
      <c r="E326" s="0" t="n">
        <v>947</v>
      </c>
      <c r="F326" s="0" t="n">
        <f aca="false">B326-4.25</f>
        <v>3</v>
      </c>
    </row>
    <row r="327" customFormat="false" ht="12.75" hidden="false" customHeight="false" outlineLevel="0" collapsed="false">
      <c r="A327" s="0" t="n">
        <f aca="false">B327-0.25</f>
        <v>7.25</v>
      </c>
      <c r="B327" s="0" t="n">
        <v>7.5</v>
      </c>
      <c r="C327" s="0" t="n">
        <v>110</v>
      </c>
      <c r="D327" s="17" t="n">
        <f aca="false">C327*0.5144</f>
        <v>56.584</v>
      </c>
      <c r="E327" s="0" t="n">
        <v>947</v>
      </c>
      <c r="F327" s="0" t="n">
        <f aca="false">B327-4.25</f>
        <v>3.25</v>
      </c>
    </row>
    <row r="328" customFormat="false" ht="12.75" hidden="false" customHeight="false" outlineLevel="0" collapsed="false">
      <c r="A328" s="0" t="n">
        <f aca="false">B328-0.25</f>
        <v>7.29</v>
      </c>
      <c r="B328" s="0" t="n">
        <v>7.54</v>
      </c>
      <c r="C328" s="0" t="n">
        <v>110</v>
      </c>
      <c r="D328" s="17" t="n">
        <f aca="false">C328*0.5144</f>
        <v>56.584</v>
      </c>
      <c r="E328" s="0" t="n">
        <v>947</v>
      </c>
      <c r="F328" s="0" t="n">
        <f aca="false">B328-4.25</f>
        <v>3.29</v>
      </c>
    </row>
    <row r="329" customFormat="false" ht="12.75" hidden="false" customHeight="false" outlineLevel="0" collapsed="false">
      <c r="A329" s="0" t="n">
        <f aca="false">B329-0.25</f>
        <v>7.5</v>
      </c>
      <c r="B329" s="0" t="n">
        <v>7.75</v>
      </c>
      <c r="C329" s="0" t="n">
        <v>105</v>
      </c>
      <c r="D329" s="17" t="n">
        <f aca="false">C329*0.5144</f>
        <v>54.012</v>
      </c>
      <c r="E329" s="0" t="n">
        <v>946</v>
      </c>
      <c r="F329" s="0" t="n">
        <f aca="false">B329-4.25</f>
        <v>3.5</v>
      </c>
    </row>
    <row r="330" customFormat="false" ht="12.75" hidden="false" customHeight="false" outlineLevel="0" collapsed="false">
      <c r="A330" s="0" t="n">
        <f aca="false">B330-0.25</f>
        <v>7.75</v>
      </c>
      <c r="B330" s="0" t="n">
        <v>8</v>
      </c>
      <c r="C330" s="0" t="n">
        <v>115</v>
      </c>
      <c r="D330" s="17" t="n">
        <f aca="false">C330*0.5144</f>
        <v>59.156</v>
      </c>
      <c r="E330" s="0" t="n">
        <v>945</v>
      </c>
      <c r="F330" s="0" t="n">
        <f aca="false">B330-4.25</f>
        <v>3.75</v>
      </c>
    </row>
    <row r="331" customFormat="false" ht="12.75" hidden="false" customHeight="false" outlineLevel="0" collapsed="false">
      <c r="A331" s="0" t="n">
        <f aca="false">B331-0.25</f>
        <v>7.83</v>
      </c>
      <c r="B331" s="0" t="n">
        <v>8.08</v>
      </c>
      <c r="C331" s="0" t="n">
        <v>115</v>
      </c>
      <c r="D331" s="17" t="n">
        <f aca="false">C331*0.5144</f>
        <v>59.156</v>
      </c>
      <c r="E331" s="0" t="n">
        <v>945</v>
      </c>
      <c r="F331" s="0" t="n">
        <f aca="false">B331-4.25</f>
        <v>3.83</v>
      </c>
    </row>
    <row r="332" customFormat="false" ht="12.75" hidden="false" customHeight="false" outlineLevel="0" collapsed="false">
      <c r="A332" s="0" t="n">
        <f aca="false">B332-0.25</f>
        <v>8</v>
      </c>
      <c r="B332" s="0" t="n">
        <v>8.25</v>
      </c>
      <c r="C332" s="0" t="n">
        <v>100</v>
      </c>
      <c r="D332" s="17" t="n">
        <f aca="false">C332*0.5144</f>
        <v>51.44</v>
      </c>
      <c r="E332" s="0" t="n">
        <v>950</v>
      </c>
      <c r="F332" s="0" t="n">
        <f aca="false">B332-4.25</f>
        <v>4</v>
      </c>
    </row>
    <row r="333" customFormat="false" ht="12.75" hidden="false" customHeight="false" outlineLevel="0" collapsed="false">
      <c r="A333" s="0" t="n">
        <f aca="false">B333-0.25</f>
        <v>8.25</v>
      </c>
      <c r="B333" s="0" t="n">
        <v>8.5</v>
      </c>
      <c r="C333" s="0" t="n">
        <v>85</v>
      </c>
      <c r="D333" s="17" t="n">
        <f aca="false">C333*0.5144</f>
        <v>43.724</v>
      </c>
      <c r="E333" s="0" t="n">
        <v>960</v>
      </c>
      <c r="F333" s="0" t="n">
        <f aca="false">B333-4.25</f>
        <v>4.25</v>
      </c>
    </row>
    <row r="334" customFormat="false" ht="12.75" hidden="false" customHeight="false" outlineLevel="0" collapsed="false">
      <c r="A334" s="0" t="n">
        <f aca="false">B334-0.25</f>
        <v>8.5</v>
      </c>
      <c r="B334" s="0" t="n">
        <v>8.75</v>
      </c>
      <c r="C334" s="0" t="n">
        <v>75</v>
      </c>
      <c r="D334" s="17" t="n">
        <f aca="false">C334*0.5144</f>
        <v>38.58</v>
      </c>
      <c r="E334" s="0" t="n">
        <v>964</v>
      </c>
      <c r="F334" s="0" t="n">
        <f aca="false">B334-4.25</f>
        <v>4.5</v>
      </c>
    </row>
    <row r="335" customFormat="false" ht="12.75" hidden="false" customHeight="false" outlineLevel="0" collapsed="false">
      <c r="A335" s="0" t="n">
        <f aca="false">B335-0.25</f>
        <v>8.75</v>
      </c>
      <c r="B335" s="0" t="n">
        <v>9</v>
      </c>
      <c r="C335" s="0" t="n">
        <v>70</v>
      </c>
      <c r="D335" s="17" t="n">
        <f aca="false">C335*0.5144</f>
        <v>36.008</v>
      </c>
      <c r="E335" s="0" t="n">
        <v>965</v>
      </c>
      <c r="F335" s="0" t="n">
        <f aca="false">B335-4.25</f>
        <v>4.75</v>
      </c>
    </row>
    <row r="336" customFormat="false" ht="12.75" hidden="false" customHeight="false" outlineLevel="0" collapsed="false">
      <c r="A336" s="0" t="n">
        <f aca="false">B336-0.25</f>
        <v>9</v>
      </c>
      <c r="B336" s="0" t="n">
        <v>9.25</v>
      </c>
      <c r="C336" s="0" t="n">
        <v>70</v>
      </c>
      <c r="D336" s="17" t="n">
        <f aca="false">C336*0.5144</f>
        <v>36.008</v>
      </c>
      <c r="E336" s="0" t="n">
        <v>965</v>
      </c>
      <c r="F336" s="0" t="n">
        <f aca="false">B336-4.25</f>
        <v>5</v>
      </c>
    </row>
    <row r="337" customFormat="false" ht="12.75" hidden="false" customHeight="false" outlineLevel="0" collapsed="false">
      <c r="A337" s="0" t="n">
        <f aca="false">B337-0.25</f>
        <v>9.25</v>
      </c>
      <c r="B337" s="0" t="n">
        <v>9.5</v>
      </c>
      <c r="C337" s="0" t="n">
        <v>70</v>
      </c>
      <c r="D337" s="17" t="n">
        <f aca="false">C337*0.5144</f>
        <v>36.008</v>
      </c>
      <c r="E337" s="0" t="n">
        <v>965</v>
      </c>
      <c r="F337" s="0" t="n">
        <f aca="false">B337-4.25</f>
        <v>5.25</v>
      </c>
    </row>
    <row r="338" customFormat="false" ht="12.75" hidden="false" customHeight="false" outlineLevel="0" collapsed="false">
      <c r="A338" s="0" t="n">
        <f aca="false">B338-0.25</f>
        <v>9.33</v>
      </c>
      <c r="B338" s="0" t="n">
        <v>9.58</v>
      </c>
      <c r="C338" s="0" t="n">
        <v>70</v>
      </c>
      <c r="D338" s="17" t="n">
        <f aca="false">C338*0.5144</f>
        <v>36.008</v>
      </c>
      <c r="E338" s="0" t="n">
        <v>965</v>
      </c>
      <c r="F338" s="0" t="n">
        <f aca="false">B338-4.25</f>
        <v>5.33</v>
      </c>
    </row>
    <row r="339" customFormat="false" ht="12.75" hidden="false" customHeight="false" outlineLevel="0" collapsed="false">
      <c r="A339" s="0" t="n">
        <f aca="false">B339-0.25</f>
        <v>9.5</v>
      </c>
      <c r="B339" s="0" t="n">
        <v>9.75</v>
      </c>
      <c r="C339" s="0" t="n">
        <v>65</v>
      </c>
      <c r="D339" s="17" t="n">
        <f aca="false">C339*0.5144</f>
        <v>33.436</v>
      </c>
      <c r="E339" s="0" t="n">
        <v>966</v>
      </c>
      <c r="F339" s="0" t="n">
        <f aca="false">B339-4.25</f>
        <v>5.5</v>
      </c>
    </row>
    <row r="340" customFormat="false" ht="12.75" hidden="false" customHeight="false" outlineLevel="0" collapsed="false">
      <c r="A340" s="0" t="n">
        <f aca="false">B340-0.25</f>
        <v>9.75</v>
      </c>
      <c r="B340" s="0" t="n">
        <v>10</v>
      </c>
      <c r="C340" s="0" t="n">
        <v>65</v>
      </c>
      <c r="D340" s="17" t="n">
        <f aca="false">C340*0.5144</f>
        <v>33.436</v>
      </c>
      <c r="E340" s="0" t="n">
        <v>968</v>
      </c>
      <c r="F340" s="0" t="n">
        <f aca="false">B340-4.25</f>
        <v>5.75</v>
      </c>
    </row>
    <row r="341" customFormat="false" ht="12.75" hidden="false" customHeight="false" outlineLevel="0" collapsed="false">
      <c r="A341" s="0" t="n">
        <f aca="false">B341-0.25</f>
        <v>10</v>
      </c>
      <c r="B341" s="0" t="n">
        <v>10.25</v>
      </c>
      <c r="C341" s="0" t="n">
        <v>70</v>
      </c>
      <c r="D341" s="17" t="n">
        <f aca="false">C341*0.5144</f>
        <v>36.008</v>
      </c>
      <c r="E341" s="0" t="n">
        <v>964</v>
      </c>
      <c r="F341" s="0" t="n">
        <f aca="false">B341-4.25</f>
        <v>6</v>
      </c>
    </row>
    <row r="342" customFormat="false" ht="12.75" hidden="false" customHeight="false" outlineLevel="0" collapsed="false">
      <c r="A342" s="0" t="n">
        <f aca="false">B342-0.25</f>
        <v>10.25</v>
      </c>
      <c r="B342" s="0" t="n">
        <v>10.5</v>
      </c>
      <c r="C342" s="0" t="n">
        <v>80</v>
      </c>
      <c r="D342" s="17" t="n">
        <f aca="false">C342*0.5144</f>
        <v>41.152</v>
      </c>
      <c r="E342" s="0" t="n">
        <v>959</v>
      </c>
      <c r="F342" s="0" t="n">
        <f aca="false">B342-4.25</f>
        <v>6.25</v>
      </c>
    </row>
    <row r="343" customFormat="false" ht="12.75" hidden="false" customHeight="false" outlineLevel="0" collapsed="false">
      <c r="A343" s="0" t="n">
        <f aca="false">B343-0.25</f>
        <v>10.5</v>
      </c>
      <c r="B343" s="0" t="n">
        <v>10.75</v>
      </c>
      <c r="C343" s="0" t="n">
        <v>85</v>
      </c>
      <c r="D343" s="17" t="n">
        <f aca="false">C343*0.5144</f>
        <v>43.724</v>
      </c>
      <c r="E343" s="0" t="n">
        <v>958</v>
      </c>
      <c r="F343" s="0" t="n">
        <f aca="false">B343-4.25</f>
        <v>6.5</v>
      </c>
    </row>
    <row r="344" customFormat="false" ht="12.75" hidden="false" customHeight="false" outlineLevel="0" collapsed="false">
      <c r="A344" s="0" t="n">
        <f aca="false">B344-0.25</f>
        <v>10.75</v>
      </c>
      <c r="B344" s="0" t="n">
        <v>11</v>
      </c>
      <c r="C344" s="0" t="n">
        <v>85</v>
      </c>
      <c r="D344" s="17" t="n">
        <f aca="false">C344*0.5144</f>
        <v>43.724</v>
      </c>
      <c r="E344" s="27" t="n">
        <v>944</v>
      </c>
      <c r="F344" s="0" t="n">
        <f aca="false">B344-4.25</f>
        <v>6.75</v>
      </c>
    </row>
    <row r="345" customFormat="false" ht="12.75" hidden="false" customHeight="false" outlineLevel="0" collapsed="false">
      <c r="A345" s="0" t="n">
        <f aca="false">B345-0.25</f>
        <v>11</v>
      </c>
      <c r="B345" s="0" t="n">
        <v>11.25</v>
      </c>
      <c r="C345" s="0" t="n">
        <v>85</v>
      </c>
      <c r="D345" s="17" t="n">
        <f aca="false">C345*0.5144</f>
        <v>43.724</v>
      </c>
      <c r="E345" s="0" t="n">
        <v>945</v>
      </c>
      <c r="F345" s="0" t="n">
        <f aca="false">B345-4.25</f>
        <v>7</v>
      </c>
    </row>
    <row r="346" customFormat="false" ht="12.75" hidden="false" customHeight="false" outlineLevel="0" collapsed="false">
      <c r="A346" s="0" t="n">
        <f aca="false">B346-0.25</f>
        <v>11.25</v>
      </c>
      <c r="B346" s="0" t="n">
        <v>11.5</v>
      </c>
      <c r="C346" s="0" t="n">
        <v>85</v>
      </c>
      <c r="D346" s="17" t="n">
        <f aca="false">C346*0.5144</f>
        <v>43.724</v>
      </c>
      <c r="E346" s="0" t="n">
        <v>946</v>
      </c>
      <c r="F346" s="0" t="n">
        <f aca="false">B346-4.25</f>
        <v>7.25</v>
      </c>
    </row>
    <row r="347" customFormat="false" ht="12.75" hidden="false" customHeight="false" outlineLevel="0" collapsed="false">
      <c r="A347" s="0" t="n">
        <f aca="false">B347-0.25</f>
        <v>11.5</v>
      </c>
      <c r="B347" s="0" t="n">
        <v>11.75</v>
      </c>
      <c r="C347" s="0" t="n">
        <v>85</v>
      </c>
      <c r="D347" s="17" t="n">
        <f aca="false">C347*0.5144</f>
        <v>43.724</v>
      </c>
      <c r="E347" s="0" t="n">
        <v>952</v>
      </c>
      <c r="F347" s="0" t="n">
        <f aca="false">B347-4.25</f>
        <v>7.5</v>
      </c>
    </row>
    <row r="348" customFormat="false" ht="12.75" hidden="false" customHeight="false" outlineLevel="0" collapsed="false">
      <c r="A348" s="0" t="n">
        <f aca="false">B348-0.25</f>
        <v>11.75</v>
      </c>
      <c r="B348" s="0" t="n">
        <v>12</v>
      </c>
      <c r="C348" s="0" t="n">
        <v>85</v>
      </c>
      <c r="D348" s="17" t="n">
        <f aca="false">C348*0.5144</f>
        <v>43.724</v>
      </c>
      <c r="E348" s="0" t="n">
        <v>954</v>
      </c>
      <c r="F348" s="0" t="n">
        <f aca="false">B348-4.25</f>
        <v>7.75</v>
      </c>
    </row>
    <row r="349" customFormat="false" ht="12.75" hidden="false" customHeight="false" outlineLevel="0" collapsed="false">
      <c r="A349" s="0" t="n">
        <f aca="false">B349-0.25</f>
        <v>12</v>
      </c>
      <c r="B349" s="0" t="n">
        <v>12.25</v>
      </c>
      <c r="C349" s="0" t="n">
        <v>90</v>
      </c>
      <c r="D349" s="17" t="n">
        <f aca="false">C349*0.5144</f>
        <v>46.296</v>
      </c>
      <c r="E349" s="0" t="n">
        <v>954</v>
      </c>
      <c r="F349" s="0" t="n">
        <f aca="false">B349-4.25</f>
        <v>8</v>
      </c>
    </row>
    <row r="350" customFormat="false" ht="12.75" hidden="false" customHeight="false" outlineLevel="0" collapsed="false">
      <c r="A350" s="0" t="n">
        <f aca="false">B350-0.25</f>
        <v>12.25</v>
      </c>
      <c r="B350" s="0" t="n">
        <v>12.5</v>
      </c>
      <c r="C350" s="0" t="n">
        <v>95</v>
      </c>
      <c r="D350" s="17" t="n">
        <f aca="false">C350*0.5144</f>
        <v>48.868</v>
      </c>
      <c r="E350" s="0" t="n">
        <v>954</v>
      </c>
      <c r="F350" s="0" t="n">
        <f aca="false">B350-4.25</f>
        <v>8.25</v>
      </c>
    </row>
    <row r="351" customFormat="false" ht="12.75" hidden="false" customHeight="false" outlineLevel="0" collapsed="false">
      <c r="A351" s="0" t="n">
        <f aca="false">B351-0.25</f>
        <v>12.5</v>
      </c>
      <c r="B351" s="0" t="n">
        <v>12.75</v>
      </c>
      <c r="C351" s="0" t="n">
        <v>95</v>
      </c>
      <c r="D351" s="17" t="n">
        <f aca="false">C351*0.5144</f>
        <v>48.868</v>
      </c>
      <c r="E351" s="0" t="n">
        <v>954</v>
      </c>
      <c r="F351" s="0" t="n">
        <f aca="false">B351-4.25</f>
        <v>8.5</v>
      </c>
    </row>
    <row r="352" customFormat="false" ht="12.75" hidden="false" customHeight="false" outlineLevel="0" collapsed="false">
      <c r="A352" s="0" t="n">
        <f aca="false">B352-0.25</f>
        <v>12.75</v>
      </c>
      <c r="B352" s="0" t="n">
        <v>13</v>
      </c>
      <c r="C352" s="0" t="n">
        <v>95</v>
      </c>
      <c r="D352" s="17" t="n">
        <f aca="false">C352*0.5144</f>
        <v>48.868</v>
      </c>
      <c r="E352" s="0" t="n">
        <v>952</v>
      </c>
      <c r="F352" s="0" t="n">
        <f aca="false">B352-4.25</f>
        <v>8.75</v>
      </c>
    </row>
    <row r="353" customFormat="false" ht="12.75" hidden="false" customHeight="false" outlineLevel="0" collapsed="false">
      <c r="A353" s="0" t="n">
        <f aca="false">B353-0.25</f>
        <v>13</v>
      </c>
      <c r="B353" s="0" t="n">
        <v>13.25</v>
      </c>
      <c r="C353" s="0" t="n">
        <v>95</v>
      </c>
      <c r="D353" s="17" t="n">
        <f aca="false">C353*0.5144</f>
        <v>48.868</v>
      </c>
      <c r="E353" s="0" t="n">
        <v>951</v>
      </c>
      <c r="F353" s="0" t="n">
        <f aca="false">B353-4.25</f>
        <v>9</v>
      </c>
    </row>
    <row r="354" customFormat="false" ht="12.75" hidden="false" customHeight="false" outlineLevel="0" collapsed="false">
      <c r="A354" s="0" t="n">
        <f aca="false">B354-0.25</f>
        <v>13.04</v>
      </c>
      <c r="B354" s="0" t="n">
        <v>13.29</v>
      </c>
      <c r="C354" s="0" t="n">
        <v>95</v>
      </c>
      <c r="D354" s="17" t="n">
        <f aca="false">C354*0.5144</f>
        <v>48.868</v>
      </c>
      <c r="E354" s="0" t="n">
        <v>950</v>
      </c>
      <c r="F354" s="0" t="n">
        <f aca="false">B354-4.25</f>
        <v>9.04</v>
      </c>
    </row>
    <row r="355" customFormat="false" ht="12.75" hidden="false" customHeight="false" outlineLevel="0" collapsed="false">
      <c r="A355" s="0" t="n">
        <f aca="false">B355-0.25</f>
        <v>13.25</v>
      </c>
      <c r="B355" s="0" t="n">
        <v>13.5</v>
      </c>
      <c r="C355" s="0" t="n">
        <v>85</v>
      </c>
      <c r="D355" s="17" t="n">
        <f aca="false">C355*0.5144</f>
        <v>43.724</v>
      </c>
      <c r="E355" s="0" t="n">
        <v>959</v>
      </c>
      <c r="F355" s="0" t="n">
        <f aca="false">B355-4.25</f>
        <v>9.25</v>
      </c>
    </row>
    <row r="356" customFormat="false" ht="12.75" hidden="false" customHeight="false" outlineLevel="0" collapsed="false">
      <c r="A356" s="0" t="n">
        <f aca="false">B356-0.25</f>
        <v>13.5</v>
      </c>
      <c r="B356" s="0" t="n">
        <v>13.75</v>
      </c>
      <c r="C356" s="0" t="n">
        <v>50</v>
      </c>
      <c r="D356" s="17" t="n">
        <f aca="false">C356*0.5144</f>
        <v>25.72</v>
      </c>
      <c r="E356" s="0" t="n">
        <v>974</v>
      </c>
      <c r="F356" s="0" t="n">
        <f aca="false">B356-4.25</f>
        <v>9.5</v>
      </c>
    </row>
    <row r="357" customFormat="false" ht="12.75" hidden="false" customHeight="false" outlineLevel="0" collapsed="false">
      <c r="A357" s="0" t="n">
        <f aca="false">B357-0.25</f>
        <v>13.75</v>
      </c>
      <c r="B357" s="0" t="n">
        <v>14</v>
      </c>
      <c r="C357" s="0" t="n">
        <v>35</v>
      </c>
      <c r="D357" s="17" t="n">
        <f aca="false">C357*0.5144</f>
        <v>18.004</v>
      </c>
      <c r="E357" s="0" t="n">
        <v>980</v>
      </c>
      <c r="F357" s="0" t="n">
        <f aca="false">B357-4.25</f>
        <v>9.75</v>
      </c>
    </row>
    <row r="358" customFormat="false" ht="12.75" hidden="false" customHeight="false" outlineLevel="0" collapsed="false">
      <c r="A358" s="0" t="n">
        <f aca="false">B358-0.25</f>
        <v>14</v>
      </c>
      <c r="B358" s="0" t="n">
        <v>14.25</v>
      </c>
      <c r="C358" s="0" t="n">
        <v>35</v>
      </c>
      <c r="D358" s="17" t="n">
        <f aca="false">C358*0.5144</f>
        <v>18.004</v>
      </c>
      <c r="E358" s="0" t="n">
        <v>985</v>
      </c>
      <c r="F358" s="0" t="n">
        <f aca="false">B358-4.25</f>
        <v>10</v>
      </c>
    </row>
    <row r="359" customFormat="false" ht="12.75" hidden="false" customHeight="false" outlineLevel="0" collapsed="false">
      <c r="A359" s="0" t="n">
        <f aca="false">B359-0.25</f>
        <v>14.25</v>
      </c>
      <c r="B359" s="0" t="n">
        <v>14.5</v>
      </c>
      <c r="C359" s="0" t="n">
        <v>40</v>
      </c>
      <c r="D359" s="17" t="n">
        <f aca="false">C359*0.5144</f>
        <v>20.576</v>
      </c>
      <c r="E359" s="0" t="n">
        <v>987</v>
      </c>
      <c r="F359" s="0" t="n">
        <f aca="false">B359-4.25</f>
        <v>10.25</v>
      </c>
    </row>
    <row r="360" customFormat="false" ht="12.75" hidden="false" customHeight="false" outlineLevel="0" collapsed="false">
      <c r="A360" s="0" t="n">
        <f aca="false">B360-0.25</f>
        <v>14.5</v>
      </c>
      <c r="B360" s="0" t="n">
        <v>14.75</v>
      </c>
      <c r="C360" s="0" t="n">
        <v>50</v>
      </c>
      <c r="D360" s="17" t="n">
        <f aca="false">C360*0.5144</f>
        <v>25.72</v>
      </c>
      <c r="E360" s="0" t="n">
        <v>988</v>
      </c>
      <c r="F360" s="0" t="n">
        <f aca="false">B360-4.25</f>
        <v>10.5</v>
      </c>
    </row>
    <row r="361" customFormat="false" ht="12.75" hidden="false" customHeight="false" outlineLevel="0" collapsed="false">
      <c r="A361" s="0" t="n">
        <f aca="false">B361-0.25</f>
        <v>14.75</v>
      </c>
      <c r="B361" s="0" t="n">
        <v>15</v>
      </c>
      <c r="C361" s="0" t="n">
        <v>50</v>
      </c>
      <c r="D361" s="17" t="n">
        <f aca="false">C361*0.5144</f>
        <v>25.72</v>
      </c>
      <c r="E361" s="0" t="n">
        <v>988</v>
      </c>
      <c r="F361" s="0" t="n">
        <f aca="false">B361-4.25</f>
        <v>10.75</v>
      </c>
    </row>
    <row r="362" customFormat="false" ht="12.75" hidden="false" customHeight="false" outlineLevel="0" collapsed="false">
      <c r="A362" s="0" t="n">
        <f aca="false">B362-0.25</f>
        <v>15</v>
      </c>
      <c r="B362" s="0" t="n">
        <v>15.25</v>
      </c>
      <c r="C362" s="0" t="n">
        <v>40</v>
      </c>
      <c r="D362" s="17" t="n">
        <f aca="false">C362*0.5144</f>
        <v>20.576</v>
      </c>
      <c r="E362" s="0" t="n">
        <v>986</v>
      </c>
      <c r="F362" s="0" t="n">
        <f aca="false">B362-4.25</f>
        <v>11</v>
      </c>
    </row>
    <row r="363" customFormat="false" ht="12.75" hidden="false" customHeight="false" outlineLevel="0" collapsed="false">
      <c r="A363" s="0" t="n">
        <f aca="false">B363-0.25</f>
        <v>15.25</v>
      </c>
      <c r="B363" s="0" t="n">
        <v>15.5</v>
      </c>
      <c r="C363" s="0" t="n">
        <v>35</v>
      </c>
      <c r="D363" s="17" t="n">
        <f aca="false">C363*0.5144</f>
        <v>18.004</v>
      </c>
      <c r="E363" s="0" t="n">
        <v>986</v>
      </c>
      <c r="F363" s="0" t="n">
        <f aca="false">B363-4.25</f>
        <v>11.25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90" zoomScaleNormal="90" zoomScalePageLayoutView="100" workbookViewId="0">
      <selection pane="topLeft" activeCell="J63" activeCellId="0" sqref="J63"/>
    </sheetView>
  </sheetViews>
  <sheetFormatPr defaultRowHeight="12.7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0"/>
  <sheetViews>
    <sheetView windowProtection="false" showFormulas="false" showGridLines="true" showRowColHeaders="true" showZeros="true" rightToLeft="false" tabSelected="false" showOutlineSymbols="true" defaultGridColor="true" view="normal" topLeftCell="A383" colorId="64" zoomScale="90" zoomScaleNormal="90" zoomScalePageLayoutView="100" workbookViewId="0">
      <selection pane="topLeft" activeCell="E173" activeCellId="0" sqref="E173"/>
    </sheetView>
  </sheetViews>
  <sheetFormatPr defaultRowHeight="12.75"/>
  <cols>
    <col collapsed="false" hidden="false" max="1025" min="1" style="0" width="8.83333333333333"/>
  </cols>
  <sheetData>
    <row r="1" customFormat="false" ht="42" hidden="false" customHeight="true" outlineLevel="0" collapsed="false">
      <c r="A1" s="5" t="s">
        <v>83</v>
      </c>
      <c r="B1" s="15" t="s">
        <v>84</v>
      </c>
      <c r="C1" s="16" t="s">
        <v>85</v>
      </c>
      <c r="D1" s="28" t="s">
        <v>86</v>
      </c>
      <c r="E1" s="19"/>
    </row>
    <row r="2" customFormat="false" ht="15" hidden="false" customHeight="false" outlineLevel="0" collapsed="false">
      <c r="A2" s="5"/>
      <c r="B2" s="17"/>
      <c r="C2" s="18"/>
      <c r="D2" s="29"/>
      <c r="E2" s="19"/>
    </row>
    <row r="3" customFormat="false" ht="15" hidden="false" customHeight="false" outlineLevel="0" collapsed="false">
      <c r="A3" s="5"/>
      <c r="B3" s="21" t="s">
        <v>100</v>
      </c>
      <c r="C3" s="21" t="s">
        <v>20</v>
      </c>
      <c r="D3" s="29"/>
      <c r="E3" s="19"/>
    </row>
    <row r="4" customFormat="false" ht="15" hidden="false" customHeight="false" outlineLevel="0" collapsed="false">
      <c r="A4" s="5" t="n">
        <v>1</v>
      </c>
      <c r="B4" s="0" t="n">
        <v>1.75</v>
      </c>
      <c r="C4" s="0" t="n">
        <v>40</v>
      </c>
      <c r="D4" s="30" t="n">
        <f aca="false">C4*0.5144</f>
        <v>20.576</v>
      </c>
      <c r="E4" s="19"/>
    </row>
    <row r="5" customFormat="false" ht="15" hidden="false" customHeight="false" outlineLevel="0" collapsed="false">
      <c r="A5" s="5" t="n">
        <f aca="false">B5-0.75</f>
        <v>1.25</v>
      </c>
      <c r="B5" s="0" t="n">
        <v>2</v>
      </c>
      <c r="C5" s="0" t="n">
        <v>50</v>
      </c>
      <c r="D5" s="30" t="n">
        <f aca="false">C5*0.5144</f>
        <v>25.72</v>
      </c>
      <c r="E5" s="19"/>
    </row>
    <row r="6" customFormat="false" ht="15" hidden="false" customHeight="false" outlineLevel="0" collapsed="false">
      <c r="A6" s="5" t="n">
        <f aca="false">B6-0.75</f>
        <v>1.5</v>
      </c>
      <c r="B6" s="0" t="n">
        <v>2.25</v>
      </c>
      <c r="C6" s="0" t="n">
        <v>60</v>
      </c>
      <c r="D6" s="30" t="n">
        <f aca="false">C6*0.5144</f>
        <v>30.864</v>
      </c>
      <c r="E6" s="19"/>
    </row>
    <row r="7" customFormat="false" ht="15" hidden="false" customHeight="false" outlineLevel="0" collapsed="false">
      <c r="A7" s="5" t="n">
        <f aca="false">B7-0.75</f>
        <v>1.75</v>
      </c>
      <c r="B7" s="0" t="n">
        <v>2.5</v>
      </c>
      <c r="C7" s="0" t="n">
        <v>70</v>
      </c>
      <c r="D7" s="30" t="n">
        <f aca="false">C7*0.5144</f>
        <v>36.008</v>
      </c>
      <c r="E7" s="19"/>
    </row>
    <row r="8" customFormat="false" ht="12.75" hidden="false" customHeight="false" outlineLevel="0" collapsed="false">
      <c r="A8" s="5" t="n">
        <f aca="false">B8-0.75</f>
        <v>1.92</v>
      </c>
      <c r="B8" s="0" t="n">
        <v>2.67</v>
      </c>
      <c r="C8" s="0" t="n">
        <v>70</v>
      </c>
      <c r="D8" s="30" t="n">
        <f aca="false">C8*0.5144</f>
        <v>36.008</v>
      </c>
    </row>
    <row r="9" customFormat="false" ht="12.75" hidden="false" customHeight="false" outlineLevel="0" collapsed="false">
      <c r="A9" s="5" t="n">
        <f aca="false">B9-0.75</f>
        <v>2</v>
      </c>
      <c r="B9" s="0" t="n">
        <v>2.75</v>
      </c>
      <c r="C9" s="0" t="n">
        <v>60</v>
      </c>
      <c r="D9" s="30" t="n">
        <f aca="false">C9*0.5144</f>
        <v>30.864</v>
      </c>
    </row>
    <row r="10" customFormat="false" ht="12.75" hidden="false" customHeight="false" outlineLevel="0" collapsed="false">
      <c r="A10" s="5" t="n">
        <f aca="false">B10-0.75</f>
        <v>2.25</v>
      </c>
      <c r="B10" s="0" t="n">
        <v>3</v>
      </c>
      <c r="C10" s="0" t="n">
        <v>45</v>
      </c>
      <c r="D10" s="30" t="n">
        <f aca="false">C10*0.5144</f>
        <v>23.148</v>
      </c>
    </row>
    <row r="11" customFormat="false" ht="12.75" hidden="false" customHeight="false" outlineLevel="0" collapsed="false">
      <c r="A11" s="5" t="n">
        <f aca="false">B11-0.75</f>
        <v>2.5</v>
      </c>
      <c r="B11" s="0" t="n">
        <v>3.25</v>
      </c>
      <c r="C11" s="0" t="n">
        <v>30</v>
      </c>
      <c r="D11" s="30" t="n">
        <f aca="false">C11*0.5144</f>
        <v>15.432</v>
      </c>
    </row>
    <row r="13" customFormat="false" ht="12.75" hidden="false" customHeight="false" outlineLevel="0" collapsed="false">
      <c r="B13" s="21" t="s">
        <v>101</v>
      </c>
      <c r="C13" s="21" t="s">
        <v>20</v>
      </c>
    </row>
    <row r="14" customFormat="false" ht="12.75" hidden="false" customHeight="false" outlineLevel="0" collapsed="false">
      <c r="A14" s="0" t="n">
        <v>1</v>
      </c>
      <c r="B14" s="0" t="n">
        <v>1.5</v>
      </c>
      <c r="C14" s="0" t="n">
        <v>25</v>
      </c>
      <c r="D14" s="30" t="n">
        <f aca="false">C14*0.5144</f>
        <v>12.86</v>
      </c>
    </row>
    <row r="15" customFormat="false" ht="12.75" hidden="false" customHeight="false" outlineLevel="0" collapsed="false">
      <c r="A15" s="0" t="n">
        <f aca="false">B15-0.5</f>
        <v>1.25</v>
      </c>
      <c r="B15" s="0" t="n">
        <v>1.75</v>
      </c>
      <c r="C15" s="0" t="n">
        <v>30</v>
      </c>
      <c r="D15" s="30" t="n">
        <f aca="false">C15*0.5144</f>
        <v>15.432</v>
      </c>
    </row>
    <row r="16" customFormat="false" ht="12.75" hidden="false" customHeight="false" outlineLevel="0" collapsed="false">
      <c r="A16" s="0" t="n">
        <f aca="false">B16-0.5</f>
        <v>1.5</v>
      </c>
      <c r="B16" s="0" t="n">
        <v>2</v>
      </c>
      <c r="C16" s="0" t="n">
        <v>30</v>
      </c>
      <c r="D16" s="30" t="n">
        <f aca="false">C16*0.5144</f>
        <v>15.432</v>
      </c>
    </row>
    <row r="17" customFormat="false" ht="12.75" hidden="false" customHeight="false" outlineLevel="0" collapsed="false">
      <c r="A17" s="0" t="n">
        <f aca="false">B17-0.5</f>
        <v>1.75</v>
      </c>
      <c r="B17" s="0" t="n">
        <v>2.25</v>
      </c>
      <c r="C17" s="0" t="n">
        <v>35</v>
      </c>
      <c r="D17" s="30" t="n">
        <f aca="false">C17*0.5144</f>
        <v>18.004</v>
      </c>
    </row>
    <row r="18" customFormat="false" ht="12.75" hidden="false" customHeight="false" outlineLevel="0" collapsed="false">
      <c r="A18" s="0" t="n">
        <f aca="false">B18-0.5</f>
        <v>2</v>
      </c>
      <c r="B18" s="0" t="n">
        <v>2.5</v>
      </c>
      <c r="C18" s="0" t="n">
        <v>35</v>
      </c>
      <c r="D18" s="30" t="n">
        <f aca="false">C18*0.5144</f>
        <v>18.004</v>
      </c>
    </row>
    <row r="19" customFormat="false" ht="12.75" hidden="false" customHeight="false" outlineLevel="0" collapsed="false">
      <c r="A19" s="0" t="n">
        <f aca="false">B19-0.5</f>
        <v>2.25</v>
      </c>
      <c r="B19" s="0" t="n">
        <v>2.75</v>
      </c>
      <c r="C19" s="0" t="n">
        <v>40</v>
      </c>
      <c r="D19" s="30" t="n">
        <f aca="false">C19*0.5144</f>
        <v>20.576</v>
      </c>
    </row>
    <row r="20" customFormat="false" ht="12.75" hidden="false" customHeight="false" outlineLevel="0" collapsed="false">
      <c r="A20" s="0" t="n">
        <f aca="false">B20-0.5</f>
        <v>2.5</v>
      </c>
      <c r="B20" s="0" t="n">
        <v>3</v>
      </c>
      <c r="C20" s="0" t="n">
        <v>45</v>
      </c>
      <c r="D20" s="30" t="n">
        <f aca="false">C20*0.5144</f>
        <v>23.148</v>
      </c>
    </row>
    <row r="21" customFormat="false" ht="12.75" hidden="false" customHeight="false" outlineLevel="0" collapsed="false">
      <c r="A21" s="0" t="n">
        <f aca="false">B21-0.5</f>
        <v>2.75</v>
      </c>
      <c r="B21" s="0" t="n">
        <v>3.25</v>
      </c>
      <c r="C21" s="0" t="n">
        <v>50</v>
      </c>
      <c r="D21" s="30" t="n">
        <f aca="false">C21*0.5144</f>
        <v>25.72</v>
      </c>
    </row>
    <row r="22" customFormat="false" ht="12.75" hidden="false" customHeight="false" outlineLevel="0" collapsed="false">
      <c r="A22" s="0" t="n">
        <f aca="false">B22-0.5</f>
        <v>3</v>
      </c>
      <c r="B22" s="0" t="n">
        <v>3.5</v>
      </c>
      <c r="C22" s="0" t="n">
        <v>55</v>
      </c>
      <c r="D22" s="30" t="n">
        <f aca="false">C22*0.5144</f>
        <v>28.292</v>
      </c>
    </row>
    <row r="23" customFormat="false" ht="12.75" hidden="false" customHeight="false" outlineLevel="0" collapsed="false">
      <c r="A23" s="0" t="n">
        <f aca="false">B23-0.5</f>
        <v>3.25</v>
      </c>
      <c r="B23" s="0" t="n">
        <v>3.75</v>
      </c>
      <c r="C23" s="0" t="n">
        <v>55</v>
      </c>
      <c r="D23" s="30" t="n">
        <f aca="false">C23*0.5144</f>
        <v>28.292</v>
      </c>
    </row>
    <row r="24" customFormat="false" ht="12.75" hidden="false" customHeight="false" outlineLevel="0" collapsed="false">
      <c r="A24" s="0" t="n">
        <f aca="false">B24-0.5</f>
        <v>3.5</v>
      </c>
      <c r="B24" s="0" t="n">
        <v>4</v>
      </c>
      <c r="C24" s="0" t="n">
        <v>55</v>
      </c>
      <c r="D24" s="30" t="n">
        <f aca="false">C24*0.5144</f>
        <v>28.292</v>
      </c>
    </row>
    <row r="25" customFormat="false" ht="12.75" hidden="false" customHeight="false" outlineLevel="0" collapsed="false">
      <c r="A25" s="0" t="n">
        <f aca="false">B25-0.5</f>
        <v>3.75</v>
      </c>
      <c r="B25" s="0" t="n">
        <v>4.25</v>
      </c>
      <c r="C25" s="0" t="n">
        <v>60</v>
      </c>
      <c r="D25" s="30" t="n">
        <f aca="false">C25*0.5144</f>
        <v>30.864</v>
      </c>
    </row>
    <row r="26" customFormat="false" ht="12.75" hidden="false" customHeight="false" outlineLevel="0" collapsed="false">
      <c r="A26" s="0" t="n">
        <f aca="false">B26-0.5</f>
        <v>4</v>
      </c>
      <c r="B26" s="0" t="n">
        <v>4.5</v>
      </c>
      <c r="C26" s="0" t="n">
        <v>60</v>
      </c>
      <c r="D26" s="30" t="n">
        <f aca="false">C26*0.5144</f>
        <v>30.864</v>
      </c>
    </row>
    <row r="27" customFormat="false" ht="12.75" hidden="false" customHeight="false" outlineLevel="0" collapsed="false">
      <c r="A27" s="0" t="n">
        <f aca="false">B27-0.5</f>
        <v>4.25</v>
      </c>
      <c r="B27" s="0" t="n">
        <v>4.75</v>
      </c>
      <c r="C27" s="0" t="n">
        <v>60</v>
      </c>
      <c r="D27" s="30" t="n">
        <f aca="false">C27*0.5144</f>
        <v>30.864</v>
      </c>
    </row>
    <row r="28" customFormat="false" ht="12.75" hidden="false" customHeight="false" outlineLevel="0" collapsed="false">
      <c r="A28" s="0" t="n">
        <f aca="false">B28-0.5</f>
        <v>4.5</v>
      </c>
      <c r="B28" s="0" t="n">
        <v>5</v>
      </c>
      <c r="C28" s="0" t="n">
        <v>60</v>
      </c>
      <c r="D28" s="30" t="n">
        <f aca="false">C28*0.5144</f>
        <v>30.864</v>
      </c>
    </row>
    <row r="29" customFormat="false" ht="12.75" hidden="false" customHeight="false" outlineLevel="0" collapsed="false">
      <c r="A29" s="0" t="n">
        <f aca="false">B29-0.5</f>
        <v>4.75</v>
      </c>
      <c r="B29" s="0" t="n">
        <v>5.25</v>
      </c>
      <c r="C29" s="0" t="n">
        <v>65</v>
      </c>
      <c r="D29" s="30" t="n">
        <f aca="false">C29*0.5144</f>
        <v>33.436</v>
      </c>
    </row>
    <row r="30" customFormat="false" ht="12.75" hidden="false" customHeight="false" outlineLevel="0" collapsed="false">
      <c r="A30" s="0" t="n">
        <f aca="false">B30-0.5</f>
        <v>5</v>
      </c>
      <c r="B30" s="0" t="n">
        <v>5.5</v>
      </c>
      <c r="C30" s="0" t="n">
        <v>70</v>
      </c>
      <c r="D30" s="30" t="n">
        <f aca="false">C30*0.5144</f>
        <v>36.008</v>
      </c>
    </row>
    <row r="31" customFormat="false" ht="12.75" hidden="false" customHeight="false" outlineLevel="0" collapsed="false">
      <c r="A31" s="0" t="n">
        <f aca="false">B31-0.5</f>
        <v>5.25</v>
      </c>
      <c r="B31" s="0" t="n">
        <v>5.75</v>
      </c>
      <c r="C31" s="0" t="n">
        <v>70</v>
      </c>
      <c r="D31" s="30" t="n">
        <f aca="false">C31*0.5144</f>
        <v>36.008</v>
      </c>
    </row>
    <row r="32" customFormat="false" ht="12.75" hidden="false" customHeight="false" outlineLevel="0" collapsed="false">
      <c r="A32" s="0" t="n">
        <f aca="false">B32-0.5</f>
        <v>5.5</v>
      </c>
      <c r="B32" s="0" t="n">
        <v>6</v>
      </c>
      <c r="C32" s="0" t="n">
        <v>75</v>
      </c>
      <c r="D32" s="30" t="n">
        <f aca="false">C32*0.5144</f>
        <v>38.58</v>
      </c>
    </row>
    <row r="33" customFormat="false" ht="12.75" hidden="false" customHeight="false" outlineLevel="0" collapsed="false">
      <c r="A33" s="0" t="n">
        <f aca="false">B33-0.5</f>
        <v>5.75</v>
      </c>
      <c r="B33" s="0" t="n">
        <v>6.25</v>
      </c>
      <c r="C33" s="0" t="n">
        <v>80</v>
      </c>
      <c r="D33" s="30" t="n">
        <f aca="false">C33*0.5144</f>
        <v>41.152</v>
      </c>
    </row>
    <row r="34" customFormat="false" ht="12.75" hidden="false" customHeight="false" outlineLevel="0" collapsed="false">
      <c r="A34" s="0" t="n">
        <f aca="false">B34-0.5</f>
        <v>6</v>
      </c>
      <c r="B34" s="0" t="n">
        <v>6.5</v>
      </c>
      <c r="C34" s="0" t="n">
        <v>85</v>
      </c>
      <c r="D34" s="30" t="n">
        <f aca="false">C34*0.5144</f>
        <v>43.724</v>
      </c>
    </row>
    <row r="35" customFormat="false" ht="12.75" hidden="false" customHeight="false" outlineLevel="0" collapsed="false">
      <c r="A35" s="0" t="n">
        <f aca="false">B35-0.5</f>
        <v>6.25</v>
      </c>
      <c r="B35" s="0" t="n">
        <v>6.75</v>
      </c>
      <c r="C35" s="0" t="n">
        <v>90</v>
      </c>
      <c r="D35" s="30" t="n">
        <f aca="false">C35*0.5144</f>
        <v>46.296</v>
      </c>
    </row>
    <row r="36" customFormat="false" ht="12.75" hidden="false" customHeight="false" outlineLevel="0" collapsed="false">
      <c r="A36" s="0" t="n">
        <f aca="false">B36-0.5</f>
        <v>6.5</v>
      </c>
      <c r="B36" s="0" t="n">
        <v>7</v>
      </c>
      <c r="C36" s="0" t="n">
        <v>95</v>
      </c>
      <c r="D36" s="30" t="n">
        <f aca="false">C36*0.5144</f>
        <v>48.868</v>
      </c>
    </row>
    <row r="37" customFormat="false" ht="12.75" hidden="false" customHeight="false" outlineLevel="0" collapsed="false">
      <c r="A37" s="0" t="n">
        <f aca="false">B37-0.5</f>
        <v>6.75</v>
      </c>
      <c r="B37" s="0" t="n">
        <v>7.25</v>
      </c>
      <c r="C37" s="0" t="n">
        <v>100</v>
      </c>
      <c r="D37" s="30" t="n">
        <f aca="false">C37*0.5144</f>
        <v>51.44</v>
      </c>
    </row>
    <row r="38" customFormat="false" ht="12.75" hidden="false" customHeight="false" outlineLevel="0" collapsed="false">
      <c r="A38" s="0" t="n">
        <f aca="false">B38-0.5</f>
        <v>7</v>
      </c>
      <c r="B38" s="0" t="n">
        <v>7.5</v>
      </c>
      <c r="C38" s="0" t="n">
        <v>105</v>
      </c>
      <c r="D38" s="30" t="n">
        <f aca="false">C38*0.5144</f>
        <v>54.012</v>
      </c>
    </row>
    <row r="39" customFormat="false" ht="12.75" hidden="false" customHeight="false" outlineLevel="0" collapsed="false">
      <c r="A39" s="0" t="n">
        <f aca="false">B39-0.5</f>
        <v>7.25</v>
      </c>
      <c r="B39" s="0" t="n">
        <v>7.75</v>
      </c>
      <c r="C39" s="0" t="n">
        <v>110</v>
      </c>
      <c r="D39" s="30" t="n">
        <f aca="false">C39*0.5144</f>
        <v>56.584</v>
      </c>
    </row>
    <row r="40" customFormat="false" ht="12.75" hidden="false" customHeight="false" outlineLevel="0" collapsed="false">
      <c r="A40" s="0" t="n">
        <f aca="false">B40-0.5</f>
        <v>7.42</v>
      </c>
      <c r="B40" s="0" t="n">
        <v>7.92</v>
      </c>
      <c r="C40" s="0" t="n">
        <v>110</v>
      </c>
      <c r="D40" s="30" t="n">
        <f aca="false">C40*0.5144</f>
        <v>56.584</v>
      </c>
    </row>
    <row r="41" customFormat="false" ht="12.75" hidden="false" customHeight="false" outlineLevel="0" collapsed="false">
      <c r="A41" s="0" t="n">
        <f aca="false">B41-0.5</f>
        <v>7.5</v>
      </c>
      <c r="B41" s="0" t="n">
        <v>8</v>
      </c>
      <c r="C41" s="0" t="n">
        <v>85</v>
      </c>
      <c r="D41" s="30" t="n">
        <f aca="false">C41*0.5144</f>
        <v>43.724</v>
      </c>
    </row>
    <row r="42" customFormat="false" ht="12.75" hidden="false" customHeight="false" outlineLevel="0" collapsed="false">
      <c r="A42" s="0" t="n">
        <f aca="false">B42-0.5</f>
        <v>7.75</v>
      </c>
      <c r="B42" s="0" t="n">
        <v>8.25</v>
      </c>
      <c r="C42" s="0" t="n">
        <v>65</v>
      </c>
      <c r="D42" s="30" t="n">
        <f aca="false">C42*0.5144</f>
        <v>33.436</v>
      </c>
    </row>
    <row r="43" customFormat="false" ht="12.75" hidden="false" customHeight="false" outlineLevel="0" collapsed="false">
      <c r="A43" s="0" t="n">
        <f aca="false">B43-0.5</f>
        <v>8</v>
      </c>
      <c r="B43" s="0" t="n">
        <v>8.5</v>
      </c>
      <c r="C43" s="0" t="n">
        <v>40</v>
      </c>
      <c r="D43" s="30" t="n">
        <f aca="false">C43*0.5144</f>
        <v>20.576</v>
      </c>
    </row>
    <row r="44" customFormat="false" ht="12.75" hidden="false" customHeight="false" outlineLevel="0" collapsed="false">
      <c r="A44" s="0" t="n">
        <f aca="false">B44-0.5</f>
        <v>8.25</v>
      </c>
      <c r="B44" s="0" t="n">
        <v>8.75</v>
      </c>
      <c r="C44" s="0" t="n">
        <v>35</v>
      </c>
      <c r="D44" s="30" t="n">
        <f aca="false">C44*0.5144</f>
        <v>18.004</v>
      </c>
    </row>
    <row r="45" customFormat="false" ht="12.75" hidden="false" customHeight="false" outlineLevel="0" collapsed="false">
      <c r="A45" s="0" t="n">
        <f aca="false">B45-0.5</f>
        <v>8.5</v>
      </c>
      <c r="B45" s="0" t="n">
        <v>9</v>
      </c>
      <c r="C45" s="0" t="n">
        <v>35</v>
      </c>
      <c r="D45" s="30" t="n">
        <f aca="false">C45*0.5144</f>
        <v>18.004</v>
      </c>
    </row>
    <row r="46" customFormat="false" ht="12.75" hidden="false" customHeight="false" outlineLevel="0" collapsed="false">
      <c r="A46" s="0" t="n">
        <f aca="false">B46-0.5</f>
        <v>8.75</v>
      </c>
      <c r="B46" s="0" t="n">
        <v>9.25</v>
      </c>
      <c r="C46" s="0" t="n">
        <v>35</v>
      </c>
      <c r="D46" s="30" t="n">
        <f aca="false">C46*0.5144</f>
        <v>18.004</v>
      </c>
    </row>
    <row r="47" customFormat="false" ht="12.75" hidden="false" customHeight="false" outlineLevel="0" collapsed="false">
      <c r="A47" s="0" t="n">
        <f aca="false">B47-0.5</f>
        <v>9</v>
      </c>
      <c r="B47" s="0" t="n">
        <v>9.5</v>
      </c>
      <c r="C47" s="0" t="n">
        <v>40</v>
      </c>
      <c r="D47" s="30" t="n">
        <f aca="false">C47*0.5144</f>
        <v>20.576</v>
      </c>
    </row>
    <row r="48" customFormat="false" ht="12.75" hidden="false" customHeight="false" outlineLevel="0" collapsed="false">
      <c r="A48" s="0" t="n">
        <f aca="false">B48-0.5</f>
        <v>9.25</v>
      </c>
      <c r="B48" s="0" t="n">
        <v>9.75</v>
      </c>
      <c r="C48" s="0" t="n">
        <v>50</v>
      </c>
      <c r="D48" s="30" t="n">
        <f aca="false">C48*0.5144</f>
        <v>25.72</v>
      </c>
    </row>
    <row r="49" customFormat="false" ht="12.75" hidden="false" customHeight="false" outlineLevel="0" collapsed="false">
      <c r="A49" s="0" t="n">
        <f aca="false">B49-0.5</f>
        <v>9.5</v>
      </c>
      <c r="B49" s="0" t="n">
        <v>10</v>
      </c>
      <c r="C49" s="0" t="n">
        <v>55</v>
      </c>
      <c r="D49" s="30" t="n">
        <f aca="false">C49*0.5144</f>
        <v>28.292</v>
      </c>
    </row>
    <row r="50" customFormat="false" ht="12.75" hidden="false" customHeight="false" outlineLevel="0" collapsed="false">
      <c r="A50" s="0" t="n">
        <f aca="false">B50-0.5</f>
        <v>9.75</v>
      </c>
      <c r="B50" s="0" t="n">
        <v>10.25</v>
      </c>
      <c r="C50" s="0" t="n">
        <v>50</v>
      </c>
      <c r="D50" s="30" t="n">
        <f aca="false">C50*0.5144</f>
        <v>25.72</v>
      </c>
    </row>
    <row r="51" customFormat="false" ht="12.75" hidden="false" customHeight="false" outlineLevel="0" collapsed="false">
      <c r="A51" s="0" t="n">
        <f aca="false">B51-0.5</f>
        <v>10</v>
      </c>
      <c r="B51" s="0" t="n">
        <v>10.5</v>
      </c>
      <c r="C51" s="0" t="n">
        <v>45</v>
      </c>
      <c r="D51" s="30" t="n">
        <f aca="false">C51*0.5144</f>
        <v>23.148</v>
      </c>
    </row>
    <row r="52" customFormat="false" ht="12.75" hidden="false" customHeight="false" outlineLevel="0" collapsed="false">
      <c r="A52" s="0" t="n">
        <f aca="false">B52-0.5</f>
        <v>10.25</v>
      </c>
      <c r="B52" s="0" t="n">
        <v>10.75</v>
      </c>
      <c r="C52" s="0" t="n">
        <v>45</v>
      </c>
      <c r="D52" s="30" t="n">
        <f aca="false">C52*0.5144</f>
        <v>23.148</v>
      </c>
    </row>
    <row r="53" customFormat="false" ht="12.75" hidden="false" customHeight="false" outlineLevel="0" collapsed="false">
      <c r="A53" s="0" t="n">
        <f aca="false">B53-0.5</f>
        <v>10.5</v>
      </c>
      <c r="B53" s="0" t="n">
        <v>11</v>
      </c>
      <c r="C53" s="0" t="n">
        <v>45</v>
      </c>
      <c r="D53" s="30" t="n">
        <f aca="false">C53*0.5144</f>
        <v>23.148</v>
      </c>
    </row>
    <row r="55" customFormat="false" ht="25.5" hidden="false" customHeight="false" outlineLevel="0" collapsed="false">
      <c r="B55" s="23" t="s">
        <v>102</v>
      </c>
      <c r="C55" s="31" t="s">
        <v>20</v>
      </c>
    </row>
    <row r="56" customFormat="false" ht="12.75" hidden="false" customHeight="false" outlineLevel="0" collapsed="false">
      <c r="A56" s="0" t="n">
        <v>1</v>
      </c>
      <c r="B56" s="17" t="n">
        <v>1.5</v>
      </c>
      <c r="C56" s="32" t="n">
        <v>30</v>
      </c>
      <c r="D56" s="30" t="n">
        <f aca="false">C56*0.5144</f>
        <v>15.432</v>
      </c>
    </row>
    <row r="57" customFormat="false" ht="12.75" hidden="false" customHeight="false" outlineLevel="0" collapsed="false">
      <c r="A57" s="0" t="n">
        <f aca="false">B57-0.5</f>
        <v>1.25</v>
      </c>
      <c r="B57" s="17" t="n">
        <v>1.75</v>
      </c>
      <c r="C57" s="32" t="n">
        <v>35</v>
      </c>
      <c r="D57" s="30" t="n">
        <f aca="false">C57*0.5144</f>
        <v>18.004</v>
      </c>
    </row>
    <row r="58" customFormat="false" ht="12.75" hidden="false" customHeight="false" outlineLevel="0" collapsed="false">
      <c r="A58" s="0" t="n">
        <f aca="false">B58-0.5</f>
        <v>1.5</v>
      </c>
      <c r="B58" s="17" t="n">
        <v>2</v>
      </c>
      <c r="C58" s="32" t="n">
        <v>35</v>
      </c>
      <c r="D58" s="30" t="n">
        <f aca="false">C58*0.5144</f>
        <v>18.004</v>
      </c>
    </row>
    <row r="59" customFormat="false" ht="12.75" hidden="false" customHeight="false" outlineLevel="0" collapsed="false">
      <c r="A59" s="0" t="n">
        <f aca="false">B59-0.5</f>
        <v>1.75</v>
      </c>
      <c r="B59" s="17" t="n">
        <v>2.25</v>
      </c>
      <c r="C59" s="32" t="n">
        <v>40</v>
      </c>
      <c r="D59" s="30" t="n">
        <f aca="false">C59*0.5144</f>
        <v>20.576</v>
      </c>
    </row>
    <row r="60" customFormat="false" ht="12.75" hidden="false" customHeight="false" outlineLevel="0" collapsed="false">
      <c r="A60" s="0" t="n">
        <f aca="false">B60-0.5</f>
        <v>2</v>
      </c>
      <c r="B60" s="17" t="n">
        <v>2.5</v>
      </c>
      <c r="C60" s="27" t="n">
        <v>45</v>
      </c>
      <c r="D60" s="30" t="n">
        <f aca="false">C60*0.5144</f>
        <v>23.148</v>
      </c>
    </row>
    <row r="61" customFormat="false" ht="12.75" hidden="false" customHeight="false" outlineLevel="0" collapsed="false">
      <c r="A61" s="0" t="n">
        <f aca="false">B61-0.5</f>
        <v>2.25</v>
      </c>
      <c r="B61" s="17" t="n">
        <v>2.75</v>
      </c>
      <c r="C61" s="27" t="n">
        <v>50</v>
      </c>
      <c r="D61" s="30" t="n">
        <f aca="false">C61*0.5144</f>
        <v>25.72</v>
      </c>
    </row>
    <row r="62" customFormat="false" ht="12.75" hidden="false" customHeight="false" outlineLevel="0" collapsed="false">
      <c r="A62" s="0" t="n">
        <f aca="false">B62-0.5</f>
        <v>2.5</v>
      </c>
      <c r="B62" s="17" t="n">
        <v>3</v>
      </c>
      <c r="C62" s="27" t="n">
        <v>55</v>
      </c>
      <c r="D62" s="30" t="n">
        <f aca="false">C62*0.5144</f>
        <v>28.292</v>
      </c>
    </row>
    <row r="63" customFormat="false" ht="12.75" hidden="false" customHeight="false" outlineLevel="0" collapsed="false">
      <c r="A63" s="0" t="n">
        <f aca="false">B63-0.5</f>
        <v>2.75</v>
      </c>
      <c r="B63" s="17" t="n">
        <v>3.25</v>
      </c>
      <c r="C63" s="27" t="n">
        <v>60</v>
      </c>
      <c r="D63" s="30" t="n">
        <f aca="false">C63*0.5144</f>
        <v>30.864</v>
      </c>
    </row>
    <row r="64" customFormat="false" ht="12.75" hidden="false" customHeight="false" outlineLevel="0" collapsed="false">
      <c r="A64" s="0" t="n">
        <f aca="false">B64-0.5</f>
        <v>3</v>
      </c>
      <c r="B64" s="17" t="n">
        <v>3.5</v>
      </c>
      <c r="C64" s="27" t="n">
        <v>65</v>
      </c>
      <c r="D64" s="30" t="n">
        <f aca="false">C64*0.5144</f>
        <v>33.436</v>
      </c>
    </row>
    <row r="65" customFormat="false" ht="12.75" hidden="false" customHeight="false" outlineLevel="0" collapsed="false">
      <c r="A65" s="0" t="n">
        <f aca="false">B65-0.5</f>
        <v>3.25</v>
      </c>
      <c r="B65" s="17" t="n">
        <v>3.75</v>
      </c>
      <c r="C65" s="27" t="n">
        <v>70</v>
      </c>
      <c r="D65" s="30" t="n">
        <f aca="false">C65*0.5144</f>
        <v>36.008</v>
      </c>
    </row>
    <row r="66" customFormat="false" ht="12.75" hidden="false" customHeight="false" outlineLevel="0" collapsed="false">
      <c r="A66" s="0" t="n">
        <f aca="false">B66-0.5</f>
        <v>3.5</v>
      </c>
      <c r="B66" s="17" t="n">
        <v>4</v>
      </c>
      <c r="C66" s="27" t="n">
        <v>70</v>
      </c>
      <c r="D66" s="30" t="n">
        <f aca="false">C66*0.5144</f>
        <v>36.008</v>
      </c>
    </row>
    <row r="67" customFormat="false" ht="12.75" hidden="false" customHeight="false" outlineLevel="0" collapsed="false">
      <c r="A67" s="0" t="n">
        <f aca="false">B67-0.5</f>
        <v>3.75</v>
      </c>
      <c r="B67" s="17" t="n">
        <v>4.25</v>
      </c>
      <c r="C67" s="27" t="n">
        <v>70</v>
      </c>
      <c r="D67" s="30" t="n">
        <f aca="false">C67*0.5144</f>
        <v>36.008</v>
      </c>
    </row>
    <row r="68" customFormat="false" ht="12.75" hidden="false" customHeight="false" outlineLevel="0" collapsed="false">
      <c r="A68" s="0" t="n">
        <f aca="false">B68-0.5</f>
        <v>4</v>
      </c>
      <c r="B68" s="17" t="n">
        <v>4.5</v>
      </c>
      <c r="C68" s="27" t="n">
        <v>70</v>
      </c>
      <c r="D68" s="30" t="n">
        <f aca="false">C68*0.5144</f>
        <v>36.008</v>
      </c>
    </row>
    <row r="69" customFormat="false" ht="12.75" hidden="false" customHeight="false" outlineLevel="0" collapsed="false">
      <c r="A69" s="0" t="n">
        <f aca="false">B69-0.5</f>
        <v>4.25</v>
      </c>
      <c r="B69" s="17" t="n">
        <v>4.75</v>
      </c>
      <c r="C69" s="27" t="n">
        <v>70</v>
      </c>
      <c r="D69" s="30" t="n">
        <f aca="false">C69*0.5144</f>
        <v>36.008</v>
      </c>
    </row>
    <row r="70" customFormat="false" ht="12.75" hidden="false" customHeight="false" outlineLevel="0" collapsed="false">
      <c r="A70" s="0" t="n">
        <f aca="false">B70-0.5</f>
        <v>4.5</v>
      </c>
      <c r="B70" s="17" t="n">
        <v>5</v>
      </c>
      <c r="C70" s="27" t="n">
        <v>70</v>
      </c>
      <c r="D70" s="30" t="n">
        <f aca="false">C70*0.5144</f>
        <v>36.008</v>
      </c>
    </row>
    <row r="71" customFormat="false" ht="12.75" hidden="false" customHeight="false" outlineLevel="0" collapsed="false">
      <c r="A71" s="0" t="n">
        <f aca="false">B71-0.5</f>
        <v>4.75</v>
      </c>
      <c r="B71" s="17" t="n">
        <v>5.25</v>
      </c>
      <c r="C71" s="27" t="n">
        <v>70</v>
      </c>
      <c r="D71" s="30" t="n">
        <f aca="false">C71*0.5144</f>
        <v>36.008</v>
      </c>
    </row>
    <row r="72" customFormat="false" ht="12.75" hidden="false" customHeight="false" outlineLevel="0" collapsed="false">
      <c r="A72" s="0" t="n">
        <f aca="false">B72-0.5</f>
        <v>5</v>
      </c>
      <c r="B72" s="17" t="n">
        <v>5.5</v>
      </c>
      <c r="C72" s="27" t="n">
        <v>65</v>
      </c>
      <c r="D72" s="30" t="n">
        <f aca="false">C72*0.5144</f>
        <v>33.436</v>
      </c>
    </row>
    <row r="73" customFormat="false" ht="12.75" hidden="false" customHeight="false" outlineLevel="0" collapsed="false">
      <c r="A73" s="0" t="n">
        <f aca="false">B73-0.5</f>
        <v>5.04</v>
      </c>
      <c r="B73" s="17" t="n">
        <v>5.54</v>
      </c>
      <c r="C73" s="27" t="n">
        <v>65</v>
      </c>
      <c r="D73" s="30" t="n">
        <f aca="false">C73*0.5144</f>
        <v>33.436</v>
      </c>
    </row>
    <row r="74" customFormat="false" ht="12.75" hidden="false" customHeight="false" outlineLevel="0" collapsed="false">
      <c r="A74" s="0" t="n">
        <f aca="false">B74-0.5</f>
        <v>5.25</v>
      </c>
      <c r="B74" s="17" t="n">
        <v>5.75</v>
      </c>
      <c r="C74" s="27" t="n">
        <v>55</v>
      </c>
      <c r="D74" s="30" t="n">
        <f aca="false">C74*0.5144</f>
        <v>28.292</v>
      </c>
    </row>
    <row r="75" customFormat="false" ht="12.75" hidden="false" customHeight="false" outlineLevel="0" collapsed="false">
      <c r="A75" s="0" t="n">
        <f aca="false">B75-0.5</f>
        <v>5.5</v>
      </c>
      <c r="B75" s="17" t="n">
        <v>6</v>
      </c>
      <c r="C75" s="27" t="n">
        <v>35</v>
      </c>
      <c r="D75" s="30" t="n">
        <f aca="false">C75*0.5144</f>
        <v>18.004</v>
      </c>
    </row>
    <row r="76" customFormat="false" ht="12.75" hidden="false" customHeight="false" outlineLevel="0" collapsed="false">
      <c r="A76" s="0" t="n">
        <f aca="false">B76-0.5</f>
        <v>5.75</v>
      </c>
      <c r="B76" s="17" t="n">
        <v>6.25</v>
      </c>
      <c r="C76" s="27" t="n">
        <v>25</v>
      </c>
      <c r="D76" s="30" t="n">
        <f aca="false">C76*0.5144</f>
        <v>12.86</v>
      </c>
    </row>
    <row r="77" customFormat="false" ht="12.75" hidden="false" customHeight="false" outlineLevel="0" collapsed="false">
      <c r="A77" s="0" t="n">
        <f aca="false">B77-0.5</f>
        <v>6</v>
      </c>
      <c r="B77" s="17" t="n">
        <v>6.5</v>
      </c>
      <c r="C77" s="27" t="n">
        <v>25</v>
      </c>
      <c r="D77" s="30" t="n">
        <f aca="false">C77*0.5144</f>
        <v>12.86</v>
      </c>
    </row>
    <row r="78" customFormat="false" ht="12.75" hidden="false" customHeight="false" outlineLevel="0" collapsed="false">
      <c r="A78" s="0" t="n">
        <f aca="false">B78-0.5</f>
        <v>6.25</v>
      </c>
      <c r="B78" s="17" t="n">
        <v>6.75</v>
      </c>
      <c r="C78" s="27" t="n">
        <v>20</v>
      </c>
      <c r="D78" s="30" t="n">
        <f aca="false">C78*0.5144</f>
        <v>10.288</v>
      </c>
    </row>
    <row r="79" customFormat="false" ht="12.75" hidden="false" customHeight="false" outlineLevel="0" collapsed="false">
      <c r="A79" s="0" t="n">
        <f aca="false">B79-0.5</f>
        <v>6.5</v>
      </c>
      <c r="B79" s="17" t="n">
        <v>7</v>
      </c>
      <c r="C79" s="27" t="n">
        <v>20</v>
      </c>
      <c r="D79" s="30" t="n">
        <f aca="false">C79*0.5144</f>
        <v>10.288</v>
      </c>
    </row>
    <row r="80" customFormat="false" ht="12.75" hidden="false" customHeight="false" outlineLevel="0" collapsed="false">
      <c r="A80" s="0" t="n">
        <f aca="false">B80-0.5</f>
        <v>6.75</v>
      </c>
      <c r="B80" s="17" t="n">
        <v>7.25</v>
      </c>
      <c r="C80" s="27" t="n">
        <v>20</v>
      </c>
      <c r="D80" s="30" t="n">
        <f aca="false">C80*0.5144</f>
        <v>10.288</v>
      </c>
    </row>
    <row r="81" customFormat="false" ht="12.75" hidden="false" customHeight="false" outlineLevel="0" collapsed="false">
      <c r="A81" s="0" t="n">
        <f aca="false">B81-0.5</f>
        <v>7</v>
      </c>
      <c r="B81" s="17" t="n">
        <v>7.5</v>
      </c>
      <c r="C81" s="27" t="n">
        <v>20</v>
      </c>
      <c r="D81" s="30" t="n">
        <f aca="false">C81*0.5144</f>
        <v>10.288</v>
      </c>
    </row>
    <row r="83" customFormat="false" ht="15.75" hidden="false" customHeight="false" outlineLevel="0" collapsed="false">
      <c r="B83" s="23" t="s">
        <v>103</v>
      </c>
      <c r="C83" s="23" t="s">
        <v>20</v>
      </c>
      <c r="D83" s="33"/>
      <c r="E83" s="15"/>
    </row>
    <row r="84" customFormat="false" ht="12.75" hidden="false" customHeight="false" outlineLevel="0" collapsed="false">
      <c r="A84" s="22" t="n">
        <v>1</v>
      </c>
      <c r="B84" s="22" t="n">
        <v>1.5</v>
      </c>
      <c r="C84" s="17" t="n">
        <v>30</v>
      </c>
      <c r="D84" s="30" t="n">
        <f aca="false">C84*0.5144</f>
        <v>15.432</v>
      </c>
      <c r="E84" s="17"/>
    </row>
    <row r="85" customFormat="false" ht="12.75" hidden="false" customHeight="false" outlineLevel="0" collapsed="false">
      <c r="A85" s="22" t="n">
        <f aca="false">B85-0.5</f>
        <v>1.25</v>
      </c>
      <c r="B85" s="22" t="n">
        <v>1.75</v>
      </c>
      <c r="C85" s="17" t="n">
        <v>30</v>
      </c>
      <c r="D85" s="30" t="n">
        <f aca="false">C85*0.5144</f>
        <v>15.432</v>
      </c>
      <c r="E85" s="17"/>
    </row>
    <row r="86" customFormat="false" ht="12.75" hidden="false" customHeight="false" outlineLevel="0" collapsed="false">
      <c r="A86" s="22" t="n">
        <f aca="false">B86-0.5</f>
        <v>1.5</v>
      </c>
      <c r="B86" s="22" t="n">
        <v>2</v>
      </c>
      <c r="C86" s="17" t="n">
        <v>30</v>
      </c>
      <c r="D86" s="30" t="n">
        <f aca="false">C86*0.5144</f>
        <v>15.432</v>
      </c>
      <c r="E86" s="17"/>
    </row>
    <row r="87" customFormat="false" ht="12.75" hidden="false" customHeight="false" outlineLevel="0" collapsed="false">
      <c r="A87" s="22" t="n">
        <f aca="false">B87-0.5</f>
        <v>1.75</v>
      </c>
      <c r="B87" s="22" t="n">
        <v>2.25</v>
      </c>
      <c r="C87" s="17" t="n">
        <v>30</v>
      </c>
      <c r="D87" s="30" t="n">
        <f aca="false">C87*0.5144</f>
        <v>15.432</v>
      </c>
      <c r="E87" s="17"/>
    </row>
    <row r="88" customFormat="false" ht="12.75" hidden="false" customHeight="false" outlineLevel="0" collapsed="false">
      <c r="A88" s="22" t="n">
        <f aca="false">B88-0.5</f>
        <v>2</v>
      </c>
      <c r="B88" s="22" t="n">
        <v>2.5</v>
      </c>
      <c r="C88" s="17" t="n">
        <v>35</v>
      </c>
      <c r="D88" s="30" t="n">
        <f aca="false">C88*0.5144</f>
        <v>18.004</v>
      </c>
      <c r="E88" s="17"/>
    </row>
    <row r="89" customFormat="false" ht="12.75" hidden="false" customHeight="false" outlineLevel="0" collapsed="false">
      <c r="A89" s="22" t="n">
        <f aca="false">B89-0.5</f>
        <v>2.25</v>
      </c>
      <c r="B89" s="22" t="n">
        <v>2.75</v>
      </c>
      <c r="C89" s="17" t="n">
        <v>35</v>
      </c>
      <c r="D89" s="30" t="n">
        <f aca="false">C89*0.5144</f>
        <v>18.004</v>
      </c>
      <c r="E89" s="17"/>
    </row>
    <row r="90" customFormat="false" ht="12.75" hidden="false" customHeight="false" outlineLevel="0" collapsed="false">
      <c r="A90" s="22" t="n">
        <f aca="false">B90-0.5</f>
        <v>2.5</v>
      </c>
      <c r="B90" s="22" t="n">
        <v>3</v>
      </c>
      <c r="C90" s="17" t="n">
        <v>40</v>
      </c>
      <c r="D90" s="30" t="n">
        <f aca="false">C90*0.5144</f>
        <v>20.576</v>
      </c>
      <c r="E90" s="17"/>
    </row>
    <row r="91" customFormat="false" ht="12.75" hidden="false" customHeight="false" outlineLevel="0" collapsed="false">
      <c r="A91" s="22" t="n">
        <f aca="false">B91-0.5</f>
        <v>2.75</v>
      </c>
      <c r="B91" s="22" t="n">
        <v>3.25</v>
      </c>
      <c r="C91" s="17" t="n">
        <v>40</v>
      </c>
      <c r="D91" s="30" t="n">
        <f aca="false">C91*0.5144</f>
        <v>20.576</v>
      </c>
      <c r="E91" s="17"/>
    </row>
    <row r="92" customFormat="false" ht="12.75" hidden="false" customHeight="false" outlineLevel="0" collapsed="false">
      <c r="A92" s="22" t="n">
        <f aca="false">B92-0.5</f>
        <v>3</v>
      </c>
      <c r="B92" s="22" t="n">
        <v>3.5</v>
      </c>
      <c r="C92" s="17" t="n">
        <v>45</v>
      </c>
      <c r="D92" s="30" t="n">
        <f aca="false">C92*0.5144</f>
        <v>23.148</v>
      </c>
      <c r="E92" s="17"/>
    </row>
    <row r="93" customFormat="false" ht="12.75" hidden="false" customHeight="false" outlineLevel="0" collapsed="false">
      <c r="A93" s="22" t="n">
        <f aca="false">B93-0.5</f>
        <v>3.25</v>
      </c>
      <c r="B93" s="22" t="n">
        <v>3.75</v>
      </c>
      <c r="C93" s="17" t="n">
        <v>50</v>
      </c>
      <c r="D93" s="30" t="n">
        <f aca="false">C93*0.5144</f>
        <v>25.72</v>
      </c>
      <c r="E93" s="17"/>
    </row>
    <row r="94" customFormat="false" ht="12.75" hidden="false" customHeight="false" outlineLevel="0" collapsed="false">
      <c r="A94" s="22" t="n">
        <f aca="false">B94-0.5</f>
        <v>3.5</v>
      </c>
      <c r="B94" s="22" t="n">
        <v>4</v>
      </c>
      <c r="C94" s="17" t="n">
        <v>50</v>
      </c>
      <c r="D94" s="30" t="n">
        <f aca="false">C94*0.5144</f>
        <v>25.72</v>
      </c>
      <c r="E94" s="17"/>
    </row>
    <row r="95" customFormat="false" ht="12.75" hidden="false" customHeight="false" outlineLevel="0" collapsed="false">
      <c r="A95" s="22" t="n">
        <f aca="false">B95-0.5</f>
        <v>3.75</v>
      </c>
      <c r="B95" s="22" t="n">
        <v>4.25</v>
      </c>
      <c r="C95" s="17" t="n">
        <v>50</v>
      </c>
      <c r="D95" s="30" t="n">
        <f aca="false">C95*0.5144</f>
        <v>25.72</v>
      </c>
      <c r="E95" s="17"/>
    </row>
    <row r="96" customFormat="false" ht="12.75" hidden="false" customHeight="false" outlineLevel="0" collapsed="false">
      <c r="A96" s="22" t="n">
        <f aca="false">B96-0.5</f>
        <v>4</v>
      </c>
      <c r="B96" s="22" t="n">
        <v>4.5</v>
      </c>
      <c r="C96" s="17" t="n">
        <v>55</v>
      </c>
      <c r="D96" s="30" t="n">
        <f aca="false">C96*0.5144</f>
        <v>28.292</v>
      </c>
      <c r="E96" s="23"/>
    </row>
    <row r="97" customFormat="false" ht="12.75" hidden="false" customHeight="false" outlineLevel="0" collapsed="false">
      <c r="A97" s="22" t="n">
        <f aca="false">B97-0.5</f>
        <v>4.25</v>
      </c>
      <c r="B97" s="22" t="n">
        <v>4.75</v>
      </c>
      <c r="C97" s="17" t="n">
        <v>55</v>
      </c>
      <c r="D97" s="30" t="n">
        <f aca="false">C97*0.5144</f>
        <v>28.292</v>
      </c>
      <c r="E97" s="17"/>
    </row>
    <row r="98" customFormat="false" ht="12.75" hidden="false" customHeight="false" outlineLevel="0" collapsed="false">
      <c r="A98" s="22" t="n">
        <f aca="false">B98-0.5</f>
        <v>4.5</v>
      </c>
      <c r="B98" s="22" t="n">
        <v>5</v>
      </c>
      <c r="C98" s="17" t="n">
        <v>60</v>
      </c>
      <c r="D98" s="30" t="n">
        <f aca="false">C98*0.5144</f>
        <v>30.864</v>
      </c>
      <c r="E98" s="17"/>
    </row>
    <row r="99" customFormat="false" ht="12.75" hidden="false" customHeight="false" outlineLevel="0" collapsed="false">
      <c r="A99" s="22" t="n">
        <f aca="false">B99-0.5</f>
        <v>4.75</v>
      </c>
      <c r="B99" s="22" t="n">
        <v>5.25</v>
      </c>
      <c r="C99" s="17" t="n">
        <v>70</v>
      </c>
      <c r="D99" s="30" t="n">
        <f aca="false">C99*0.5144</f>
        <v>36.008</v>
      </c>
      <c r="E99" s="17"/>
    </row>
    <row r="100" customFormat="false" ht="12.75" hidden="false" customHeight="false" outlineLevel="0" collapsed="false">
      <c r="A100" s="22" t="n">
        <f aca="false">B100-0.5</f>
        <v>5</v>
      </c>
      <c r="B100" s="22" t="n">
        <v>5.5</v>
      </c>
      <c r="C100" s="17" t="n">
        <v>80</v>
      </c>
      <c r="D100" s="30" t="n">
        <f aca="false">C100*0.5144</f>
        <v>41.152</v>
      </c>
      <c r="E100" s="17"/>
    </row>
    <row r="101" customFormat="false" ht="12.75" hidden="false" customHeight="false" outlineLevel="0" collapsed="false">
      <c r="A101" s="22" t="n">
        <f aca="false">B101-0.5</f>
        <v>5.25</v>
      </c>
      <c r="B101" s="22" t="n">
        <v>5.75</v>
      </c>
      <c r="C101" s="17" t="n">
        <v>90</v>
      </c>
      <c r="D101" s="30" t="n">
        <f aca="false">C101*0.5144</f>
        <v>46.296</v>
      </c>
      <c r="E101" s="17"/>
    </row>
    <row r="102" customFormat="false" ht="12.75" hidden="false" customHeight="false" outlineLevel="0" collapsed="false">
      <c r="A102" s="22" t="n">
        <f aca="false">B102-0.5</f>
        <v>5.5</v>
      </c>
      <c r="B102" s="22" t="n">
        <v>6</v>
      </c>
      <c r="C102" s="17" t="n">
        <v>90</v>
      </c>
      <c r="D102" s="30" t="n">
        <f aca="false">C102*0.5144</f>
        <v>46.296</v>
      </c>
      <c r="E102" s="17"/>
    </row>
    <row r="103" customFormat="false" ht="12.75" hidden="false" customHeight="false" outlineLevel="0" collapsed="false">
      <c r="A103" s="22" t="n">
        <f aca="false">B103-0.5</f>
        <v>5.75</v>
      </c>
      <c r="B103" s="22" t="n">
        <v>6.25</v>
      </c>
      <c r="C103" s="17" t="n">
        <v>70</v>
      </c>
      <c r="D103" s="30" t="n">
        <f aca="false">C103*0.5144</f>
        <v>36.008</v>
      </c>
      <c r="E103" s="17"/>
    </row>
    <row r="104" customFormat="false" ht="12.75" hidden="false" customHeight="false" outlineLevel="0" collapsed="false">
      <c r="A104" s="22" t="n">
        <f aca="false">B104-0.5</f>
        <v>6</v>
      </c>
      <c r="B104" s="22" t="n">
        <v>6.5</v>
      </c>
      <c r="C104" s="17" t="n">
        <v>80</v>
      </c>
      <c r="D104" s="30" t="n">
        <f aca="false">C104*0.5144</f>
        <v>41.152</v>
      </c>
      <c r="E104" s="17"/>
    </row>
    <row r="105" customFormat="false" ht="12.75" hidden="false" customHeight="false" outlineLevel="0" collapsed="false">
      <c r="A105" s="22" t="n">
        <f aca="false">B105-0.5</f>
        <v>6.25</v>
      </c>
      <c r="B105" s="22" t="n">
        <v>6.75</v>
      </c>
      <c r="C105" s="17" t="n">
        <v>90</v>
      </c>
      <c r="D105" s="30" t="n">
        <f aca="false">C105*0.5144</f>
        <v>46.296</v>
      </c>
      <c r="E105" s="17"/>
    </row>
    <row r="106" customFormat="false" ht="12.75" hidden="false" customHeight="false" outlineLevel="0" collapsed="false">
      <c r="A106" s="22" t="n">
        <f aca="false">B106-0.5</f>
        <v>6.5</v>
      </c>
      <c r="B106" s="22" t="n">
        <v>7</v>
      </c>
      <c r="C106" s="17" t="n">
        <v>95</v>
      </c>
      <c r="D106" s="30" t="n">
        <f aca="false">C106*0.5144</f>
        <v>48.868</v>
      </c>
      <c r="E106" s="17"/>
    </row>
    <row r="107" customFormat="false" ht="12.75" hidden="false" customHeight="false" outlineLevel="0" collapsed="false">
      <c r="A107" s="22" t="n">
        <f aca="false">B107-0.5</f>
        <v>6.75</v>
      </c>
      <c r="B107" s="22" t="n">
        <v>7.25</v>
      </c>
      <c r="C107" s="17" t="n">
        <v>100</v>
      </c>
      <c r="D107" s="30" t="n">
        <f aca="false">C107*0.5144</f>
        <v>51.44</v>
      </c>
      <c r="E107" s="17"/>
    </row>
    <row r="108" customFormat="false" ht="12.75" hidden="false" customHeight="false" outlineLevel="0" collapsed="false">
      <c r="A108" s="22" t="n">
        <f aca="false">B108-0.5</f>
        <v>7</v>
      </c>
      <c r="B108" s="22" t="n">
        <v>7.5</v>
      </c>
      <c r="C108" s="17" t="n">
        <v>100</v>
      </c>
      <c r="D108" s="30" t="n">
        <f aca="false">C108*0.5144</f>
        <v>51.44</v>
      </c>
      <c r="E108" s="17"/>
    </row>
    <row r="109" customFormat="false" ht="12.75" hidden="false" customHeight="false" outlineLevel="0" collapsed="false">
      <c r="A109" s="22" t="n">
        <f aca="false">B109-0.5</f>
        <v>7.25</v>
      </c>
      <c r="B109" s="22" t="n">
        <v>7.75</v>
      </c>
      <c r="C109" s="17" t="n">
        <v>100</v>
      </c>
      <c r="D109" s="30" t="n">
        <f aca="false">C109*0.5144</f>
        <v>51.44</v>
      </c>
      <c r="E109" s="17"/>
    </row>
    <row r="110" customFormat="false" ht="12.75" hidden="false" customHeight="false" outlineLevel="0" collapsed="false">
      <c r="A110" s="22" t="n">
        <f aca="false">B110-0.5</f>
        <v>7.5</v>
      </c>
      <c r="B110" s="22" t="n">
        <v>8</v>
      </c>
      <c r="C110" s="17" t="n">
        <v>100</v>
      </c>
      <c r="D110" s="30" t="n">
        <f aca="false">C110*0.5144</f>
        <v>51.44</v>
      </c>
      <c r="E110" s="17"/>
    </row>
    <row r="111" customFormat="false" ht="12.75" hidden="false" customHeight="false" outlineLevel="0" collapsed="false">
      <c r="A111" s="22" t="n">
        <f aca="false">B111-0.5</f>
        <v>7.75</v>
      </c>
      <c r="B111" s="22" t="n">
        <v>8.25</v>
      </c>
      <c r="C111" s="17" t="n">
        <v>100</v>
      </c>
      <c r="D111" s="30" t="n">
        <f aca="false">C111*0.5144</f>
        <v>51.44</v>
      </c>
      <c r="E111" s="17"/>
    </row>
    <row r="112" customFormat="false" ht="12.75" hidden="false" customHeight="false" outlineLevel="0" collapsed="false">
      <c r="A112" s="22" t="n">
        <f aca="false">B112-0.5</f>
        <v>7.875</v>
      </c>
      <c r="B112" s="22" t="n">
        <v>8.375</v>
      </c>
      <c r="C112" s="17" t="n">
        <v>100</v>
      </c>
      <c r="D112" s="30" t="n">
        <f aca="false">C112*0.5144</f>
        <v>51.44</v>
      </c>
      <c r="E112" s="17"/>
    </row>
    <row r="113" customFormat="false" ht="12.75" hidden="false" customHeight="false" outlineLevel="0" collapsed="false">
      <c r="A113" s="22" t="n">
        <f aca="false">B113-0.5</f>
        <v>8</v>
      </c>
      <c r="B113" s="22" t="n">
        <v>8.5</v>
      </c>
      <c r="C113" s="17" t="n">
        <v>85</v>
      </c>
      <c r="D113" s="30" t="n">
        <f aca="false">C113*0.5144</f>
        <v>43.724</v>
      </c>
      <c r="E113" s="17"/>
    </row>
    <row r="114" customFormat="false" ht="12.75" hidden="false" customHeight="false" outlineLevel="0" collapsed="false">
      <c r="A114" s="22" t="n">
        <f aca="false">B114-0.5</f>
        <v>8.25</v>
      </c>
      <c r="B114" s="22" t="n">
        <v>8.75</v>
      </c>
      <c r="C114" s="17" t="n">
        <v>65</v>
      </c>
      <c r="D114" s="30" t="n">
        <f aca="false">C114*0.5144</f>
        <v>33.436</v>
      </c>
      <c r="E114" s="17"/>
    </row>
    <row r="115" customFormat="false" ht="12.75" hidden="false" customHeight="false" outlineLevel="0" collapsed="false">
      <c r="A115" s="22" t="n">
        <f aca="false">B115-0.5</f>
        <v>8.5</v>
      </c>
      <c r="B115" s="22" t="n">
        <v>9</v>
      </c>
      <c r="C115" s="17" t="n">
        <v>45</v>
      </c>
      <c r="D115" s="30" t="n">
        <f aca="false">C115*0.5144</f>
        <v>23.148</v>
      </c>
      <c r="E115" s="17"/>
    </row>
    <row r="116" customFormat="false" ht="12.75" hidden="false" customHeight="false" outlineLevel="0" collapsed="false">
      <c r="A116" s="22" t="n">
        <f aca="false">B116-0.5</f>
        <v>8.75</v>
      </c>
      <c r="B116" s="22" t="n">
        <v>9.25</v>
      </c>
      <c r="C116" s="17" t="n">
        <v>40</v>
      </c>
      <c r="D116" s="30" t="n">
        <f aca="false">C116*0.5144</f>
        <v>20.576</v>
      </c>
      <c r="E116" s="17"/>
    </row>
    <row r="117" customFormat="false" ht="12.75" hidden="false" customHeight="false" outlineLevel="0" collapsed="false">
      <c r="A117" s="22" t="n">
        <f aca="false">B117-0.5</f>
        <v>9</v>
      </c>
      <c r="B117" s="22" t="n">
        <v>9.5</v>
      </c>
      <c r="C117" s="17" t="n">
        <v>35</v>
      </c>
      <c r="D117" s="30" t="n">
        <f aca="false">C117*0.5144</f>
        <v>18.004</v>
      </c>
      <c r="E117" s="17"/>
    </row>
    <row r="118" customFormat="false" ht="12.75" hidden="false" customHeight="false" outlineLevel="0" collapsed="false">
      <c r="A118" s="22" t="n">
        <f aca="false">B118-0.5</f>
        <v>9.25</v>
      </c>
      <c r="B118" s="22" t="n">
        <v>9.75</v>
      </c>
      <c r="C118" s="17" t="n">
        <v>35</v>
      </c>
      <c r="D118" s="30" t="n">
        <f aca="false">C118*0.5144</f>
        <v>18.004</v>
      </c>
      <c r="E118" s="17"/>
    </row>
    <row r="119" customFormat="false" ht="12.75" hidden="false" customHeight="false" outlineLevel="0" collapsed="false">
      <c r="A119" s="22" t="n">
        <f aca="false">B119-0.5</f>
        <v>9.5</v>
      </c>
      <c r="B119" s="22" t="n">
        <v>10</v>
      </c>
      <c r="C119" s="17" t="n">
        <v>30</v>
      </c>
      <c r="D119" s="30" t="n">
        <f aca="false">C119*0.5144</f>
        <v>15.432</v>
      </c>
      <c r="E119" s="17"/>
    </row>
    <row r="120" customFormat="false" ht="12.75" hidden="false" customHeight="false" outlineLevel="0" collapsed="false">
      <c r="A120" s="22" t="n">
        <f aca="false">B120-0.5</f>
        <v>9.75</v>
      </c>
      <c r="B120" s="22" t="n">
        <v>10.25</v>
      </c>
      <c r="C120" s="17" t="n">
        <v>25</v>
      </c>
      <c r="D120" s="30" t="n">
        <f aca="false">C120*0.5144</f>
        <v>12.86</v>
      </c>
      <c r="E120" s="17"/>
    </row>
    <row r="121" customFormat="false" ht="12.75" hidden="false" customHeight="false" outlineLevel="0" collapsed="false">
      <c r="A121" s="22" t="n">
        <f aca="false">B121-0.5</f>
        <v>10</v>
      </c>
      <c r="B121" s="22" t="n">
        <v>10.5</v>
      </c>
      <c r="C121" s="17" t="n">
        <v>25</v>
      </c>
      <c r="D121" s="30" t="n">
        <f aca="false">C121*0.5144</f>
        <v>12.86</v>
      </c>
      <c r="E121" s="17"/>
    </row>
    <row r="122" customFormat="false" ht="12.75" hidden="false" customHeight="false" outlineLevel="0" collapsed="false">
      <c r="A122" s="22" t="n">
        <f aca="false">B122-0.5</f>
        <v>10.25</v>
      </c>
      <c r="B122" s="22" t="n">
        <v>10.75</v>
      </c>
      <c r="C122" s="17" t="n">
        <v>75</v>
      </c>
      <c r="D122" s="30" t="n">
        <f aca="false">C122*0.5144</f>
        <v>38.58</v>
      </c>
      <c r="E122" s="23"/>
    </row>
    <row r="123" customFormat="false" ht="12.75" hidden="false" customHeight="false" outlineLevel="0" collapsed="false">
      <c r="A123" s="22" t="n">
        <f aca="false">B123-0.5</f>
        <v>10.5</v>
      </c>
      <c r="B123" s="22" t="n">
        <v>11</v>
      </c>
      <c r="C123" s="17" t="n">
        <v>65</v>
      </c>
      <c r="D123" s="30" t="n">
        <f aca="false">C123*0.5144</f>
        <v>33.436</v>
      </c>
      <c r="E123" s="17"/>
    </row>
    <row r="124" customFormat="false" ht="12.75" hidden="false" customHeight="false" outlineLevel="0" collapsed="false">
      <c r="A124" s="22" t="n">
        <f aca="false">B124-0.5</f>
        <v>10.75</v>
      </c>
      <c r="B124" s="22" t="n">
        <v>11.25</v>
      </c>
      <c r="C124" s="17" t="n">
        <v>35</v>
      </c>
      <c r="D124" s="30" t="n">
        <f aca="false">C124*0.5144</f>
        <v>18.004</v>
      </c>
      <c r="E124" s="17"/>
    </row>
    <row r="125" customFormat="false" ht="12.75" hidden="false" customHeight="false" outlineLevel="0" collapsed="false">
      <c r="A125" s="22" t="n">
        <f aca="false">B125-0.5</f>
        <v>11</v>
      </c>
      <c r="B125" s="22" t="n">
        <v>11.5</v>
      </c>
      <c r="C125" s="17" t="n">
        <v>30</v>
      </c>
      <c r="D125" s="30" t="n">
        <f aca="false">C125*0.5144</f>
        <v>15.432</v>
      </c>
      <c r="E125" s="17"/>
    </row>
    <row r="126" customFormat="false" ht="12.75" hidden="false" customHeight="false" outlineLevel="0" collapsed="false">
      <c r="A126" s="22" t="n">
        <f aca="false">B126-0.5</f>
        <v>11.25</v>
      </c>
      <c r="B126" s="22" t="n">
        <v>11.75</v>
      </c>
      <c r="C126" s="17" t="n">
        <v>25</v>
      </c>
      <c r="D126" s="30" t="n">
        <f aca="false">C126*0.5144</f>
        <v>12.86</v>
      </c>
      <c r="E126" s="17"/>
    </row>
    <row r="127" customFormat="false" ht="12.75" hidden="false" customHeight="false" outlineLevel="0" collapsed="false">
      <c r="A127" s="22" t="n">
        <f aca="false">B127-0.5</f>
        <v>11.5</v>
      </c>
      <c r="B127" s="22" t="n">
        <v>12</v>
      </c>
      <c r="C127" s="17" t="n">
        <v>20</v>
      </c>
      <c r="D127" s="30" t="n">
        <f aca="false">C127*0.5144</f>
        <v>10.288</v>
      </c>
      <c r="E127" s="17"/>
    </row>
    <row r="128" customFormat="false" ht="12.75" hidden="false" customHeight="false" outlineLevel="0" collapsed="false">
      <c r="A128" s="22" t="n">
        <f aca="false">B128-0.5</f>
        <v>11.75</v>
      </c>
      <c r="B128" s="22" t="n">
        <v>12.25</v>
      </c>
      <c r="C128" s="17" t="n">
        <v>20</v>
      </c>
      <c r="D128" s="30" t="n">
        <f aca="false">C128*0.5144</f>
        <v>10.288</v>
      </c>
      <c r="E128" s="17"/>
    </row>
    <row r="129" customFormat="false" ht="12.75" hidden="false" customHeight="false" outlineLevel="0" collapsed="false">
      <c r="A129" s="22" t="n">
        <f aca="false">B129-0.5</f>
        <v>12</v>
      </c>
      <c r="B129" s="22" t="n">
        <v>12.5</v>
      </c>
      <c r="C129" s="17" t="n">
        <v>15</v>
      </c>
      <c r="D129" s="30" t="n">
        <f aca="false">C129*0.5144</f>
        <v>7.716</v>
      </c>
      <c r="E129" s="17"/>
    </row>
    <row r="130" customFormat="false" ht="12.75" hidden="false" customHeight="false" outlineLevel="0" collapsed="false">
      <c r="A130" s="22" t="n">
        <f aca="false">B130-0.5</f>
        <v>12.25</v>
      </c>
      <c r="B130" s="22" t="n">
        <v>12.75</v>
      </c>
      <c r="C130" s="17" t="n">
        <v>10</v>
      </c>
      <c r="D130" s="30" t="n">
        <f aca="false">C130*0.5144</f>
        <v>5.144</v>
      </c>
      <c r="E130" s="17"/>
    </row>
    <row r="131" customFormat="false" ht="12.75" hidden="false" customHeight="false" outlineLevel="0" collapsed="false">
      <c r="A131" s="22" t="n">
        <f aca="false">B131-0.5</f>
        <v>12.5</v>
      </c>
      <c r="B131" s="22" t="n">
        <v>13</v>
      </c>
      <c r="C131" s="17" t="n">
        <v>10</v>
      </c>
      <c r="D131" s="30" t="n">
        <f aca="false">C131*0.5144</f>
        <v>5.144</v>
      </c>
      <c r="E131" s="17"/>
    </row>
    <row r="132" customFormat="false" ht="12.75" hidden="false" customHeight="false" outlineLevel="0" collapsed="false">
      <c r="B132" s="22"/>
      <c r="C132" s="17"/>
      <c r="D132" s="30"/>
      <c r="E132" s="17"/>
    </row>
    <row r="133" customFormat="false" ht="12.75" hidden="false" customHeight="false" outlineLevel="0" collapsed="false">
      <c r="B133" s="24" t="s">
        <v>104</v>
      </c>
      <c r="C133" s="23" t="s">
        <v>20</v>
      </c>
      <c r="D133" s="30"/>
      <c r="E133" s="17"/>
    </row>
    <row r="134" customFormat="false" ht="12.75" hidden="false" customHeight="false" outlineLevel="0" collapsed="false">
      <c r="A134" s="22" t="n">
        <f aca="false">B134-0.75</f>
        <v>1</v>
      </c>
      <c r="B134" s="22" t="n">
        <v>1.75</v>
      </c>
      <c r="C134" s="17" t="n">
        <v>35</v>
      </c>
      <c r="D134" s="30" t="n">
        <f aca="false">C134*0.5144</f>
        <v>18.004</v>
      </c>
      <c r="E134" s="17"/>
    </row>
    <row r="135" customFormat="false" ht="12.75" hidden="false" customHeight="false" outlineLevel="0" collapsed="false">
      <c r="A135" s="22" t="n">
        <f aca="false">B135-0.75</f>
        <v>1.25</v>
      </c>
      <c r="B135" s="22" t="n">
        <v>2</v>
      </c>
      <c r="C135" s="17" t="n">
        <v>45</v>
      </c>
      <c r="D135" s="30" t="n">
        <f aca="false">C135*0.5144</f>
        <v>23.148</v>
      </c>
      <c r="E135" s="17"/>
    </row>
    <row r="136" customFormat="false" ht="12.75" hidden="false" customHeight="false" outlineLevel="0" collapsed="false">
      <c r="A136" s="22" t="n">
        <f aca="false">B136-0.75</f>
        <v>1.5</v>
      </c>
      <c r="B136" s="22" t="n">
        <v>2.25</v>
      </c>
      <c r="C136" s="17" t="n">
        <v>50</v>
      </c>
      <c r="D136" s="30" t="n">
        <f aca="false">C136*0.5144</f>
        <v>25.72</v>
      </c>
      <c r="E136" s="17"/>
    </row>
    <row r="137" customFormat="false" ht="12.75" hidden="false" customHeight="false" outlineLevel="0" collapsed="false">
      <c r="A137" s="22" t="n">
        <f aca="false">B137-0.75</f>
        <v>1.75</v>
      </c>
      <c r="B137" s="22" t="n">
        <v>2.5</v>
      </c>
      <c r="C137" s="17" t="n">
        <v>60</v>
      </c>
      <c r="D137" s="30" t="n">
        <f aca="false">C137*0.5144</f>
        <v>30.864</v>
      </c>
      <c r="E137" s="17"/>
    </row>
    <row r="138" customFormat="false" ht="12.75" hidden="false" customHeight="false" outlineLevel="0" collapsed="false">
      <c r="A138" s="22" t="n">
        <f aca="false">B138-0.75</f>
        <v>2</v>
      </c>
      <c r="B138" s="22" t="n">
        <v>2.75</v>
      </c>
      <c r="C138" s="17" t="n">
        <v>70</v>
      </c>
      <c r="D138" s="30" t="n">
        <f aca="false">C138*0.5144</f>
        <v>36.008</v>
      </c>
      <c r="E138" s="17"/>
    </row>
    <row r="139" customFormat="false" ht="12.75" hidden="false" customHeight="false" outlineLevel="0" collapsed="false">
      <c r="A139" s="22" t="n">
        <f aca="false">B139-0.75</f>
        <v>2.25</v>
      </c>
      <c r="B139" s="22" t="n">
        <v>3</v>
      </c>
      <c r="C139" s="17" t="n">
        <v>80</v>
      </c>
      <c r="D139" s="30" t="n">
        <f aca="false">C139*0.5144</f>
        <v>41.152</v>
      </c>
      <c r="E139" s="17"/>
    </row>
    <row r="140" customFormat="false" ht="12.75" hidden="false" customHeight="false" outlineLevel="0" collapsed="false">
      <c r="A140" s="22" t="n">
        <f aca="false">B140-0.75</f>
        <v>2.5</v>
      </c>
      <c r="B140" s="22" t="n">
        <v>3.25</v>
      </c>
      <c r="C140" s="17" t="n">
        <v>90</v>
      </c>
      <c r="D140" s="30" t="n">
        <f aca="false">C140*0.5144</f>
        <v>46.296</v>
      </c>
      <c r="E140" s="17"/>
    </row>
    <row r="141" customFormat="false" ht="12.75" hidden="false" customHeight="false" outlineLevel="0" collapsed="false">
      <c r="A141" s="22" t="n">
        <f aca="false">B141-0.75</f>
        <v>2.75</v>
      </c>
      <c r="B141" s="22" t="n">
        <v>3.5</v>
      </c>
      <c r="C141" s="17" t="n">
        <v>90</v>
      </c>
      <c r="D141" s="30" t="n">
        <f aca="false">C141*0.5144</f>
        <v>46.296</v>
      </c>
      <c r="E141" s="17"/>
    </row>
    <row r="142" customFormat="false" ht="12.75" hidden="false" customHeight="false" outlineLevel="0" collapsed="false">
      <c r="A142" s="22" t="n">
        <f aca="false">B142-0.75</f>
        <v>3</v>
      </c>
      <c r="B142" s="22" t="n">
        <v>3.75</v>
      </c>
      <c r="C142" s="17" t="n">
        <v>90</v>
      </c>
      <c r="D142" s="30" t="n">
        <f aca="false">C142*0.5144</f>
        <v>46.296</v>
      </c>
      <c r="E142" s="23"/>
    </row>
    <row r="143" customFormat="false" ht="12.75" hidden="false" customHeight="false" outlineLevel="0" collapsed="false">
      <c r="A143" s="22" t="n">
        <f aca="false">B143-0.75</f>
        <v>3.25</v>
      </c>
      <c r="B143" s="22" t="n">
        <v>4</v>
      </c>
      <c r="C143" s="17" t="n">
        <v>75</v>
      </c>
      <c r="D143" s="30" t="n">
        <f aca="false">C143*0.5144</f>
        <v>38.58</v>
      </c>
      <c r="E143" s="17"/>
    </row>
    <row r="144" customFormat="false" ht="12.75" hidden="false" customHeight="false" outlineLevel="0" collapsed="false">
      <c r="A144" s="22" t="n">
        <f aca="false">B144-0.75</f>
        <v>3.5</v>
      </c>
      <c r="B144" s="22" t="n">
        <v>4.25</v>
      </c>
      <c r="C144" s="17" t="n">
        <v>50</v>
      </c>
      <c r="D144" s="30" t="n">
        <f aca="false">C144*0.5144</f>
        <v>25.72</v>
      </c>
      <c r="E144" s="17"/>
    </row>
    <row r="145" customFormat="false" ht="12.75" hidden="false" customHeight="false" outlineLevel="0" collapsed="false">
      <c r="A145" s="22" t="n">
        <f aca="false">B145-0.75</f>
        <v>3.75</v>
      </c>
      <c r="B145" s="22" t="n">
        <v>4.5</v>
      </c>
      <c r="C145" s="17" t="n">
        <v>40</v>
      </c>
      <c r="D145" s="30" t="n">
        <f aca="false">C145*0.5144</f>
        <v>20.576</v>
      </c>
      <c r="E145" s="17"/>
    </row>
    <row r="146" customFormat="false" ht="12.75" hidden="false" customHeight="false" outlineLevel="0" collapsed="false">
      <c r="A146" s="22" t="n">
        <f aca="false">B146-0.75</f>
        <v>4</v>
      </c>
      <c r="B146" s="22" t="n">
        <v>4.75</v>
      </c>
      <c r="C146" s="17" t="n">
        <v>40</v>
      </c>
      <c r="D146" s="30" t="n">
        <f aca="false">C146*0.5144</f>
        <v>20.576</v>
      </c>
      <c r="E146" s="17"/>
    </row>
    <row r="147" customFormat="false" ht="12.75" hidden="false" customHeight="false" outlineLevel="0" collapsed="false">
      <c r="A147" s="22" t="n">
        <f aca="false">B147-0.75</f>
        <v>4.25</v>
      </c>
      <c r="B147" s="22" t="n">
        <v>5</v>
      </c>
      <c r="C147" s="17" t="n">
        <v>35</v>
      </c>
      <c r="D147" s="30" t="n">
        <f aca="false">C147*0.5144</f>
        <v>18.004</v>
      </c>
      <c r="E147" s="17"/>
    </row>
    <row r="148" customFormat="false" ht="12.75" hidden="false" customHeight="false" outlineLevel="0" collapsed="false">
      <c r="A148" s="22" t="n">
        <f aca="false">B148-0.75</f>
        <v>4.5</v>
      </c>
      <c r="B148" s="22" t="n">
        <v>5.25</v>
      </c>
      <c r="C148" s="17" t="n">
        <v>30</v>
      </c>
      <c r="D148" s="30" t="n">
        <f aca="false">C148*0.5144</f>
        <v>15.432</v>
      </c>
      <c r="E148" s="17"/>
    </row>
    <row r="149" customFormat="false" ht="12.75" hidden="false" customHeight="false" outlineLevel="0" collapsed="false">
      <c r="A149" s="22" t="n">
        <f aca="false">B149-0.75</f>
        <v>4.75</v>
      </c>
      <c r="B149" s="22" t="n">
        <v>5.5</v>
      </c>
      <c r="C149" s="17" t="n">
        <v>30</v>
      </c>
      <c r="D149" s="30" t="n">
        <f aca="false">C149*0.5144</f>
        <v>15.432</v>
      </c>
      <c r="E149" s="17"/>
    </row>
    <row r="150" customFormat="false" ht="12.75" hidden="false" customHeight="false" outlineLevel="0" collapsed="false">
      <c r="A150" s="22" t="n">
        <f aca="false">B150-0.75</f>
        <v>5</v>
      </c>
      <c r="B150" s="22" t="n">
        <v>5.75</v>
      </c>
      <c r="C150" s="17" t="n">
        <v>25</v>
      </c>
      <c r="D150" s="30" t="n">
        <f aca="false">C150*0.5144</f>
        <v>12.86</v>
      </c>
      <c r="E150" s="17"/>
    </row>
    <row r="151" customFormat="false" ht="12.75" hidden="false" customHeight="false" outlineLevel="0" collapsed="false">
      <c r="B151" s="17"/>
      <c r="C151" s="17"/>
      <c r="D151" s="30"/>
      <c r="E151" s="17"/>
    </row>
    <row r="152" customFormat="false" ht="12.75" hidden="false" customHeight="false" outlineLevel="0" collapsed="false">
      <c r="A152" s="22"/>
      <c r="B152" s="23" t="s">
        <v>105</v>
      </c>
      <c r="C152" s="23" t="s">
        <v>20</v>
      </c>
      <c r="D152" s="30"/>
      <c r="E152" s="17"/>
    </row>
    <row r="153" customFormat="false" ht="12.75" hidden="false" customHeight="false" outlineLevel="0" collapsed="false">
      <c r="A153" s="22"/>
      <c r="B153" s="17"/>
      <c r="C153" s="17"/>
      <c r="D153" s="30"/>
      <c r="E153" s="17"/>
    </row>
    <row r="154" customFormat="false" ht="12.75" hidden="false" customHeight="false" outlineLevel="0" collapsed="false">
      <c r="A154" s="22"/>
      <c r="B154" s="17" t="n">
        <v>1</v>
      </c>
      <c r="C154" s="17" t="n">
        <v>40</v>
      </c>
      <c r="D154" s="30" t="n">
        <f aca="false">C154*0.5144</f>
        <v>20.576</v>
      </c>
      <c r="E154" s="17"/>
    </row>
    <row r="155" customFormat="false" ht="12.75" hidden="false" customHeight="false" outlineLevel="0" collapsed="false">
      <c r="A155" s="22"/>
      <c r="B155" s="17" t="n">
        <v>1.25</v>
      </c>
      <c r="C155" s="17" t="n">
        <v>45</v>
      </c>
      <c r="D155" s="30" t="n">
        <f aca="false">C155*0.5144</f>
        <v>23.148</v>
      </c>
      <c r="E155" s="17"/>
    </row>
    <row r="156" customFormat="false" ht="12.75" hidden="false" customHeight="false" outlineLevel="0" collapsed="false">
      <c r="A156" s="22"/>
      <c r="B156" s="17" t="n">
        <v>1.5</v>
      </c>
      <c r="C156" s="17" t="n">
        <v>50</v>
      </c>
      <c r="D156" s="30" t="n">
        <f aca="false">C156*0.5144</f>
        <v>25.72</v>
      </c>
      <c r="E156" s="17"/>
    </row>
    <row r="157" customFormat="false" ht="12.75" hidden="false" customHeight="false" outlineLevel="0" collapsed="false">
      <c r="A157" s="22"/>
      <c r="B157" s="17" t="n">
        <v>1.75</v>
      </c>
      <c r="C157" s="17" t="n">
        <v>55</v>
      </c>
      <c r="D157" s="30" t="n">
        <f aca="false">C157*0.5144</f>
        <v>28.292</v>
      </c>
      <c r="E157" s="17"/>
    </row>
    <row r="158" customFormat="false" ht="12.75" hidden="false" customHeight="false" outlineLevel="0" collapsed="false">
      <c r="A158" s="22"/>
      <c r="B158" s="17" t="n">
        <v>2</v>
      </c>
      <c r="C158" s="17" t="n">
        <v>60</v>
      </c>
      <c r="D158" s="30" t="n">
        <f aca="false">C158*0.5144</f>
        <v>30.864</v>
      </c>
      <c r="E158" s="17"/>
    </row>
    <row r="159" customFormat="false" ht="12.75" hidden="false" customHeight="false" outlineLevel="0" collapsed="false">
      <c r="A159" s="22"/>
      <c r="B159" s="17" t="n">
        <v>2.25</v>
      </c>
      <c r="C159" s="17" t="n">
        <v>70</v>
      </c>
      <c r="D159" s="30" t="n">
        <f aca="false">C159*0.5144</f>
        <v>36.008</v>
      </c>
      <c r="E159" s="17"/>
    </row>
    <row r="160" customFormat="false" ht="12.75" hidden="false" customHeight="false" outlineLevel="0" collapsed="false">
      <c r="A160" s="22"/>
      <c r="B160" s="17" t="n">
        <v>2.5</v>
      </c>
      <c r="C160" s="17" t="n">
        <v>80</v>
      </c>
      <c r="D160" s="30" t="n">
        <f aca="false">C160*0.5144</f>
        <v>41.152</v>
      </c>
      <c r="E160" s="17"/>
    </row>
    <row r="161" customFormat="false" ht="12.75" hidden="false" customHeight="false" outlineLevel="0" collapsed="false">
      <c r="A161" s="22"/>
      <c r="B161" s="17" t="n">
        <v>2.75</v>
      </c>
      <c r="C161" s="17" t="n">
        <v>85</v>
      </c>
      <c r="D161" s="30" t="n">
        <f aca="false">C161*0.5144</f>
        <v>43.724</v>
      </c>
      <c r="E161" s="17"/>
    </row>
    <row r="162" customFormat="false" ht="12.75" hidden="false" customHeight="false" outlineLevel="0" collapsed="false">
      <c r="A162" s="22"/>
      <c r="B162" s="17" t="n">
        <v>3</v>
      </c>
      <c r="C162" s="17" t="n">
        <v>90</v>
      </c>
      <c r="D162" s="30" t="n">
        <f aca="false">C162*0.5144</f>
        <v>46.296</v>
      </c>
      <c r="E162" s="17"/>
    </row>
    <row r="163" customFormat="false" ht="12.75" hidden="false" customHeight="false" outlineLevel="0" collapsed="false">
      <c r="A163" s="22"/>
      <c r="B163" s="17" t="n">
        <v>3.25</v>
      </c>
      <c r="C163" s="17" t="n">
        <v>95</v>
      </c>
      <c r="D163" s="30" t="n">
        <f aca="false">C163*0.5144</f>
        <v>48.868</v>
      </c>
      <c r="E163" s="17"/>
    </row>
    <row r="164" customFormat="false" ht="12.75" hidden="false" customHeight="false" outlineLevel="0" collapsed="false">
      <c r="A164" s="22"/>
      <c r="B164" s="17" t="n">
        <v>3.5</v>
      </c>
      <c r="C164" s="17" t="n">
        <v>100</v>
      </c>
      <c r="D164" s="30" t="n">
        <f aca="false">C164*0.5144</f>
        <v>51.44</v>
      </c>
      <c r="E164" s="17"/>
    </row>
    <row r="165" customFormat="false" ht="12.75" hidden="false" customHeight="false" outlineLevel="0" collapsed="false">
      <c r="A165" s="22"/>
      <c r="B165" s="17" t="n">
        <v>3.75</v>
      </c>
      <c r="C165" s="0" t="n">
        <v>100</v>
      </c>
      <c r="D165" s="30" t="n">
        <f aca="false">C165*0.5144</f>
        <v>51.44</v>
      </c>
    </row>
    <row r="166" customFormat="false" ht="12.75" hidden="false" customHeight="false" outlineLevel="0" collapsed="false">
      <c r="A166" s="22"/>
      <c r="B166" s="17" t="n">
        <v>4</v>
      </c>
      <c r="C166" s="17" t="n">
        <v>100</v>
      </c>
      <c r="D166" s="30" t="n">
        <f aca="false">C166*0.5144</f>
        <v>51.44</v>
      </c>
      <c r="E166" s="23"/>
    </row>
    <row r="167" customFormat="false" ht="12.75" hidden="false" customHeight="false" outlineLevel="0" collapsed="false">
      <c r="A167" s="22"/>
      <c r="B167" s="17" t="n">
        <v>4.25</v>
      </c>
      <c r="C167" s="17" t="n">
        <v>100</v>
      </c>
      <c r="D167" s="30" t="n">
        <f aca="false">C167*0.5144</f>
        <v>51.44</v>
      </c>
      <c r="E167" s="17"/>
    </row>
    <row r="168" customFormat="false" ht="12.75" hidden="false" customHeight="false" outlineLevel="0" collapsed="false">
      <c r="A168" s="22"/>
      <c r="B168" s="17" t="n">
        <v>4.5</v>
      </c>
      <c r="C168" s="17" t="n">
        <v>100</v>
      </c>
      <c r="D168" s="30" t="n">
        <f aca="false">C168*0.5144</f>
        <v>51.44</v>
      </c>
      <c r="E168" s="17"/>
    </row>
    <row r="169" customFormat="false" ht="12.75" hidden="false" customHeight="false" outlineLevel="0" collapsed="false">
      <c r="A169" s="22"/>
      <c r="B169" s="17" t="n">
        <v>4.75</v>
      </c>
      <c r="C169" s="17" t="n">
        <v>90</v>
      </c>
      <c r="D169" s="30" t="n">
        <f aca="false">C169*0.5144</f>
        <v>46.296</v>
      </c>
      <c r="E169" s="17"/>
    </row>
    <row r="170" customFormat="false" ht="12.75" hidden="false" customHeight="false" outlineLevel="0" collapsed="false">
      <c r="A170" s="22"/>
      <c r="B170" s="17" t="n">
        <v>5</v>
      </c>
      <c r="C170" s="17" t="n">
        <v>75</v>
      </c>
      <c r="D170" s="30" t="n">
        <f aca="false">C170*0.5144</f>
        <v>38.58</v>
      </c>
      <c r="E170" s="17"/>
    </row>
    <row r="171" customFormat="false" ht="12.75" hidden="false" customHeight="false" outlineLevel="0" collapsed="false">
      <c r="A171" s="22"/>
      <c r="B171" s="17" t="n">
        <v>5.25</v>
      </c>
      <c r="C171" s="17" t="n">
        <v>65</v>
      </c>
      <c r="D171" s="30" t="n">
        <f aca="false">C171*0.5144</f>
        <v>33.436</v>
      </c>
      <c r="E171" s="17"/>
    </row>
    <row r="172" customFormat="false" ht="12.75" hidden="false" customHeight="false" outlineLevel="0" collapsed="false">
      <c r="A172" s="22"/>
      <c r="B172" s="17" t="n">
        <v>5.5</v>
      </c>
      <c r="C172" s="17" t="n">
        <v>50</v>
      </c>
      <c r="D172" s="30" t="n">
        <f aca="false">C172*0.5144</f>
        <v>25.72</v>
      </c>
      <c r="E172" s="17"/>
    </row>
    <row r="173" customFormat="false" ht="12.75" hidden="false" customHeight="false" outlineLevel="0" collapsed="false">
      <c r="A173" s="22"/>
      <c r="B173" s="17" t="n">
        <v>5.75</v>
      </c>
      <c r="C173" s="17" t="n">
        <v>40</v>
      </c>
      <c r="D173" s="30" t="n">
        <f aca="false">C173*0.5144</f>
        <v>20.576</v>
      </c>
      <c r="E173" s="17"/>
    </row>
    <row r="174" customFormat="false" ht="12.75" hidden="false" customHeight="false" outlineLevel="0" collapsed="false">
      <c r="A174" s="22"/>
      <c r="B174" s="17" t="n">
        <v>6</v>
      </c>
      <c r="C174" s="17" t="n">
        <v>35</v>
      </c>
      <c r="D174" s="30" t="n">
        <f aca="false">C174*0.5144</f>
        <v>18.004</v>
      </c>
      <c r="E174" s="17"/>
    </row>
    <row r="175" customFormat="false" ht="12.75" hidden="false" customHeight="false" outlineLevel="0" collapsed="false">
      <c r="A175" s="22"/>
      <c r="B175" s="17" t="n">
        <v>6.25</v>
      </c>
      <c r="C175" s="17" t="n">
        <v>30</v>
      </c>
      <c r="D175" s="30" t="n">
        <f aca="false">C175*0.5144</f>
        <v>15.432</v>
      </c>
      <c r="E175" s="17"/>
    </row>
    <row r="176" customFormat="false" ht="12.75" hidden="false" customHeight="false" outlineLevel="0" collapsed="false">
      <c r="A176" s="22"/>
      <c r="B176" s="17" t="n">
        <v>6.5</v>
      </c>
      <c r="C176" s="17" t="n">
        <v>25</v>
      </c>
      <c r="D176" s="30" t="n">
        <f aca="false">C176*0.5144</f>
        <v>12.86</v>
      </c>
      <c r="E176" s="17"/>
    </row>
    <row r="177" customFormat="false" ht="12.75" hidden="false" customHeight="false" outlineLevel="0" collapsed="false">
      <c r="B177" s="17"/>
      <c r="C177" s="17"/>
      <c r="D177" s="30"/>
      <c r="E177" s="17"/>
    </row>
    <row r="178" customFormat="false" ht="12.75" hidden="false" customHeight="false" outlineLevel="0" collapsed="false">
      <c r="B178" s="23" t="s">
        <v>106</v>
      </c>
      <c r="C178" s="23" t="s">
        <v>20</v>
      </c>
      <c r="D178" s="30"/>
      <c r="E178" s="17"/>
    </row>
    <row r="179" customFormat="false" ht="12.75" hidden="false" customHeight="false" outlineLevel="0" collapsed="false">
      <c r="A179" s="0" t="n">
        <f aca="false">B179-0.75</f>
        <v>1</v>
      </c>
      <c r="B179" s="17" t="n">
        <v>1.75</v>
      </c>
      <c r="C179" s="17" t="n">
        <v>30</v>
      </c>
      <c r="D179" s="30" t="n">
        <f aca="false">C179*0.5144</f>
        <v>15.432</v>
      </c>
      <c r="E179" s="17"/>
    </row>
    <row r="180" customFormat="false" ht="12.75" hidden="false" customHeight="false" outlineLevel="0" collapsed="false">
      <c r="A180" s="0" t="n">
        <f aca="false">B180-0.75</f>
        <v>1.25</v>
      </c>
      <c r="B180" s="17" t="n">
        <v>2</v>
      </c>
      <c r="C180" s="17" t="n">
        <v>30</v>
      </c>
      <c r="D180" s="30" t="n">
        <f aca="false">C180*0.5144</f>
        <v>15.432</v>
      </c>
      <c r="E180" s="17"/>
    </row>
    <row r="181" customFormat="false" ht="12.75" hidden="false" customHeight="false" outlineLevel="0" collapsed="false">
      <c r="A181" s="0" t="n">
        <f aca="false">B181-0.75</f>
        <v>1.5</v>
      </c>
      <c r="B181" s="17" t="n">
        <v>2.25</v>
      </c>
      <c r="C181" s="17" t="n">
        <v>35</v>
      </c>
      <c r="D181" s="30" t="n">
        <f aca="false">C181*0.5144</f>
        <v>18.004</v>
      </c>
      <c r="E181" s="17"/>
    </row>
    <row r="182" customFormat="false" ht="12.75" hidden="false" customHeight="false" outlineLevel="0" collapsed="false">
      <c r="A182" s="0" t="n">
        <f aca="false">B182-0.75</f>
        <v>1.75</v>
      </c>
      <c r="B182" s="17" t="n">
        <v>2.5</v>
      </c>
      <c r="C182" s="17" t="n">
        <v>40</v>
      </c>
      <c r="D182" s="30" t="n">
        <f aca="false">C182*0.5144</f>
        <v>20.576</v>
      </c>
      <c r="E182" s="17"/>
    </row>
    <row r="183" customFormat="false" ht="12.75" hidden="false" customHeight="false" outlineLevel="0" collapsed="false">
      <c r="A183" s="0" t="n">
        <f aca="false">B183-0.75</f>
        <v>2</v>
      </c>
      <c r="B183" s="17" t="n">
        <v>2.75</v>
      </c>
      <c r="C183" s="17" t="n">
        <v>45</v>
      </c>
      <c r="D183" s="30" t="n">
        <f aca="false">C183*0.5144</f>
        <v>23.148</v>
      </c>
      <c r="E183" s="17"/>
    </row>
    <row r="184" customFormat="false" ht="12.75" hidden="false" customHeight="false" outlineLevel="0" collapsed="false">
      <c r="A184" s="0" t="n">
        <f aca="false">B184-0.75</f>
        <v>2.25</v>
      </c>
      <c r="B184" s="17" t="n">
        <v>3</v>
      </c>
      <c r="C184" s="17" t="n">
        <v>45</v>
      </c>
      <c r="D184" s="30" t="n">
        <f aca="false">C184*0.5144</f>
        <v>23.148</v>
      </c>
      <c r="E184" s="17"/>
    </row>
    <row r="185" customFormat="false" ht="12.75" hidden="false" customHeight="false" outlineLevel="0" collapsed="false">
      <c r="A185" s="0" t="n">
        <f aca="false">B185-0.75</f>
        <v>2.5</v>
      </c>
      <c r="B185" s="17" t="n">
        <v>3.25</v>
      </c>
      <c r="C185" s="17" t="n">
        <v>45</v>
      </c>
      <c r="D185" s="30" t="n">
        <f aca="false">C185*0.5144</f>
        <v>23.148</v>
      </c>
      <c r="E185" s="17"/>
    </row>
    <row r="186" customFormat="false" ht="12.75" hidden="false" customHeight="false" outlineLevel="0" collapsed="false">
      <c r="A186" s="0" t="n">
        <f aca="false">B186-0.75</f>
        <v>2.75</v>
      </c>
      <c r="B186" s="17" t="n">
        <v>3.5</v>
      </c>
      <c r="C186" s="17" t="n">
        <v>40</v>
      </c>
      <c r="D186" s="30" t="n">
        <f aca="false">C186*0.5144</f>
        <v>20.576</v>
      </c>
      <c r="E186" s="17"/>
    </row>
    <row r="187" customFormat="false" ht="12.75" hidden="false" customHeight="false" outlineLevel="0" collapsed="false">
      <c r="A187" s="0" t="n">
        <f aca="false">B187-0.75</f>
        <v>3</v>
      </c>
      <c r="B187" s="17" t="n">
        <v>3.75</v>
      </c>
      <c r="C187" s="17" t="n">
        <v>40</v>
      </c>
      <c r="D187" s="30" t="n">
        <f aca="false">C187*0.5144</f>
        <v>20.576</v>
      </c>
      <c r="E187" s="17"/>
    </row>
    <row r="188" customFormat="false" ht="12.75" hidden="false" customHeight="false" outlineLevel="0" collapsed="false">
      <c r="A188" s="0" t="n">
        <f aca="false">B188-0.75</f>
        <v>3.25</v>
      </c>
      <c r="B188" s="17" t="n">
        <v>4</v>
      </c>
      <c r="C188" s="17" t="n">
        <v>40</v>
      </c>
      <c r="D188" s="30" t="n">
        <f aca="false">C188*0.5144</f>
        <v>20.576</v>
      </c>
      <c r="E188" s="17"/>
    </row>
    <row r="189" customFormat="false" ht="12.75" hidden="false" customHeight="false" outlineLevel="0" collapsed="false">
      <c r="A189" s="0" t="n">
        <f aca="false">B189-0.75</f>
        <v>3.5</v>
      </c>
      <c r="B189" s="17" t="n">
        <v>4.25</v>
      </c>
      <c r="C189" s="17" t="n">
        <v>40</v>
      </c>
      <c r="D189" s="30" t="n">
        <f aca="false">C189*0.5144</f>
        <v>20.576</v>
      </c>
      <c r="E189" s="23"/>
    </row>
    <row r="190" customFormat="false" ht="12.75" hidden="false" customHeight="false" outlineLevel="0" collapsed="false">
      <c r="A190" s="0" t="n">
        <f aca="false">B190-0.75</f>
        <v>3.75</v>
      </c>
      <c r="B190" s="17" t="n">
        <v>4.5</v>
      </c>
      <c r="C190" s="17" t="n">
        <v>40</v>
      </c>
      <c r="D190" s="30" t="n">
        <f aca="false">C190*0.5144</f>
        <v>20.576</v>
      </c>
      <c r="E190" s="17"/>
    </row>
    <row r="191" customFormat="false" ht="12.75" hidden="false" customHeight="false" outlineLevel="0" collapsed="false">
      <c r="A191" s="0" t="n">
        <f aca="false">B191-0.75</f>
        <v>4</v>
      </c>
      <c r="B191" s="17" t="n">
        <v>4.75</v>
      </c>
      <c r="C191" s="17" t="n">
        <v>40</v>
      </c>
      <c r="D191" s="30" t="n">
        <f aca="false">C191*0.5144</f>
        <v>20.576</v>
      </c>
      <c r="E191" s="17"/>
    </row>
    <row r="192" customFormat="false" ht="12.75" hidden="false" customHeight="false" outlineLevel="0" collapsed="false">
      <c r="A192" s="0" t="n">
        <f aca="false">B192-0.75</f>
        <v>4.25</v>
      </c>
      <c r="B192" s="17" t="n">
        <v>5</v>
      </c>
      <c r="C192" s="17" t="n">
        <v>40</v>
      </c>
      <c r="D192" s="30" t="n">
        <f aca="false">C192*0.5144</f>
        <v>20.576</v>
      </c>
      <c r="E192" s="17"/>
    </row>
    <row r="193" customFormat="false" ht="12.75" hidden="false" customHeight="false" outlineLevel="0" collapsed="false">
      <c r="A193" s="0" t="n">
        <f aca="false">B193-0.75</f>
        <v>4.5</v>
      </c>
      <c r="B193" s="17" t="n">
        <v>5.25</v>
      </c>
      <c r="C193" s="17" t="n">
        <v>40</v>
      </c>
      <c r="D193" s="30" t="n">
        <f aca="false">C193*0.5144</f>
        <v>20.576</v>
      </c>
      <c r="E193" s="17"/>
    </row>
    <row r="194" customFormat="false" ht="12.75" hidden="false" customHeight="false" outlineLevel="0" collapsed="false">
      <c r="A194" s="0" t="n">
        <f aca="false">B194-0.75</f>
        <v>4.75</v>
      </c>
      <c r="B194" s="17" t="n">
        <v>5.5</v>
      </c>
      <c r="C194" s="17" t="n">
        <v>40</v>
      </c>
      <c r="D194" s="30" t="n">
        <f aca="false">C194*0.5144</f>
        <v>20.576</v>
      </c>
      <c r="E194" s="17"/>
    </row>
    <row r="195" customFormat="false" ht="12.75" hidden="false" customHeight="false" outlineLevel="0" collapsed="false">
      <c r="A195" s="0" t="n">
        <f aca="false">B195-0.75</f>
        <v>4.83</v>
      </c>
      <c r="B195" s="17" t="n">
        <v>5.58</v>
      </c>
      <c r="C195" s="17" t="n">
        <v>40</v>
      </c>
      <c r="D195" s="30" t="n">
        <f aca="false">C195*0.5144</f>
        <v>20.576</v>
      </c>
      <c r="E195" s="17"/>
    </row>
    <row r="196" customFormat="false" ht="12.75" hidden="false" customHeight="false" outlineLevel="0" collapsed="false">
      <c r="A196" s="0" t="n">
        <f aca="false">B196-0.75</f>
        <v>5</v>
      </c>
      <c r="B196" s="17" t="n">
        <v>5.75</v>
      </c>
      <c r="C196" s="17" t="n">
        <v>35</v>
      </c>
      <c r="D196" s="30" t="n">
        <f aca="false">C196*0.5144</f>
        <v>18.004</v>
      </c>
      <c r="E196" s="17"/>
    </row>
    <row r="197" customFormat="false" ht="12.75" hidden="false" customHeight="false" outlineLevel="0" collapsed="false">
      <c r="A197" s="0" t="n">
        <f aca="false">B197-0.75</f>
        <v>5.25</v>
      </c>
      <c r="B197" s="17" t="n">
        <v>6</v>
      </c>
      <c r="C197" s="17" t="n">
        <v>35</v>
      </c>
      <c r="D197" s="30" t="n">
        <f aca="false">C197*0.5144</f>
        <v>18.004</v>
      </c>
      <c r="E197" s="17"/>
    </row>
    <row r="198" customFormat="false" ht="12.75" hidden="false" customHeight="false" outlineLevel="0" collapsed="false">
      <c r="A198" s="0" t="n">
        <f aca="false">B198-0.75</f>
        <v>5.5</v>
      </c>
      <c r="B198" s="17" t="n">
        <v>6.25</v>
      </c>
      <c r="C198" s="17" t="n">
        <v>40</v>
      </c>
      <c r="D198" s="30" t="n">
        <f aca="false">C198*0.5144</f>
        <v>20.576</v>
      </c>
      <c r="E198" s="17"/>
    </row>
    <row r="199" customFormat="false" ht="12.75" hidden="false" customHeight="false" outlineLevel="0" collapsed="false">
      <c r="A199" s="0" t="n">
        <f aca="false">B199-0.75</f>
        <v>5.75</v>
      </c>
      <c r="B199" s="17" t="n">
        <v>6.5</v>
      </c>
      <c r="C199" s="17" t="n">
        <v>45</v>
      </c>
      <c r="D199" s="30" t="n">
        <f aca="false">C199*0.5144</f>
        <v>23.148</v>
      </c>
      <c r="E199" s="17"/>
    </row>
    <row r="200" customFormat="false" ht="12.75" hidden="false" customHeight="false" outlineLevel="0" collapsed="false">
      <c r="A200" s="0" t="n">
        <f aca="false">B200-0.75</f>
        <v>6</v>
      </c>
      <c r="B200" s="17" t="n">
        <v>6.75</v>
      </c>
      <c r="C200" s="17" t="n">
        <v>55</v>
      </c>
      <c r="D200" s="30" t="n">
        <f aca="false">C200*0.5144</f>
        <v>28.292</v>
      </c>
      <c r="E200" s="17"/>
    </row>
    <row r="201" customFormat="false" ht="12.75" hidden="false" customHeight="false" outlineLevel="0" collapsed="false">
      <c r="A201" s="0" t="n">
        <f aca="false">B201-0.75</f>
        <v>6.25</v>
      </c>
      <c r="B201" s="17" t="n">
        <v>7</v>
      </c>
      <c r="C201" s="17" t="n">
        <v>60</v>
      </c>
      <c r="D201" s="30" t="n">
        <f aca="false">C201*0.5144</f>
        <v>30.864</v>
      </c>
      <c r="E201" s="17"/>
    </row>
    <row r="202" customFormat="false" ht="12.75" hidden="false" customHeight="false" outlineLevel="0" collapsed="false">
      <c r="A202" s="0" t="n">
        <f aca="false">B202-0.75</f>
        <v>6.5</v>
      </c>
      <c r="B202" s="17" t="n">
        <v>7.25</v>
      </c>
      <c r="C202" s="17" t="n">
        <v>65</v>
      </c>
      <c r="D202" s="30" t="n">
        <f aca="false">C202*0.5144</f>
        <v>33.436</v>
      </c>
      <c r="E202" s="17"/>
    </row>
    <row r="203" customFormat="false" ht="12.75" hidden="false" customHeight="false" outlineLevel="0" collapsed="false">
      <c r="A203" s="0" t="n">
        <f aca="false">B203-0.75</f>
        <v>6.75</v>
      </c>
      <c r="B203" s="17" t="n">
        <v>7.5</v>
      </c>
      <c r="C203" s="17" t="n">
        <v>70</v>
      </c>
      <c r="D203" s="30" t="n">
        <f aca="false">C203*0.5144</f>
        <v>36.008</v>
      </c>
      <c r="E203" s="17"/>
    </row>
    <row r="204" customFormat="false" ht="12.75" hidden="false" customHeight="false" outlineLevel="0" collapsed="false">
      <c r="A204" s="0" t="n">
        <f aca="false">B204-0.75</f>
        <v>7</v>
      </c>
      <c r="B204" s="17" t="n">
        <v>7.75</v>
      </c>
      <c r="C204" s="0" t="n">
        <v>70</v>
      </c>
      <c r="D204" s="30" t="n">
        <f aca="false">C204*0.5144</f>
        <v>36.008</v>
      </c>
    </row>
    <row r="205" customFormat="false" ht="12.75" hidden="false" customHeight="false" outlineLevel="0" collapsed="false">
      <c r="A205" s="0" t="n">
        <f aca="false">B205-0.75</f>
        <v>7.17</v>
      </c>
      <c r="B205" s="17" t="n">
        <v>7.92</v>
      </c>
      <c r="C205" s="17" t="n">
        <v>70</v>
      </c>
      <c r="D205" s="30" t="n">
        <f aca="false">C205*0.5144</f>
        <v>36.008</v>
      </c>
      <c r="E205" s="17"/>
    </row>
    <row r="206" customFormat="false" ht="12.75" hidden="false" customHeight="false" outlineLevel="0" collapsed="false">
      <c r="A206" s="0" t="n">
        <f aca="false">B206-0.75</f>
        <v>7.25</v>
      </c>
      <c r="B206" s="17" t="n">
        <v>8</v>
      </c>
      <c r="C206" s="17" t="n">
        <v>65</v>
      </c>
      <c r="D206" s="30" t="n">
        <f aca="false">C206*0.5144</f>
        <v>33.436</v>
      </c>
      <c r="E206" s="17"/>
    </row>
    <row r="207" customFormat="false" ht="12.75" hidden="false" customHeight="false" outlineLevel="0" collapsed="false">
      <c r="A207" s="0" t="n">
        <f aca="false">B207-0.75</f>
        <v>7.5</v>
      </c>
      <c r="B207" s="17" t="n">
        <v>8.25</v>
      </c>
      <c r="C207" s="17" t="n">
        <v>50</v>
      </c>
      <c r="D207" s="30" t="n">
        <f aca="false">C207*0.5144</f>
        <v>25.72</v>
      </c>
      <c r="E207" s="17"/>
    </row>
    <row r="208" customFormat="false" ht="12.75" hidden="false" customHeight="false" outlineLevel="0" collapsed="false">
      <c r="A208" s="0" t="n">
        <f aca="false">B208-0.75</f>
        <v>7.75</v>
      </c>
      <c r="B208" s="17" t="n">
        <v>8.5</v>
      </c>
      <c r="C208" s="17" t="n">
        <v>35</v>
      </c>
      <c r="D208" s="30" t="n">
        <f aca="false">C208*0.5144</f>
        <v>18.004</v>
      </c>
      <c r="E208" s="17"/>
    </row>
    <row r="209" customFormat="false" ht="12.75" hidden="false" customHeight="false" outlineLevel="0" collapsed="false">
      <c r="A209" s="0" t="n">
        <f aca="false">B209-0.75</f>
        <v>8</v>
      </c>
      <c r="B209" s="17" t="n">
        <v>8.75</v>
      </c>
      <c r="C209" s="17" t="n">
        <v>30</v>
      </c>
      <c r="D209" s="30" t="n">
        <f aca="false">C209*0.5144</f>
        <v>15.432</v>
      </c>
      <c r="E209" s="17"/>
    </row>
    <row r="210" customFormat="false" ht="12.75" hidden="false" customHeight="false" outlineLevel="0" collapsed="false">
      <c r="A210" s="0" t="n">
        <f aca="false">B210-0.75</f>
        <v>8.25</v>
      </c>
      <c r="B210" s="17" t="n">
        <v>9</v>
      </c>
      <c r="C210" s="17" t="n">
        <v>30</v>
      </c>
      <c r="D210" s="30" t="n">
        <f aca="false">C210*0.5144</f>
        <v>15.432</v>
      </c>
      <c r="E210" s="17"/>
    </row>
    <row r="211" customFormat="false" ht="12.75" hidden="false" customHeight="false" outlineLevel="0" collapsed="false">
      <c r="A211" s="0" t="n">
        <f aca="false">B211-0.75</f>
        <v>8.5</v>
      </c>
      <c r="B211" s="17" t="n">
        <v>9.25</v>
      </c>
      <c r="C211" s="17" t="n">
        <v>25</v>
      </c>
      <c r="D211" s="30" t="n">
        <f aca="false">C211*0.5144</f>
        <v>12.86</v>
      </c>
      <c r="E211" s="17"/>
    </row>
    <row r="212" customFormat="false" ht="12.75" hidden="false" customHeight="false" outlineLevel="0" collapsed="false">
      <c r="A212" s="0" t="n">
        <f aca="false">B212-0.75</f>
        <v>8.75</v>
      </c>
      <c r="B212" s="17" t="n">
        <v>9.5</v>
      </c>
      <c r="C212" s="17" t="n">
        <v>20</v>
      </c>
      <c r="D212" s="30" t="n">
        <f aca="false">C212*0.5144</f>
        <v>10.288</v>
      </c>
      <c r="E212" s="17"/>
    </row>
    <row r="213" customFormat="false" ht="12.75" hidden="false" customHeight="false" outlineLevel="0" collapsed="false">
      <c r="A213" s="0" t="n">
        <f aca="false">B213-0.75</f>
        <v>9</v>
      </c>
      <c r="B213" s="17" t="n">
        <v>9.75</v>
      </c>
      <c r="C213" s="17" t="n">
        <v>20</v>
      </c>
      <c r="D213" s="30" t="n">
        <f aca="false">C213*0.5144</f>
        <v>10.288</v>
      </c>
      <c r="E213" s="17"/>
    </row>
    <row r="214" customFormat="false" ht="12.75" hidden="false" customHeight="false" outlineLevel="0" collapsed="false">
      <c r="A214" s="0" t="n">
        <f aca="false">B214-0.75</f>
        <v>9.25</v>
      </c>
      <c r="B214" s="17" t="n">
        <v>10</v>
      </c>
      <c r="C214" s="17" t="n">
        <v>20</v>
      </c>
      <c r="D214" s="30" t="n">
        <f aca="false">C214*0.5144</f>
        <v>10.288</v>
      </c>
      <c r="E214" s="17"/>
    </row>
    <row r="215" customFormat="false" ht="12.75" hidden="false" customHeight="false" outlineLevel="0" collapsed="false">
      <c r="A215" s="0" t="n">
        <f aca="false">B215-0.75</f>
        <v>9.5</v>
      </c>
      <c r="B215" s="17" t="n">
        <v>10.25</v>
      </c>
      <c r="C215" s="17" t="n">
        <v>20</v>
      </c>
      <c r="D215" s="30" t="n">
        <f aca="false">C215*0.5144</f>
        <v>10.288</v>
      </c>
      <c r="E215" s="17"/>
    </row>
    <row r="216" customFormat="false" ht="12.75" hidden="false" customHeight="false" outlineLevel="0" collapsed="false">
      <c r="A216" s="0" t="n">
        <f aca="false">B216-0.75</f>
        <v>9.75</v>
      </c>
      <c r="B216" s="17" t="n">
        <v>10.5</v>
      </c>
      <c r="C216" s="17" t="n">
        <v>15</v>
      </c>
      <c r="D216" s="30" t="n">
        <f aca="false">C216*0.5144</f>
        <v>7.716</v>
      </c>
      <c r="E216" s="17"/>
    </row>
    <row r="217" customFormat="false" ht="12.75" hidden="false" customHeight="false" outlineLevel="0" collapsed="false">
      <c r="A217" s="22"/>
      <c r="B217" s="22"/>
      <c r="C217" s="17"/>
      <c r="D217" s="30"/>
      <c r="E217" s="17"/>
    </row>
    <row r="218" customFormat="false" ht="12.75" hidden="false" customHeight="false" outlineLevel="0" collapsed="false">
      <c r="A218" s="22"/>
      <c r="B218" s="24" t="s">
        <v>107</v>
      </c>
      <c r="C218" s="23" t="s">
        <v>20</v>
      </c>
      <c r="D218" s="30"/>
      <c r="E218" s="17"/>
    </row>
    <row r="219" customFormat="false" ht="12.75" hidden="false" customHeight="false" outlineLevel="0" collapsed="false">
      <c r="A219" s="25" t="n">
        <f aca="false">B219-0.25</f>
        <v>1</v>
      </c>
      <c r="B219" s="25" t="n">
        <v>1.25</v>
      </c>
      <c r="C219" s="17" t="n">
        <v>30</v>
      </c>
      <c r="D219" s="30" t="n">
        <f aca="false">C219*0.5144</f>
        <v>15.432</v>
      </c>
      <c r="E219" s="17"/>
    </row>
    <row r="220" customFormat="false" ht="12.75" hidden="false" customHeight="false" outlineLevel="0" collapsed="false">
      <c r="A220" s="25" t="n">
        <f aca="false">B220-0.25</f>
        <v>1.25</v>
      </c>
      <c r="B220" s="22" t="n">
        <v>1.5</v>
      </c>
      <c r="C220" s="17" t="n">
        <v>30</v>
      </c>
      <c r="D220" s="30" t="n">
        <f aca="false">C220*0.5144</f>
        <v>15.432</v>
      </c>
      <c r="E220" s="17"/>
    </row>
    <row r="221" customFormat="false" ht="12.75" hidden="false" customHeight="false" outlineLevel="0" collapsed="false">
      <c r="A221" s="25" t="n">
        <f aca="false">B221-0.25</f>
        <v>1.5</v>
      </c>
      <c r="B221" s="22" t="n">
        <v>1.75</v>
      </c>
      <c r="C221" s="17" t="n">
        <v>30</v>
      </c>
      <c r="D221" s="30" t="n">
        <f aca="false">C221*0.5144</f>
        <v>15.432</v>
      </c>
      <c r="E221" s="17"/>
    </row>
    <row r="222" customFormat="false" ht="12.75" hidden="false" customHeight="false" outlineLevel="0" collapsed="false">
      <c r="A222" s="25" t="n">
        <f aca="false">B222-0.25</f>
        <v>1.75</v>
      </c>
      <c r="B222" s="25" t="n">
        <v>2</v>
      </c>
      <c r="C222" s="17" t="n">
        <v>30</v>
      </c>
      <c r="D222" s="30" t="n">
        <f aca="false">C222*0.5144</f>
        <v>15.432</v>
      </c>
      <c r="E222" s="17"/>
    </row>
    <row r="223" customFormat="false" ht="12.75" hidden="false" customHeight="false" outlineLevel="0" collapsed="false">
      <c r="A223" s="25" t="n">
        <f aca="false">B223-0.25</f>
        <v>2</v>
      </c>
      <c r="B223" s="25" t="n">
        <v>2.25</v>
      </c>
      <c r="C223" s="17" t="n">
        <v>30</v>
      </c>
      <c r="D223" s="30" t="n">
        <f aca="false">C223*0.5144</f>
        <v>15.432</v>
      </c>
      <c r="E223" s="17"/>
    </row>
    <row r="224" customFormat="false" ht="12.75" hidden="false" customHeight="false" outlineLevel="0" collapsed="false">
      <c r="A224" s="25" t="n">
        <f aca="false">B224-0.25</f>
        <v>2.25</v>
      </c>
      <c r="B224" s="22" t="n">
        <v>2.5</v>
      </c>
      <c r="C224" s="17" t="n">
        <v>30</v>
      </c>
      <c r="D224" s="30" t="n">
        <f aca="false">C224*0.5144</f>
        <v>15.432</v>
      </c>
      <c r="E224" s="17"/>
    </row>
    <row r="225" customFormat="false" ht="12.75" hidden="false" customHeight="false" outlineLevel="0" collapsed="false">
      <c r="A225" s="25" t="n">
        <f aca="false">B225-0.25</f>
        <v>2.5</v>
      </c>
      <c r="B225" s="22" t="n">
        <v>2.75</v>
      </c>
      <c r="C225" s="17" t="n">
        <v>30</v>
      </c>
      <c r="D225" s="30" t="n">
        <f aca="false">C225*0.5144</f>
        <v>15.432</v>
      </c>
      <c r="E225" s="17"/>
    </row>
    <row r="226" customFormat="false" ht="12.75" hidden="false" customHeight="false" outlineLevel="0" collapsed="false">
      <c r="A226" s="25" t="n">
        <f aca="false">B226-0.25</f>
        <v>2.75</v>
      </c>
      <c r="B226" s="25" t="n">
        <v>3</v>
      </c>
      <c r="C226" s="17" t="n">
        <v>30</v>
      </c>
      <c r="D226" s="30" t="n">
        <f aca="false">C226*0.5144</f>
        <v>15.432</v>
      </c>
      <c r="E226" s="17"/>
    </row>
    <row r="227" customFormat="false" ht="12.75" hidden="false" customHeight="false" outlineLevel="0" collapsed="false">
      <c r="A227" s="25" t="n">
        <f aca="false">B227-0.25</f>
        <v>3</v>
      </c>
      <c r="B227" s="25" t="n">
        <v>3.25</v>
      </c>
      <c r="C227" s="17" t="n">
        <v>30</v>
      </c>
      <c r="D227" s="30" t="n">
        <f aca="false">C227*0.5144</f>
        <v>15.432</v>
      </c>
      <c r="E227" s="17"/>
    </row>
    <row r="228" customFormat="false" ht="12.75" hidden="false" customHeight="false" outlineLevel="0" collapsed="false">
      <c r="A228" s="25" t="n">
        <f aca="false">B228-0.25</f>
        <v>3.25</v>
      </c>
      <c r="B228" s="22" t="n">
        <v>3.5</v>
      </c>
      <c r="C228" s="0" t="n">
        <v>30</v>
      </c>
      <c r="D228" s="30" t="n">
        <f aca="false">C228*0.5144</f>
        <v>15.432</v>
      </c>
    </row>
    <row r="229" customFormat="false" ht="12.75" hidden="false" customHeight="false" outlineLevel="0" collapsed="false">
      <c r="A229" s="25" t="n">
        <f aca="false">B229-0.25</f>
        <v>3.5</v>
      </c>
      <c r="B229" s="22" t="n">
        <v>3.75</v>
      </c>
      <c r="C229" s="0" t="n">
        <v>30</v>
      </c>
      <c r="D229" s="30" t="n">
        <f aca="false">C229*0.5144</f>
        <v>15.432</v>
      </c>
    </row>
    <row r="230" customFormat="false" ht="12.75" hidden="false" customHeight="false" outlineLevel="0" collapsed="false">
      <c r="A230" s="25" t="n">
        <f aca="false">B230-0.25</f>
        <v>3.75</v>
      </c>
      <c r="B230" s="25" t="n">
        <v>4</v>
      </c>
      <c r="C230" s="0" t="n">
        <v>30</v>
      </c>
      <c r="D230" s="30" t="n">
        <f aca="false">C230*0.5144</f>
        <v>15.432</v>
      </c>
    </row>
    <row r="231" customFormat="false" ht="12.75" hidden="false" customHeight="false" outlineLevel="0" collapsed="false">
      <c r="A231" s="25" t="n">
        <f aca="false">B231-0.25</f>
        <v>4</v>
      </c>
      <c r="B231" s="25" t="n">
        <v>4.25</v>
      </c>
      <c r="C231" s="0" t="n">
        <v>30</v>
      </c>
      <c r="D231" s="30" t="n">
        <f aca="false">C231*0.5144</f>
        <v>15.432</v>
      </c>
    </row>
    <row r="232" customFormat="false" ht="12.75" hidden="false" customHeight="false" outlineLevel="0" collapsed="false">
      <c r="A232" s="25" t="n">
        <f aca="false">B232-0.25</f>
        <v>4.25</v>
      </c>
      <c r="B232" s="22" t="n">
        <v>4.5</v>
      </c>
      <c r="C232" s="0" t="n">
        <v>30</v>
      </c>
      <c r="D232" s="30" t="n">
        <f aca="false">C232*0.5144</f>
        <v>15.432</v>
      </c>
    </row>
    <row r="233" customFormat="false" ht="12.75" hidden="false" customHeight="false" outlineLevel="0" collapsed="false">
      <c r="A233" s="25" t="n">
        <f aca="false">B233-0.25</f>
        <v>4.5</v>
      </c>
      <c r="B233" s="22" t="n">
        <v>4.75</v>
      </c>
      <c r="C233" s="0" t="n">
        <v>30</v>
      </c>
      <c r="D233" s="30" t="n">
        <f aca="false">C233*0.5144</f>
        <v>15.432</v>
      </c>
    </row>
    <row r="234" customFormat="false" ht="12.75" hidden="false" customHeight="false" outlineLevel="0" collapsed="false">
      <c r="A234" s="25" t="n">
        <f aca="false">B234-0.25</f>
        <v>4.75</v>
      </c>
      <c r="B234" s="25" t="n">
        <v>5</v>
      </c>
      <c r="C234" s="0" t="n">
        <v>30</v>
      </c>
      <c r="D234" s="30" t="n">
        <f aca="false">C234*0.5144</f>
        <v>15.432</v>
      </c>
    </row>
    <row r="235" customFormat="false" ht="12.75" hidden="false" customHeight="false" outlineLevel="0" collapsed="false">
      <c r="A235" s="25" t="n">
        <f aca="false">B235-0.25</f>
        <v>5</v>
      </c>
      <c r="B235" s="25" t="n">
        <v>5.25</v>
      </c>
      <c r="C235" s="0" t="n">
        <v>30</v>
      </c>
      <c r="D235" s="30" t="n">
        <f aca="false">C235*0.5144</f>
        <v>15.432</v>
      </c>
    </row>
    <row r="236" customFormat="false" ht="12.75" hidden="false" customHeight="false" outlineLevel="0" collapsed="false">
      <c r="A236" s="25" t="n">
        <f aca="false">B236-0.25</f>
        <v>5.25</v>
      </c>
      <c r="B236" s="22" t="n">
        <v>5.5</v>
      </c>
      <c r="C236" s="0" t="n">
        <v>35</v>
      </c>
      <c r="D236" s="30" t="n">
        <f aca="false">C236*0.5144</f>
        <v>18.004</v>
      </c>
    </row>
    <row r="237" customFormat="false" ht="12.75" hidden="false" customHeight="false" outlineLevel="0" collapsed="false">
      <c r="A237" s="25" t="n">
        <f aca="false">B237-0.25</f>
        <v>5.5</v>
      </c>
      <c r="B237" s="22" t="n">
        <v>5.75</v>
      </c>
      <c r="C237" s="0" t="n">
        <v>40</v>
      </c>
      <c r="D237" s="30" t="n">
        <f aca="false">C237*0.5144</f>
        <v>20.576</v>
      </c>
    </row>
    <row r="238" customFormat="false" ht="12.75" hidden="false" customHeight="false" outlineLevel="0" collapsed="false">
      <c r="A238" s="25" t="n">
        <f aca="false">B238-0.25</f>
        <v>5.75</v>
      </c>
      <c r="B238" s="25" t="n">
        <v>6</v>
      </c>
      <c r="C238" s="0" t="n">
        <v>50</v>
      </c>
      <c r="D238" s="30" t="n">
        <f aca="false">C238*0.5144</f>
        <v>25.72</v>
      </c>
      <c r="E238" s="21"/>
    </row>
    <row r="239" customFormat="false" ht="12.75" hidden="false" customHeight="false" outlineLevel="0" collapsed="false">
      <c r="A239" s="25" t="n">
        <f aca="false">B239-0.25</f>
        <v>6</v>
      </c>
      <c r="B239" s="25" t="n">
        <v>6.25</v>
      </c>
      <c r="C239" s="0" t="n">
        <v>55</v>
      </c>
      <c r="D239" s="30" t="n">
        <f aca="false">C239*0.5144</f>
        <v>28.292</v>
      </c>
    </row>
    <row r="240" customFormat="false" ht="12.75" hidden="false" customHeight="false" outlineLevel="0" collapsed="false">
      <c r="A240" s="25" t="n">
        <f aca="false">B240-0.25</f>
        <v>6.25</v>
      </c>
      <c r="B240" s="22" t="n">
        <v>6.5</v>
      </c>
      <c r="C240" s="0" t="n">
        <v>60</v>
      </c>
      <c r="D240" s="30" t="n">
        <f aca="false">C240*0.5144</f>
        <v>30.864</v>
      </c>
    </row>
    <row r="241" customFormat="false" ht="12.75" hidden="false" customHeight="false" outlineLevel="0" collapsed="false">
      <c r="A241" s="25" t="n">
        <f aca="false">B241-0.25</f>
        <v>6.5</v>
      </c>
      <c r="B241" s="22" t="n">
        <v>6.75</v>
      </c>
      <c r="C241" s="0" t="n">
        <v>65</v>
      </c>
      <c r="D241" s="30" t="n">
        <f aca="false">C241*0.5144</f>
        <v>33.436</v>
      </c>
    </row>
    <row r="242" customFormat="false" ht="12.75" hidden="false" customHeight="false" outlineLevel="0" collapsed="false">
      <c r="A242" s="25" t="n">
        <f aca="false">B242-0.25</f>
        <v>6.75</v>
      </c>
      <c r="B242" s="25" t="n">
        <v>7</v>
      </c>
      <c r="C242" s="0" t="n">
        <v>75</v>
      </c>
      <c r="D242" s="30" t="n">
        <f aca="false">C242*0.5144</f>
        <v>38.58</v>
      </c>
    </row>
    <row r="243" customFormat="false" ht="12.75" hidden="false" customHeight="false" outlineLevel="0" collapsed="false">
      <c r="A243" s="25" t="n">
        <f aca="false">B243-0.25</f>
        <v>7</v>
      </c>
      <c r="B243" s="25" t="n">
        <v>7.25</v>
      </c>
      <c r="C243" s="0" t="n">
        <v>85</v>
      </c>
      <c r="D243" s="30" t="n">
        <f aca="false">C243*0.5144</f>
        <v>43.724</v>
      </c>
    </row>
    <row r="244" customFormat="false" ht="12.75" hidden="false" customHeight="false" outlineLevel="0" collapsed="false">
      <c r="A244" s="25" t="n">
        <f aca="false">B244-0.25</f>
        <v>7.25</v>
      </c>
      <c r="B244" s="22" t="n">
        <v>7.5</v>
      </c>
      <c r="C244" s="0" t="n">
        <v>95</v>
      </c>
      <c r="D244" s="30" t="n">
        <f aca="false">C244*0.5144</f>
        <v>48.868</v>
      </c>
    </row>
    <row r="245" customFormat="false" ht="12.75" hidden="false" customHeight="false" outlineLevel="0" collapsed="false">
      <c r="A245" s="25" t="n">
        <f aca="false">B245-0.25</f>
        <v>7.5</v>
      </c>
      <c r="B245" s="22" t="n">
        <v>7.75</v>
      </c>
      <c r="C245" s="0" t="n">
        <v>95</v>
      </c>
      <c r="D245" s="30" t="n">
        <f aca="false">C245*0.5144</f>
        <v>48.868</v>
      </c>
    </row>
    <row r="246" customFormat="false" ht="12.75" hidden="false" customHeight="false" outlineLevel="0" collapsed="false">
      <c r="A246" s="25" t="n">
        <f aca="false">B246-0.25</f>
        <v>7.75</v>
      </c>
      <c r="B246" s="25" t="n">
        <v>8</v>
      </c>
      <c r="C246" s="0" t="n">
        <v>95</v>
      </c>
      <c r="D246" s="30" t="n">
        <f aca="false">C246*0.5144</f>
        <v>48.868</v>
      </c>
    </row>
    <row r="247" customFormat="false" ht="12.75" hidden="false" customHeight="false" outlineLevel="0" collapsed="false">
      <c r="A247" s="25" t="n">
        <f aca="false">B247-0.25</f>
        <v>7.96</v>
      </c>
      <c r="B247" s="25" t="n">
        <v>8.21</v>
      </c>
      <c r="C247" s="0" t="n">
        <v>95</v>
      </c>
      <c r="D247" s="30" t="n">
        <f aca="false">C247*0.5144</f>
        <v>48.868</v>
      </c>
    </row>
    <row r="248" customFormat="false" ht="12.75" hidden="false" customHeight="false" outlineLevel="0" collapsed="false">
      <c r="A248" s="25" t="n">
        <f aca="false">B248-0.25</f>
        <v>8</v>
      </c>
      <c r="B248" s="22" t="n">
        <v>8.25</v>
      </c>
      <c r="C248" s="0" t="n">
        <v>95</v>
      </c>
      <c r="D248" s="30" t="n">
        <f aca="false">C248*0.5144</f>
        <v>48.868</v>
      </c>
    </row>
    <row r="249" customFormat="false" ht="12.75" hidden="false" customHeight="false" outlineLevel="0" collapsed="false">
      <c r="A249" s="25" t="n">
        <f aca="false">B249-0.25</f>
        <v>8.25</v>
      </c>
      <c r="B249" s="22" t="n">
        <v>8.5</v>
      </c>
      <c r="C249" s="0" t="n">
        <v>55</v>
      </c>
      <c r="D249" s="30" t="n">
        <f aca="false">C249*0.5144</f>
        <v>28.292</v>
      </c>
    </row>
    <row r="250" customFormat="false" ht="12.75" hidden="false" customHeight="false" outlineLevel="0" collapsed="false">
      <c r="A250" s="25" t="n">
        <f aca="false">B250-0.25</f>
        <v>8.5</v>
      </c>
      <c r="B250" s="25" t="n">
        <v>8.75</v>
      </c>
      <c r="C250" s="0" t="n">
        <v>40</v>
      </c>
      <c r="D250" s="30" t="n">
        <f aca="false">C250*0.5144</f>
        <v>20.576</v>
      </c>
    </row>
    <row r="251" customFormat="false" ht="12.75" hidden="false" customHeight="false" outlineLevel="0" collapsed="false">
      <c r="A251" s="25" t="n">
        <f aca="false">B251-0.25</f>
        <v>8.75</v>
      </c>
      <c r="B251" s="25" t="n">
        <v>9</v>
      </c>
      <c r="C251" s="0" t="n">
        <v>35</v>
      </c>
      <c r="D251" s="30" t="n">
        <f aca="false">C251*0.5144</f>
        <v>18.004</v>
      </c>
    </row>
    <row r="252" customFormat="false" ht="12.75" hidden="false" customHeight="false" outlineLevel="0" collapsed="false">
      <c r="A252" s="25" t="n">
        <f aca="false">B252-0.25</f>
        <v>9</v>
      </c>
      <c r="B252" s="22" t="n">
        <v>9.25</v>
      </c>
      <c r="C252" s="0" t="n">
        <v>30</v>
      </c>
      <c r="D252" s="30" t="n">
        <f aca="false">C252*0.5144</f>
        <v>15.432</v>
      </c>
    </row>
    <row r="253" customFormat="false" ht="12.75" hidden="false" customHeight="false" outlineLevel="0" collapsed="false">
      <c r="A253" s="25" t="n">
        <f aca="false">B253-0.25</f>
        <v>9.25</v>
      </c>
      <c r="B253" s="22" t="n">
        <v>9.5</v>
      </c>
      <c r="C253" s="0" t="n">
        <v>25</v>
      </c>
      <c r="D253" s="30" t="n">
        <f aca="false">C253*0.5144</f>
        <v>12.86</v>
      </c>
    </row>
    <row r="254" customFormat="false" ht="12.75" hidden="false" customHeight="false" outlineLevel="0" collapsed="false">
      <c r="A254" s="25" t="n">
        <f aca="false">B254-0.25</f>
        <v>9.5</v>
      </c>
      <c r="B254" s="25" t="n">
        <v>9.75</v>
      </c>
      <c r="C254" s="0" t="n">
        <v>25</v>
      </c>
      <c r="D254" s="30" t="n">
        <f aca="false">C254*0.5144</f>
        <v>12.86</v>
      </c>
    </row>
    <row r="255" customFormat="false" ht="12.75" hidden="false" customHeight="false" outlineLevel="0" collapsed="false">
      <c r="A255" s="25" t="n">
        <f aca="false">B255-0.25</f>
        <v>9.75</v>
      </c>
      <c r="B255" s="25" t="n">
        <v>10</v>
      </c>
      <c r="C255" s="0" t="n">
        <v>25</v>
      </c>
      <c r="D255" s="30" t="n">
        <f aca="false">C255*0.5144</f>
        <v>12.86</v>
      </c>
    </row>
    <row r="256" customFormat="false" ht="12.75" hidden="false" customHeight="false" outlineLevel="0" collapsed="false">
      <c r="A256" s="25" t="n">
        <f aca="false">B256-0.25</f>
        <v>10</v>
      </c>
      <c r="B256" s="22" t="n">
        <v>10.25</v>
      </c>
      <c r="C256" s="0" t="n">
        <v>25</v>
      </c>
      <c r="D256" s="30" t="n">
        <f aca="false">C256*0.5144</f>
        <v>12.86</v>
      </c>
    </row>
    <row r="257" customFormat="false" ht="12.75" hidden="false" customHeight="false" outlineLevel="0" collapsed="false">
      <c r="A257" s="25" t="n">
        <f aca="false">B257-0.25</f>
        <v>10.25</v>
      </c>
      <c r="B257" s="22" t="n">
        <v>10.5</v>
      </c>
      <c r="C257" s="0" t="n">
        <v>25</v>
      </c>
      <c r="D257" s="30" t="n">
        <f aca="false">C257*0.5144</f>
        <v>12.86</v>
      </c>
    </row>
    <row r="258" customFormat="false" ht="12.75" hidden="false" customHeight="false" outlineLevel="0" collapsed="false">
      <c r="A258" s="25" t="n">
        <f aca="false">B258-0.25</f>
        <v>10.5</v>
      </c>
      <c r="B258" s="25" t="n">
        <v>10.75</v>
      </c>
      <c r="C258" s="0" t="n">
        <v>25</v>
      </c>
      <c r="D258" s="30" t="n">
        <f aca="false">C258*0.5144</f>
        <v>12.86</v>
      </c>
    </row>
    <row r="259" customFormat="false" ht="12.75" hidden="false" customHeight="false" outlineLevel="0" collapsed="false">
      <c r="A259" s="25" t="n">
        <f aca="false">B259-0.25</f>
        <v>10.75</v>
      </c>
      <c r="B259" s="25" t="n">
        <v>11</v>
      </c>
      <c r="C259" s="0" t="n">
        <v>25</v>
      </c>
      <c r="D259" s="30" t="n">
        <f aca="false">C259*0.5144</f>
        <v>12.86</v>
      </c>
    </row>
    <row r="260" customFormat="false" ht="12.75" hidden="false" customHeight="false" outlineLevel="0" collapsed="false">
      <c r="A260" s="25"/>
      <c r="B260" s="25"/>
      <c r="D260" s="30"/>
    </row>
    <row r="261" customFormat="false" ht="12.75" hidden="false" customHeight="false" outlineLevel="0" collapsed="false">
      <c r="A261" s="25"/>
      <c r="B261" s="26" t="s">
        <v>108</v>
      </c>
      <c r="C261" s="21" t="s">
        <v>60</v>
      </c>
      <c r="D261" s="30"/>
    </row>
    <row r="262" customFormat="false" ht="12.75" hidden="false" customHeight="false" outlineLevel="0" collapsed="false">
      <c r="A262" s="25" t="n">
        <f aca="false">B262-0.25</f>
        <v>1</v>
      </c>
      <c r="B262" s="25" t="n">
        <v>1.25</v>
      </c>
      <c r="C262" s="0" t="n">
        <v>60</v>
      </c>
      <c r="D262" s="30" t="n">
        <f aca="false">C262*0.5144</f>
        <v>30.864</v>
      </c>
    </row>
    <row r="263" customFormat="false" ht="12.75" hidden="false" customHeight="false" outlineLevel="0" collapsed="false">
      <c r="A263" s="25" t="n">
        <f aca="false">B263-0.25</f>
        <v>1.25</v>
      </c>
      <c r="B263" s="25" t="n">
        <v>1.5</v>
      </c>
      <c r="C263" s="0" t="n">
        <v>85</v>
      </c>
      <c r="D263" s="30" t="n">
        <f aca="false">C263*0.5144</f>
        <v>43.724</v>
      </c>
    </row>
    <row r="264" customFormat="false" ht="12.75" hidden="false" customHeight="false" outlineLevel="0" collapsed="false">
      <c r="A264" s="25" t="n">
        <f aca="false">B264-0.25</f>
        <v>1.5</v>
      </c>
      <c r="B264" s="25" t="n">
        <v>1.75</v>
      </c>
      <c r="C264" s="0" t="n">
        <v>75</v>
      </c>
      <c r="D264" s="30" t="n">
        <f aca="false">C264*0.5144</f>
        <v>38.58</v>
      </c>
    </row>
    <row r="265" customFormat="false" ht="12.75" hidden="false" customHeight="false" outlineLevel="0" collapsed="false">
      <c r="A265" s="25" t="n">
        <f aca="false">B265-0.25</f>
        <v>1.75</v>
      </c>
      <c r="B265" s="25" t="n">
        <v>2</v>
      </c>
      <c r="C265" s="0" t="n">
        <v>75</v>
      </c>
      <c r="D265" s="30" t="n">
        <f aca="false">C265*0.5144</f>
        <v>38.58</v>
      </c>
    </row>
    <row r="266" customFormat="false" ht="12.75" hidden="false" customHeight="false" outlineLevel="0" collapsed="false">
      <c r="A266" s="25" t="n">
        <f aca="false">B266-0.25</f>
        <v>2</v>
      </c>
      <c r="B266" s="25" t="n">
        <v>2.25</v>
      </c>
      <c r="C266" s="0" t="n">
        <v>80</v>
      </c>
      <c r="D266" s="30" t="n">
        <f aca="false">C266*0.5144</f>
        <v>41.152</v>
      </c>
      <c r="E266" s="21"/>
    </row>
    <row r="267" customFormat="false" ht="12.75" hidden="false" customHeight="false" outlineLevel="0" collapsed="false">
      <c r="A267" s="25" t="n">
        <f aca="false">B267-0.25</f>
        <v>2.25</v>
      </c>
      <c r="B267" s="25" t="n">
        <v>2.5</v>
      </c>
      <c r="C267" s="0" t="n">
        <v>80</v>
      </c>
      <c r="D267" s="30" t="n">
        <f aca="false">C267*0.5144</f>
        <v>41.152</v>
      </c>
    </row>
    <row r="268" customFormat="false" ht="12.75" hidden="false" customHeight="false" outlineLevel="0" collapsed="false">
      <c r="A268" s="25" t="n">
        <f aca="false">B268-0.25</f>
        <v>2.5</v>
      </c>
      <c r="B268" s="25" t="n">
        <v>2.75</v>
      </c>
      <c r="C268" s="0" t="n">
        <v>85</v>
      </c>
      <c r="D268" s="30" t="n">
        <f aca="false">C268*0.5144</f>
        <v>43.724</v>
      </c>
    </row>
    <row r="269" customFormat="false" ht="12.75" hidden="false" customHeight="false" outlineLevel="0" collapsed="false">
      <c r="A269" s="25" t="n">
        <f aca="false">B269-0.25</f>
        <v>2.75</v>
      </c>
      <c r="B269" s="25" t="n">
        <v>3</v>
      </c>
      <c r="C269" s="0" t="n">
        <v>95</v>
      </c>
      <c r="D269" s="30" t="n">
        <f aca="false">C269*0.5144</f>
        <v>48.868</v>
      </c>
    </row>
    <row r="270" customFormat="false" ht="12.75" hidden="false" customHeight="false" outlineLevel="0" collapsed="false">
      <c r="A270" s="25" t="n">
        <f aca="false">B270-0.25</f>
        <v>3</v>
      </c>
      <c r="B270" s="25" t="n">
        <v>3.25</v>
      </c>
      <c r="C270" s="0" t="n">
        <v>115</v>
      </c>
      <c r="D270" s="30" t="n">
        <f aca="false">C270*0.5144</f>
        <v>59.156</v>
      </c>
    </row>
    <row r="271" customFormat="false" ht="12.75" hidden="false" customHeight="false" outlineLevel="0" collapsed="false">
      <c r="A271" s="25" t="n">
        <f aca="false">B271-0.25</f>
        <v>3.25</v>
      </c>
      <c r="B271" s="25" t="n">
        <v>3.5</v>
      </c>
      <c r="C271" s="0" t="n">
        <v>125</v>
      </c>
      <c r="D271" s="30" t="n">
        <f aca="false">C271*0.5144</f>
        <v>64.3</v>
      </c>
    </row>
    <row r="272" customFormat="false" ht="12.75" hidden="false" customHeight="false" outlineLevel="0" collapsed="false">
      <c r="A272" s="25" t="n">
        <f aca="false">B272-0.25</f>
        <v>3.5</v>
      </c>
      <c r="B272" s="25" t="n">
        <v>3.75</v>
      </c>
      <c r="C272" s="0" t="n">
        <v>60</v>
      </c>
      <c r="D272" s="30" t="n">
        <f aca="false">C272*0.5144</f>
        <v>30.864</v>
      </c>
    </row>
    <row r="273" customFormat="false" ht="12.75" hidden="false" customHeight="false" outlineLevel="0" collapsed="false">
      <c r="A273" s="25" t="n">
        <f aca="false">B273-0.25</f>
        <v>3.75</v>
      </c>
      <c r="B273" s="25" t="n">
        <v>4</v>
      </c>
      <c r="C273" s="0" t="n">
        <v>45</v>
      </c>
      <c r="D273" s="30" t="n">
        <f aca="false">C273*0.5144</f>
        <v>23.148</v>
      </c>
    </row>
    <row r="274" customFormat="false" ht="12.75" hidden="false" customHeight="false" outlineLevel="0" collapsed="false">
      <c r="A274" s="25" t="n">
        <f aca="false">B274-0.25</f>
        <v>4</v>
      </c>
      <c r="B274" s="25" t="n">
        <v>4.25</v>
      </c>
      <c r="C274" s="0" t="n">
        <v>40</v>
      </c>
      <c r="D274" s="30" t="n">
        <f aca="false">C274*0.5144</f>
        <v>20.576</v>
      </c>
    </row>
    <row r="275" customFormat="false" ht="12.75" hidden="false" customHeight="false" outlineLevel="0" collapsed="false">
      <c r="A275" s="25" t="n">
        <f aca="false">B275-0.25</f>
        <v>4.25</v>
      </c>
      <c r="B275" s="25" t="n">
        <v>4.5</v>
      </c>
      <c r="C275" s="0" t="n">
        <v>35</v>
      </c>
      <c r="D275" s="30" t="n">
        <f aca="false">C275*0.5144</f>
        <v>18.004</v>
      </c>
    </row>
    <row r="276" customFormat="false" ht="12.75" hidden="false" customHeight="false" outlineLevel="0" collapsed="false">
      <c r="A276" s="25" t="n">
        <f aca="false">B276-0.25</f>
        <v>4.5</v>
      </c>
      <c r="B276" s="25" t="n">
        <v>4.75</v>
      </c>
      <c r="C276" s="0" t="n">
        <v>30</v>
      </c>
      <c r="D276" s="30" t="n">
        <f aca="false">C276*0.5144</f>
        <v>15.432</v>
      </c>
    </row>
    <row r="277" customFormat="false" ht="12.75" hidden="false" customHeight="false" outlineLevel="0" collapsed="false">
      <c r="A277" s="25" t="n">
        <f aca="false">B277-0.25</f>
        <v>4.75</v>
      </c>
      <c r="B277" s="25" t="n">
        <v>5</v>
      </c>
      <c r="C277" s="0" t="n">
        <v>40</v>
      </c>
      <c r="D277" s="30" t="n">
        <f aca="false">C277*0.5144</f>
        <v>20.576</v>
      </c>
    </row>
    <row r="278" customFormat="false" ht="12.75" hidden="false" customHeight="false" outlineLevel="0" collapsed="false">
      <c r="A278" s="25" t="n">
        <f aca="false">B278-0.25</f>
        <v>5</v>
      </c>
      <c r="B278" s="25" t="n">
        <v>5.25</v>
      </c>
      <c r="C278" s="0" t="n">
        <v>50</v>
      </c>
      <c r="D278" s="30" t="n">
        <f aca="false">C278*0.5144</f>
        <v>25.72</v>
      </c>
    </row>
    <row r="279" customFormat="false" ht="12.75" hidden="false" customHeight="false" outlineLevel="0" collapsed="false">
      <c r="B279" s="26"/>
      <c r="C279" s="21"/>
      <c r="D279" s="30"/>
    </row>
    <row r="280" customFormat="false" ht="12.75" hidden="false" customHeight="false" outlineLevel="0" collapsed="false">
      <c r="B280" s="26" t="s">
        <v>109</v>
      </c>
      <c r="C280" s="21" t="s">
        <v>62</v>
      </c>
      <c r="D280" s="30"/>
    </row>
    <row r="281" customFormat="false" ht="12.75" hidden="false" customHeight="false" outlineLevel="0" collapsed="false">
      <c r="B281" s="25" t="n">
        <v>1</v>
      </c>
      <c r="C281" s="0" t="n">
        <v>25</v>
      </c>
      <c r="D281" s="30" t="n">
        <f aca="false">C281*0.5144</f>
        <v>12.86</v>
      </c>
    </row>
    <row r="282" customFormat="false" ht="12.75" hidden="false" customHeight="false" outlineLevel="0" collapsed="false">
      <c r="B282" s="25" t="n">
        <v>1.25</v>
      </c>
      <c r="C282" s="0" t="n">
        <v>30</v>
      </c>
      <c r="D282" s="30" t="n">
        <f aca="false">C282*0.5144</f>
        <v>15.432</v>
      </c>
    </row>
    <row r="283" customFormat="false" ht="12.75" hidden="false" customHeight="false" outlineLevel="0" collapsed="false">
      <c r="B283" s="25" t="n">
        <v>1.5</v>
      </c>
      <c r="C283" s="0" t="n">
        <v>35</v>
      </c>
      <c r="D283" s="30" t="n">
        <f aca="false">C283*0.5144</f>
        <v>18.004</v>
      </c>
    </row>
    <row r="284" customFormat="false" ht="12.75" hidden="false" customHeight="false" outlineLevel="0" collapsed="false">
      <c r="B284" s="25" t="n">
        <v>1.75</v>
      </c>
      <c r="C284" s="0" t="n">
        <v>35</v>
      </c>
      <c r="D284" s="30" t="n">
        <f aca="false">C284*0.5144</f>
        <v>18.004</v>
      </c>
    </row>
    <row r="285" customFormat="false" ht="12.75" hidden="false" customHeight="false" outlineLevel="0" collapsed="false">
      <c r="B285" s="25" t="n">
        <v>2</v>
      </c>
      <c r="C285" s="0" t="n">
        <v>35</v>
      </c>
      <c r="D285" s="30" t="n">
        <f aca="false">C285*0.5144</f>
        <v>18.004</v>
      </c>
    </row>
    <row r="286" customFormat="false" ht="12.75" hidden="false" customHeight="false" outlineLevel="0" collapsed="false">
      <c r="B286" s="25" t="n">
        <v>2.25</v>
      </c>
      <c r="C286" s="0" t="n">
        <v>40</v>
      </c>
      <c r="D286" s="30" t="n">
        <f aca="false">C286*0.5144</f>
        <v>20.576</v>
      </c>
    </row>
    <row r="287" customFormat="false" ht="12.75" hidden="false" customHeight="false" outlineLevel="0" collapsed="false">
      <c r="B287" s="25" t="n">
        <v>2.5</v>
      </c>
      <c r="C287" s="0" t="n">
        <v>65</v>
      </c>
      <c r="D287" s="30" t="n">
        <f aca="false">C287*0.5144</f>
        <v>33.436</v>
      </c>
    </row>
    <row r="288" customFormat="false" ht="12.75" hidden="false" customHeight="false" outlineLevel="0" collapsed="false">
      <c r="B288" s="25" t="n">
        <v>2.75</v>
      </c>
      <c r="C288" s="0" t="n">
        <v>65</v>
      </c>
      <c r="D288" s="30" t="n">
        <f aca="false">C288*0.5144</f>
        <v>33.436</v>
      </c>
    </row>
    <row r="289" customFormat="false" ht="12.75" hidden="false" customHeight="false" outlineLevel="0" collapsed="false">
      <c r="B289" s="25" t="n">
        <v>3</v>
      </c>
      <c r="C289" s="0" t="n">
        <v>70</v>
      </c>
      <c r="D289" s="30" t="n">
        <f aca="false">C289*0.5144</f>
        <v>36.008</v>
      </c>
    </row>
    <row r="290" customFormat="false" ht="12.75" hidden="false" customHeight="false" outlineLevel="0" collapsed="false">
      <c r="B290" s="25" t="n">
        <v>3.25</v>
      </c>
      <c r="C290" s="0" t="n">
        <v>75</v>
      </c>
      <c r="D290" s="30" t="n">
        <f aca="false">C290*0.5144</f>
        <v>38.58</v>
      </c>
    </row>
    <row r="291" customFormat="false" ht="12.75" hidden="false" customHeight="false" outlineLevel="0" collapsed="false">
      <c r="B291" s="25" t="n">
        <v>3.5</v>
      </c>
      <c r="C291" s="0" t="n">
        <v>65</v>
      </c>
      <c r="D291" s="30" t="n">
        <f aca="false">C291*0.5144</f>
        <v>33.436</v>
      </c>
      <c r="E291" s="21"/>
    </row>
    <row r="292" customFormat="false" ht="12.75" hidden="false" customHeight="false" outlineLevel="0" collapsed="false">
      <c r="B292" s="25" t="n">
        <v>3.75</v>
      </c>
      <c r="C292" s="0" t="n">
        <v>60</v>
      </c>
      <c r="D292" s="30" t="n">
        <f aca="false">C292*0.5144</f>
        <v>30.864</v>
      </c>
      <c r="E292" s="21"/>
    </row>
    <row r="293" customFormat="false" ht="12.75" hidden="false" customHeight="false" outlineLevel="0" collapsed="false">
      <c r="B293" s="25" t="n">
        <v>4</v>
      </c>
      <c r="C293" s="0" t="n">
        <v>45</v>
      </c>
      <c r="D293" s="30" t="n">
        <f aca="false">C293*0.5144</f>
        <v>23.148</v>
      </c>
    </row>
    <row r="294" customFormat="false" ht="12.75" hidden="false" customHeight="false" outlineLevel="0" collapsed="false">
      <c r="B294" s="25" t="n">
        <v>4.25</v>
      </c>
      <c r="C294" s="0" t="n">
        <v>30</v>
      </c>
      <c r="D294" s="30" t="n">
        <f aca="false">C294*0.5144</f>
        <v>15.432</v>
      </c>
    </row>
    <row r="295" customFormat="false" ht="12.75" hidden="false" customHeight="false" outlineLevel="0" collapsed="false">
      <c r="B295" s="25" t="n">
        <v>4.5</v>
      </c>
      <c r="C295" s="0" t="n">
        <v>30</v>
      </c>
      <c r="D295" s="30" t="n">
        <f aca="false">C295*0.5144</f>
        <v>15.432</v>
      </c>
    </row>
    <row r="296" customFormat="false" ht="12.75" hidden="false" customHeight="false" outlineLevel="0" collapsed="false">
      <c r="B296" s="25" t="n">
        <v>4.75</v>
      </c>
      <c r="C296" s="0" t="n">
        <v>30</v>
      </c>
      <c r="D296" s="30" t="n">
        <f aca="false">C296*0.5144</f>
        <v>15.432</v>
      </c>
    </row>
    <row r="297" customFormat="false" ht="12.75" hidden="false" customHeight="false" outlineLevel="0" collapsed="false">
      <c r="B297" s="25" t="n">
        <v>5</v>
      </c>
      <c r="C297" s="0" t="n">
        <v>30</v>
      </c>
      <c r="D297" s="30" t="n">
        <f aca="false">C297*0.5144</f>
        <v>15.432</v>
      </c>
    </row>
    <row r="298" customFormat="false" ht="12.75" hidden="false" customHeight="false" outlineLevel="0" collapsed="false">
      <c r="B298" s="25" t="n">
        <v>5.25</v>
      </c>
      <c r="C298" s="0" t="n">
        <v>25</v>
      </c>
      <c r="D298" s="30" t="n">
        <f aca="false">C298*0.5144</f>
        <v>12.86</v>
      </c>
    </row>
    <row r="299" customFormat="false" ht="12.75" hidden="false" customHeight="false" outlineLevel="0" collapsed="false">
      <c r="B299" s="25" t="n">
        <v>5.5</v>
      </c>
      <c r="C299" s="0" t="n">
        <v>25</v>
      </c>
      <c r="D299" s="30" t="n">
        <f aca="false">C299*0.5144</f>
        <v>12.86</v>
      </c>
    </row>
    <row r="300" customFormat="false" ht="12.75" hidden="false" customHeight="false" outlineLevel="0" collapsed="false">
      <c r="A300" s="22"/>
      <c r="B300" s="25" t="n">
        <v>5.75</v>
      </c>
      <c r="C300" s="0" t="n">
        <v>25</v>
      </c>
      <c r="D300" s="30" t="n">
        <f aca="false">C300*0.5144</f>
        <v>12.86</v>
      </c>
    </row>
    <row r="301" customFormat="false" ht="12.75" hidden="false" customHeight="false" outlineLevel="0" collapsed="false">
      <c r="A301" s="22"/>
      <c r="B301" s="25" t="n">
        <v>6</v>
      </c>
      <c r="C301" s="0" t="n">
        <v>25</v>
      </c>
      <c r="D301" s="30" t="n">
        <f aca="false">C301*0.5144</f>
        <v>12.86</v>
      </c>
    </row>
    <row r="302" customFormat="false" ht="12.75" hidden="false" customHeight="false" outlineLevel="0" collapsed="false">
      <c r="A302" s="22"/>
      <c r="B302" s="25" t="n">
        <v>6.25</v>
      </c>
      <c r="C302" s="0" t="n">
        <v>25</v>
      </c>
      <c r="D302" s="30" t="n">
        <f aca="false">C302*0.5144</f>
        <v>12.86</v>
      </c>
    </row>
    <row r="303" customFormat="false" ht="12.75" hidden="false" customHeight="false" outlineLevel="0" collapsed="false">
      <c r="A303" s="22"/>
      <c r="D303" s="30"/>
    </row>
    <row r="304" customFormat="false" ht="12.75" hidden="false" customHeight="false" outlineLevel="0" collapsed="false">
      <c r="A304" s="22"/>
      <c r="B304" s="21" t="s">
        <v>110</v>
      </c>
      <c r="C304" s="21" t="s">
        <v>64</v>
      </c>
      <c r="D304" s="30"/>
    </row>
    <row r="305" customFormat="false" ht="12.75" hidden="false" customHeight="false" outlineLevel="0" collapsed="false">
      <c r="A305" s="22" t="n">
        <f aca="false">B305-0.5</f>
        <v>1</v>
      </c>
      <c r="B305" s="0" t="n">
        <v>1.5</v>
      </c>
      <c r="C305" s="0" t="n">
        <v>25</v>
      </c>
      <c r="D305" s="30" t="n">
        <f aca="false">C305*0.5144</f>
        <v>12.86</v>
      </c>
    </row>
    <row r="306" customFormat="false" ht="12.75" hidden="false" customHeight="false" outlineLevel="0" collapsed="false">
      <c r="A306" s="22" t="n">
        <f aca="false">B306-0.5</f>
        <v>1.25</v>
      </c>
      <c r="B306" s="0" t="n">
        <v>1.75</v>
      </c>
      <c r="C306" s="0" t="n">
        <v>25</v>
      </c>
      <c r="D306" s="30" t="n">
        <f aca="false">C306*0.5144</f>
        <v>12.86</v>
      </c>
    </row>
    <row r="307" customFormat="false" ht="12.75" hidden="false" customHeight="false" outlineLevel="0" collapsed="false">
      <c r="A307" s="22" t="n">
        <f aca="false">B307-0.5</f>
        <v>1.5</v>
      </c>
      <c r="B307" s="0" t="n">
        <v>2</v>
      </c>
      <c r="C307" s="0" t="n">
        <v>25</v>
      </c>
      <c r="D307" s="30" t="n">
        <f aca="false">C307*0.5144</f>
        <v>12.86</v>
      </c>
    </row>
    <row r="308" customFormat="false" ht="12.75" hidden="false" customHeight="false" outlineLevel="0" collapsed="false">
      <c r="A308" s="22" t="n">
        <f aca="false">B308-0.5</f>
        <v>1.75</v>
      </c>
      <c r="B308" s="0" t="n">
        <v>2.25</v>
      </c>
      <c r="C308" s="0" t="n">
        <v>25</v>
      </c>
      <c r="D308" s="30" t="n">
        <f aca="false">C308*0.5144</f>
        <v>12.86</v>
      </c>
    </row>
    <row r="309" customFormat="false" ht="12.75" hidden="false" customHeight="false" outlineLevel="0" collapsed="false">
      <c r="A309" s="22" t="n">
        <f aca="false">B309-0.5</f>
        <v>2</v>
      </c>
      <c r="B309" s="0" t="n">
        <v>2.5</v>
      </c>
      <c r="C309" s="0" t="n">
        <v>25</v>
      </c>
      <c r="D309" s="30" t="n">
        <f aca="false">C309*0.5144</f>
        <v>12.86</v>
      </c>
    </row>
    <row r="310" customFormat="false" ht="12.75" hidden="false" customHeight="false" outlineLevel="0" collapsed="false">
      <c r="A310" s="22" t="n">
        <f aca="false">B310-0.5</f>
        <v>2.25</v>
      </c>
      <c r="B310" s="0" t="n">
        <v>2.75</v>
      </c>
      <c r="C310" s="0" t="n">
        <v>25</v>
      </c>
      <c r="D310" s="30" t="n">
        <f aca="false">C310*0.5144</f>
        <v>12.86</v>
      </c>
    </row>
    <row r="311" customFormat="false" ht="12.75" hidden="false" customHeight="false" outlineLevel="0" collapsed="false">
      <c r="A311" s="22" t="n">
        <f aca="false">B311-0.5</f>
        <v>2.5</v>
      </c>
      <c r="B311" s="0" t="n">
        <v>3</v>
      </c>
      <c r="C311" s="0" t="n">
        <v>30</v>
      </c>
      <c r="D311" s="30" t="n">
        <f aca="false">C311*0.5144</f>
        <v>15.432</v>
      </c>
    </row>
    <row r="312" customFormat="false" ht="12.75" hidden="false" customHeight="false" outlineLevel="0" collapsed="false">
      <c r="A312" s="22" t="n">
        <f aca="false">B312-0.5</f>
        <v>2.75</v>
      </c>
      <c r="B312" s="0" t="n">
        <v>3.25</v>
      </c>
      <c r="C312" s="0" t="n">
        <v>30</v>
      </c>
      <c r="D312" s="30" t="n">
        <f aca="false">C312*0.5144</f>
        <v>15.432</v>
      </c>
    </row>
    <row r="313" customFormat="false" ht="12.75" hidden="false" customHeight="false" outlineLevel="0" collapsed="false">
      <c r="A313" s="22" t="n">
        <f aca="false">B313-0.5</f>
        <v>3</v>
      </c>
      <c r="B313" s="0" t="n">
        <v>3.5</v>
      </c>
      <c r="C313" s="0" t="n">
        <v>40</v>
      </c>
      <c r="D313" s="30" t="n">
        <f aca="false">C313*0.5144</f>
        <v>20.576</v>
      </c>
    </row>
    <row r="314" customFormat="false" ht="12.75" hidden="false" customHeight="false" outlineLevel="0" collapsed="false">
      <c r="A314" s="22" t="n">
        <f aca="false">B314-0.5</f>
        <v>3.25</v>
      </c>
      <c r="B314" s="0" t="n">
        <v>3.75</v>
      </c>
      <c r="C314" s="0" t="n">
        <v>45</v>
      </c>
      <c r="D314" s="30" t="n">
        <f aca="false">C314*0.5144</f>
        <v>23.148</v>
      </c>
      <c r="E314" s="21"/>
    </row>
    <row r="315" customFormat="false" ht="12.75" hidden="false" customHeight="false" outlineLevel="0" collapsed="false">
      <c r="A315" s="22" t="n">
        <f aca="false">B315-0.5</f>
        <v>3.5</v>
      </c>
      <c r="B315" s="0" t="n">
        <v>4</v>
      </c>
      <c r="C315" s="0" t="n">
        <v>50</v>
      </c>
      <c r="D315" s="30" t="n">
        <f aca="false">C315*0.5144</f>
        <v>25.72</v>
      </c>
    </row>
    <row r="316" customFormat="false" ht="12.75" hidden="false" customHeight="false" outlineLevel="0" collapsed="false">
      <c r="A316" s="22" t="n">
        <f aca="false">B316-0.5</f>
        <v>3.75</v>
      </c>
      <c r="B316" s="0" t="n">
        <v>4.25</v>
      </c>
      <c r="C316" s="0" t="n">
        <v>55</v>
      </c>
      <c r="D316" s="30" t="n">
        <f aca="false">C316*0.5144</f>
        <v>28.292</v>
      </c>
    </row>
    <row r="317" customFormat="false" ht="12.75" hidden="false" customHeight="false" outlineLevel="0" collapsed="false">
      <c r="A317" s="22" t="n">
        <f aca="false">B317-0.5</f>
        <v>4</v>
      </c>
      <c r="B317" s="0" t="n">
        <v>4.5</v>
      </c>
      <c r="C317" s="0" t="n">
        <v>65</v>
      </c>
      <c r="D317" s="30" t="n">
        <f aca="false">C317*0.5144</f>
        <v>33.436</v>
      </c>
    </row>
    <row r="318" customFormat="false" ht="12.75" hidden="false" customHeight="false" outlineLevel="0" collapsed="false">
      <c r="A318" s="22" t="n">
        <f aca="false">B318-0.5</f>
        <v>4.25</v>
      </c>
      <c r="B318" s="0" t="n">
        <v>4.75</v>
      </c>
      <c r="C318" s="0" t="n">
        <v>70</v>
      </c>
      <c r="D318" s="30" t="n">
        <f aca="false">C318*0.5144</f>
        <v>36.008</v>
      </c>
    </row>
    <row r="319" customFormat="false" ht="12.75" hidden="false" customHeight="false" outlineLevel="0" collapsed="false">
      <c r="A319" s="22" t="n">
        <f aca="false">B319-0.5</f>
        <v>4.5</v>
      </c>
      <c r="B319" s="0" t="n">
        <v>5</v>
      </c>
      <c r="C319" s="0" t="n">
        <v>75</v>
      </c>
      <c r="D319" s="30" t="n">
        <f aca="false">C319*0.5144</f>
        <v>38.58</v>
      </c>
    </row>
    <row r="320" customFormat="false" ht="12.75" hidden="false" customHeight="false" outlineLevel="0" collapsed="false">
      <c r="A320" s="22" t="n">
        <f aca="false">B320-0.5</f>
        <v>4.75</v>
      </c>
      <c r="B320" s="0" t="n">
        <v>5.25</v>
      </c>
      <c r="C320" s="0" t="n">
        <v>80</v>
      </c>
      <c r="D320" s="30" t="n">
        <f aca="false">C320*0.5144</f>
        <v>41.152</v>
      </c>
    </row>
    <row r="321" customFormat="false" ht="12.75" hidden="false" customHeight="false" outlineLevel="0" collapsed="false">
      <c r="A321" s="22" t="n">
        <f aca="false">B321-0.5</f>
        <v>5</v>
      </c>
      <c r="B321" s="0" t="n">
        <v>5.5</v>
      </c>
      <c r="C321" s="0" t="n">
        <v>85</v>
      </c>
      <c r="D321" s="30" t="n">
        <f aca="false">C321*0.5144</f>
        <v>43.724</v>
      </c>
    </row>
    <row r="322" customFormat="false" ht="12.75" hidden="false" customHeight="false" outlineLevel="0" collapsed="false">
      <c r="A322" s="22" t="n">
        <f aca="false">B322-0.5</f>
        <v>5.25</v>
      </c>
      <c r="B322" s="0" t="n">
        <v>5.75</v>
      </c>
      <c r="C322" s="0" t="n">
        <v>95</v>
      </c>
      <c r="D322" s="30" t="n">
        <f aca="false">C322*0.5144</f>
        <v>48.868</v>
      </c>
    </row>
    <row r="323" customFormat="false" ht="12.75" hidden="false" customHeight="false" outlineLevel="0" collapsed="false">
      <c r="A323" s="22" t="n">
        <f aca="false">B323-0.5</f>
        <v>5.5</v>
      </c>
      <c r="B323" s="0" t="n">
        <v>6</v>
      </c>
      <c r="C323" s="0" t="n">
        <v>100</v>
      </c>
      <c r="D323" s="30" t="n">
        <f aca="false">C323*0.5144</f>
        <v>51.44</v>
      </c>
    </row>
    <row r="324" customFormat="false" ht="12.75" hidden="false" customHeight="false" outlineLevel="0" collapsed="false">
      <c r="A324" s="22" t="n">
        <f aca="false">B324-0.5</f>
        <v>5.75</v>
      </c>
      <c r="B324" s="0" t="n">
        <v>6.25</v>
      </c>
      <c r="C324" s="0" t="n">
        <v>105</v>
      </c>
      <c r="D324" s="30" t="n">
        <f aca="false">C324*0.5144</f>
        <v>54.012</v>
      </c>
    </row>
    <row r="325" customFormat="false" ht="12.75" hidden="false" customHeight="false" outlineLevel="0" collapsed="false">
      <c r="A325" s="22" t="n">
        <f aca="false">B325-0.5</f>
        <v>6</v>
      </c>
      <c r="B325" s="0" t="n">
        <v>6.5</v>
      </c>
      <c r="C325" s="0" t="n">
        <v>110</v>
      </c>
      <c r="D325" s="30" t="n">
        <f aca="false">C325*0.5144</f>
        <v>56.584</v>
      </c>
    </row>
    <row r="326" customFormat="false" ht="12.75" hidden="false" customHeight="false" outlineLevel="0" collapsed="false">
      <c r="A326" s="22" t="n">
        <f aca="false">B326-0.5</f>
        <v>6.25</v>
      </c>
      <c r="B326" s="0" t="n">
        <v>6.75</v>
      </c>
      <c r="C326" s="0" t="n">
        <v>110</v>
      </c>
      <c r="D326" s="30" t="n">
        <f aca="false">C326*0.5144</f>
        <v>56.584</v>
      </c>
    </row>
    <row r="327" customFormat="false" ht="12.75" hidden="false" customHeight="false" outlineLevel="0" collapsed="false">
      <c r="A327" s="22" t="n">
        <f aca="false">B327-0.5</f>
        <v>6.5</v>
      </c>
      <c r="B327" s="0" t="n">
        <v>7</v>
      </c>
      <c r="C327" s="0" t="n">
        <v>110</v>
      </c>
      <c r="D327" s="30" t="n">
        <f aca="false">C327*0.5144</f>
        <v>56.584</v>
      </c>
    </row>
    <row r="328" customFormat="false" ht="12.75" hidden="false" customHeight="false" outlineLevel="0" collapsed="false">
      <c r="A328" s="22" t="n">
        <f aca="false">B328-0.5</f>
        <v>6.75</v>
      </c>
      <c r="B328" s="0" t="n">
        <v>7.25</v>
      </c>
      <c r="C328" s="0" t="n">
        <v>110</v>
      </c>
      <c r="D328" s="30" t="n">
        <f aca="false">C328*0.5144</f>
        <v>56.584</v>
      </c>
    </row>
    <row r="329" customFormat="false" ht="12.75" hidden="false" customHeight="false" outlineLevel="0" collapsed="false">
      <c r="A329" s="22" t="n">
        <f aca="false">B329-0.5</f>
        <v>7</v>
      </c>
      <c r="B329" s="0" t="n">
        <v>7.5</v>
      </c>
      <c r="C329" s="0" t="n">
        <v>110</v>
      </c>
      <c r="D329" s="30" t="n">
        <f aca="false">C329*0.5144</f>
        <v>56.584</v>
      </c>
    </row>
    <row r="330" customFormat="false" ht="12.75" hidden="false" customHeight="false" outlineLevel="0" collapsed="false">
      <c r="A330" s="22" t="n">
        <f aca="false">B330-0.5</f>
        <v>7.25</v>
      </c>
      <c r="B330" s="0" t="n">
        <v>7.75</v>
      </c>
      <c r="C330" s="0" t="n">
        <v>110</v>
      </c>
      <c r="D330" s="30" t="n">
        <f aca="false">C330*0.5144</f>
        <v>56.584</v>
      </c>
    </row>
    <row r="331" customFormat="false" ht="12.75" hidden="false" customHeight="false" outlineLevel="0" collapsed="false">
      <c r="A331" s="22" t="n">
        <f aca="false">B331-0.5</f>
        <v>7.5</v>
      </c>
      <c r="B331" s="0" t="n">
        <v>8</v>
      </c>
      <c r="C331" s="0" t="n">
        <v>110</v>
      </c>
      <c r="D331" s="30" t="n">
        <f aca="false">C331*0.5144</f>
        <v>56.584</v>
      </c>
    </row>
    <row r="332" customFormat="false" ht="12.75" hidden="false" customHeight="false" outlineLevel="0" collapsed="false">
      <c r="A332" s="22" t="n">
        <f aca="false">B332-0.5</f>
        <v>7.75</v>
      </c>
      <c r="B332" s="0" t="n">
        <v>8.25</v>
      </c>
      <c r="C332" s="0" t="n">
        <v>115</v>
      </c>
      <c r="D332" s="30" t="n">
        <f aca="false">C332*0.5144</f>
        <v>59.156</v>
      </c>
    </row>
    <row r="333" customFormat="false" ht="12.75" hidden="false" customHeight="false" outlineLevel="0" collapsed="false">
      <c r="A333" s="22" t="n">
        <f aca="false">B333-0.5</f>
        <v>8</v>
      </c>
      <c r="B333" s="0" t="n">
        <v>8.5</v>
      </c>
      <c r="C333" s="0" t="n">
        <v>120</v>
      </c>
      <c r="D333" s="30" t="n">
        <f aca="false">C333*0.5144</f>
        <v>61.728</v>
      </c>
    </row>
    <row r="334" customFormat="false" ht="12.75" hidden="false" customHeight="false" outlineLevel="0" collapsed="false">
      <c r="A334" s="22" t="n">
        <f aca="false">B334-0.5</f>
        <v>8.25</v>
      </c>
      <c r="B334" s="0" t="n">
        <v>8.75</v>
      </c>
      <c r="C334" s="0" t="n">
        <v>130</v>
      </c>
      <c r="D334" s="30" t="n">
        <f aca="false">C334*0.5144</f>
        <v>66.872</v>
      </c>
    </row>
    <row r="335" customFormat="false" ht="12.75" hidden="false" customHeight="false" outlineLevel="0" collapsed="false">
      <c r="A335" s="22" t="n">
        <f aca="false">B335-0.5</f>
        <v>8.5</v>
      </c>
      <c r="B335" s="0" t="n">
        <v>9</v>
      </c>
      <c r="C335" s="0" t="n">
        <v>140</v>
      </c>
      <c r="D335" s="30" t="n">
        <f aca="false">C335*0.5144</f>
        <v>72.016</v>
      </c>
    </row>
    <row r="336" customFormat="false" ht="12.75" hidden="false" customHeight="false" outlineLevel="0" collapsed="false">
      <c r="A336" s="22" t="n">
        <f aca="false">B336-0.5</f>
        <v>8.75</v>
      </c>
      <c r="B336" s="0" t="n">
        <v>9.25</v>
      </c>
      <c r="C336" s="0" t="n">
        <v>150</v>
      </c>
      <c r="D336" s="30" t="n">
        <f aca="false">C336*0.5144</f>
        <v>77.16</v>
      </c>
    </row>
    <row r="337" customFormat="false" ht="12.75" hidden="false" customHeight="false" outlineLevel="0" collapsed="false">
      <c r="A337" s="22" t="n">
        <f aca="false">B337-0.5</f>
        <v>9</v>
      </c>
      <c r="B337" s="0" t="n">
        <v>9.5</v>
      </c>
      <c r="C337" s="0" t="n">
        <v>145</v>
      </c>
      <c r="D337" s="30" t="n">
        <f aca="false">C337*0.5144</f>
        <v>74.588</v>
      </c>
    </row>
    <row r="338" customFormat="false" ht="12.75" hidden="false" customHeight="false" outlineLevel="0" collapsed="false">
      <c r="A338" s="22" t="n">
        <f aca="false">B338-0.5</f>
        <v>9.25</v>
      </c>
      <c r="B338" s="0" t="n">
        <v>9.75</v>
      </c>
      <c r="C338" s="0" t="n">
        <v>125</v>
      </c>
      <c r="D338" s="30" t="n">
        <f aca="false">C338*0.5144</f>
        <v>64.3</v>
      </c>
    </row>
    <row r="339" customFormat="false" ht="12.75" hidden="false" customHeight="false" outlineLevel="0" collapsed="false">
      <c r="A339" s="22" t="n">
        <f aca="false">B339-0.5</f>
        <v>9.5</v>
      </c>
      <c r="B339" s="0" t="n">
        <v>10</v>
      </c>
      <c r="C339" s="0" t="n">
        <v>100</v>
      </c>
      <c r="D339" s="30" t="n">
        <f aca="false">C339*0.5144</f>
        <v>51.44</v>
      </c>
    </row>
    <row r="340" customFormat="false" ht="12.75" hidden="false" customHeight="false" outlineLevel="0" collapsed="false">
      <c r="A340" s="22" t="n">
        <f aca="false">B340-0.5</f>
        <v>9.75</v>
      </c>
      <c r="B340" s="0" t="n">
        <v>10.25</v>
      </c>
      <c r="C340" s="0" t="n">
        <v>80</v>
      </c>
      <c r="D340" s="30" t="n">
        <f aca="false">C340*0.5144</f>
        <v>41.152</v>
      </c>
    </row>
    <row r="341" customFormat="false" ht="12.75" hidden="false" customHeight="false" outlineLevel="0" collapsed="false">
      <c r="A341" s="22" t="n">
        <f aca="false">B341-0.5</f>
        <v>10</v>
      </c>
      <c r="B341" s="0" t="n">
        <v>10.5</v>
      </c>
      <c r="C341" s="0" t="n">
        <v>60</v>
      </c>
      <c r="D341" s="30" t="n">
        <f aca="false">C341*0.5144</f>
        <v>30.864</v>
      </c>
    </row>
    <row r="342" customFormat="false" ht="12.75" hidden="false" customHeight="false" outlineLevel="0" collapsed="false">
      <c r="A342" s="22" t="n">
        <f aca="false">B342-0.5</f>
        <v>10.25</v>
      </c>
      <c r="B342" s="0" t="n">
        <v>10.75</v>
      </c>
      <c r="C342" s="0" t="n">
        <v>45</v>
      </c>
      <c r="D342" s="30" t="n">
        <f aca="false">C342*0.5144</f>
        <v>23.148</v>
      </c>
    </row>
    <row r="343" customFormat="false" ht="12.75" hidden="false" customHeight="false" outlineLevel="0" collapsed="false">
      <c r="A343" s="22" t="n">
        <f aca="false">B343-0.5</f>
        <v>10.5</v>
      </c>
      <c r="B343" s="0" t="n">
        <v>11</v>
      </c>
      <c r="C343" s="0" t="n">
        <v>40</v>
      </c>
      <c r="D343" s="30" t="n">
        <f aca="false">C343*0.5144</f>
        <v>20.576</v>
      </c>
    </row>
    <row r="344" customFormat="false" ht="12.75" hidden="false" customHeight="false" outlineLevel="0" collapsed="false">
      <c r="A344" s="22" t="n">
        <f aca="false">B344-0.5</f>
        <v>10.75</v>
      </c>
      <c r="B344" s="0" t="n">
        <v>11.25</v>
      </c>
      <c r="C344" s="0" t="n">
        <v>35</v>
      </c>
      <c r="D344" s="30" t="n">
        <f aca="false">C344*0.5144</f>
        <v>18.004</v>
      </c>
    </row>
    <row r="345" customFormat="false" ht="12.75" hidden="false" customHeight="false" outlineLevel="0" collapsed="false">
      <c r="A345" s="22" t="n">
        <f aca="false">B345-0.5</f>
        <v>11</v>
      </c>
      <c r="B345" s="0" t="n">
        <v>11.5</v>
      </c>
      <c r="C345" s="0" t="n">
        <v>30</v>
      </c>
      <c r="D345" s="30" t="n">
        <f aca="false">C345*0.5144</f>
        <v>15.432</v>
      </c>
      <c r="E345" s="21"/>
    </row>
    <row r="346" customFormat="false" ht="12.75" hidden="false" customHeight="false" outlineLevel="0" collapsed="false">
      <c r="A346" s="22" t="n">
        <f aca="false">B346-0.5</f>
        <v>11.25</v>
      </c>
      <c r="B346" s="0" t="n">
        <v>11.75</v>
      </c>
      <c r="C346" s="0" t="n">
        <v>30</v>
      </c>
      <c r="D346" s="30" t="n">
        <f aca="false">C346*0.5144</f>
        <v>15.432</v>
      </c>
    </row>
    <row r="347" customFormat="false" ht="12.75" hidden="false" customHeight="false" outlineLevel="0" collapsed="false">
      <c r="A347" s="22" t="n">
        <f aca="false">B347-0.5</f>
        <v>11.5</v>
      </c>
      <c r="B347" s="0" t="n">
        <v>12</v>
      </c>
      <c r="C347" s="0" t="n">
        <v>30</v>
      </c>
      <c r="D347" s="30" t="n">
        <f aca="false">C347*0.5144</f>
        <v>15.432</v>
      </c>
    </row>
    <row r="348" customFormat="false" ht="12.75" hidden="false" customHeight="false" outlineLevel="0" collapsed="false">
      <c r="A348" s="22" t="n">
        <f aca="false">B348-0.5</f>
        <v>11.75</v>
      </c>
      <c r="B348" s="0" t="n">
        <v>12.25</v>
      </c>
      <c r="C348" s="0" t="n">
        <v>30</v>
      </c>
      <c r="D348" s="30" t="n">
        <f aca="false">C348*0.5144</f>
        <v>15.432</v>
      </c>
    </row>
    <row r="349" customFormat="false" ht="12.75" hidden="false" customHeight="false" outlineLevel="0" collapsed="false">
      <c r="A349" s="22" t="n">
        <f aca="false">B349-0.5</f>
        <v>12</v>
      </c>
      <c r="B349" s="0" t="n">
        <v>12.5</v>
      </c>
      <c r="C349" s="0" t="n">
        <v>30</v>
      </c>
      <c r="D349" s="30" t="n">
        <f aca="false">C349*0.5144</f>
        <v>15.432</v>
      </c>
    </row>
    <row r="350" customFormat="false" ht="12.75" hidden="false" customHeight="false" outlineLevel="0" collapsed="false">
      <c r="A350" s="22" t="n">
        <f aca="false">B350-0.5</f>
        <v>12.25</v>
      </c>
      <c r="B350" s="0" t="n">
        <v>12.75</v>
      </c>
      <c r="C350" s="0" t="n">
        <v>30</v>
      </c>
      <c r="D350" s="30" t="n">
        <f aca="false">C350*0.5144</f>
        <v>15.432</v>
      </c>
    </row>
    <row r="351" customFormat="false" ht="12.75" hidden="false" customHeight="false" outlineLevel="0" collapsed="false">
      <c r="A351" s="22" t="n">
        <f aca="false">B351-0.5</f>
        <v>12.5</v>
      </c>
      <c r="B351" s="0" t="n">
        <v>13</v>
      </c>
      <c r="C351" s="0" t="n">
        <v>30</v>
      </c>
      <c r="D351" s="30" t="n">
        <f aca="false">C351*0.5144</f>
        <v>15.432</v>
      </c>
    </row>
    <row r="352" customFormat="false" ht="12.75" hidden="false" customHeight="false" outlineLevel="0" collapsed="false">
      <c r="A352" s="22" t="n">
        <f aca="false">B352-0.5</f>
        <v>12.75</v>
      </c>
      <c r="B352" s="0" t="n">
        <v>13.25</v>
      </c>
      <c r="C352" s="0" t="n">
        <v>30</v>
      </c>
      <c r="D352" s="30" t="n">
        <f aca="false">C352*0.5144</f>
        <v>15.432</v>
      </c>
    </row>
    <row r="353" customFormat="false" ht="12.75" hidden="false" customHeight="false" outlineLevel="0" collapsed="false">
      <c r="A353" s="22" t="n">
        <f aca="false">B353-0.5</f>
        <v>13</v>
      </c>
      <c r="B353" s="0" t="n">
        <v>13.5</v>
      </c>
      <c r="C353" s="0" t="n">
        <v>30</v>
      </c>
      <c r="D353" s="30" t="n">
        <f aca="false">C353*0.5144</f>
        <v>15.432</v>
      </c>
    </row>
    <row r="354" customFormat="false" ht="12.75" hidden="false" customHeight="false" outlineLevel="0" collapsed="false">
      <c r="A354" s="22" t="n">
        <f aca="false">B354-0.5</f>
        <v>13.25</v>
      </c>
      <c r="B354" s="0" t="n">
        <v>13.75</v>
      </c>
      <c r="C354" s="0" t="n">
        <v>30</v>
      </c>
      <c r="D354" s="30" t="n">
        <f aca="false">C354*0.5144</f>
        <v>15.432</v>
      </c>
    </row>
    <row r="355" customFormat="false" ht="12.75" hidden="false" customHeight="false" outlineLevel="0" collapsed="false">
      <c r="A355" s="22" t="n">
        <f aca="false">B355-0.5</f>
        <v>13.5</v>
      </c>
      <c r="B355" s="0" t="n">
        <v>14</v>
      </c>
      <c r="C355" s="0" t="n">
        <v>30</v>
      </c>
      <c r="D355" s="30" t="n">
        <f aca="false">C355*0.5144</f>
        <v>15.432</v>
      </c>
    </row>
    <row r="356" customFormat="false" ht="12.75" hidden="false" customHeight="false" outlineLevel="0" collapsed="false">
      <c r="D356" s="30"/>
    </row>
    <row r="357" customFormat="false" ht="12.75" hidden="false" customHeight="false" outlineLevel="0" collapsed="false">
      <c r="B357" s="21" t="s">
        <v>111</v>
      </c>
      <c r="C357" s="21" t="s">
        <v>66</v>
      </c>
      <c r="D357" s="30"/>
    </row>
    <row r="358" customFormat="false" ht="12.75" hidden="false" customHeight="false" outlineLevel="0" collapsed="false">
      <c r="A358" s="22" t="n">
        <f aca="false">B358-0.5</f>
        <v>1</v>
      </c>
      <c r="B358" s="0" t="n">
        <v>1.5</v>
      </c>
      <c r="C358" s="0" t="n">
        <v>40</v>
      </c>
      <c r="D358" s="30" t="n">
        <f aca="false">C358*0.5144</f>
        <v>20.576</v>
      </c>
    </row>
    <row r="359" customFormat="false" ht="12.75" hidden="false" customHeight="false" outlineLevel="0" collapsed="false">
      <c r="A359" s="22" t="n">
        <f aca="false">B359-0.5</f>
        <v>1.25</v>
      </c>
      <c r="B359" s="0" t="n">
        <v>1.75</v>
      </c>
      <c r="C359" s="0" t="n">
        <v>60</v>
      </c>
      <c r="D359" s="30" t="n">
        <f aca="false">C359*0.5144</f>
        <v>30.864</v>
      </c>
    </row>
    <row r="360" customFormat="false" ht="12.75" hidden="false" customHeight="false" outlineLevel="0" collapsed="false">
      <c r="A360" s="22" t="n">
        <f aca="false">B360-0.5</f>
        <v>1.5</v>
      </c>
      <c r="B360" s="0" t="n">
        <v>2</v>
      </c>
      <c r="C360" s="0" t="n">
        <v>70</v>
      </c>
      <c r="D360" s="30" t="n">
        <f aca="false">C360*0.5144</f>
        <v>36.008</v>
      </c>
    </row>
    <row r="361" customFormat="false" ht="12.75" hidden="false" customHeight="false" outlineLevel="0" collapsed="false">
      <c r="A361" s="22" t="n">
        <f aca="false">B361-0.5</f>
        <v>1.75</v>
      </c>
      <c r="B361" s="0" t="n">
        <v>2.25</v>
      </c>
      <c r="C361" s="0" t="n">
        <v>65</v>
      </c>
      <c r="D361" s="30" t="n">
        <f aca="false">C361*0.5144</f>
        <v>33.436</v>
      </c>
    </row>
    <row r="362" customFormat="false" ht="12.75" hidden="false" customHeight="false" outlineLevel="0" collapsed="false">
      <c r="A362" s="22" t="n">
        <f aca="false">B362-0.5</f>
        <v>2</v>
      </c>
      <c r="B362" s="0" t="n">
        <v>2.5</v>
      </c>
      <c r="C362" s="0" t="n">
        <v>65</v>
      </c>
      <c r="D362" s="30" t="n">
        <f aca="false">C362*0.5144</f>
        <v>33.436</v>
      </c>
    </row>
    <row r="363" customFormat="false" ht="12.75" hidden="false" customHeight="false" outlineLevel="0" collapsed="false">
      <c r="A363" s="22" t="n">
        <f aca="false">B363-0.5</f>
        <v>2.25</v>
      </c>
      <c r="B363" s="0" t="n">
        <v>2.75</v>
      </c>
      <c r="C363" s="0" t="n">
        <v>65</v>
      </c>
      <c r="D363" s="30" t="n">
        <f aca="false">C363*0.5144</f>
        <v>33.436</v>
      </c>
    </row>
    <row r="364" customFormat="false" ht="12.75" hidden="false" customHeight="false" outlineLevel="0" collapsed="false">
      <c r="A364" s="22" t="n">
        <f aca="false">B364-0.5</f>
        <v>2.5</v>
      </c>
      <c r="B364" s="0" t="n">
        <v>3</v>
      </c>
      <c r="C364" s="0" t="n">
        <v>65</v>
      </c>
      <c r="D364" s="30" t="n">
        <f aca="false">C364*0.5144</f>
        <v>33.436</v>
      </c>
    </row>
    <row r="365" customFormat="false" ht="12.75" hidden="false" customHeight="false" outlineLevel="0" collapsed="false">
      <c r="A365" s="22" t="n">
        <f aca="false">B365-0.5</f>
        <v>2.75</v>
      </c>
      <c r="B365" s="0" t="n">
        <v>3.25</v>
      </c>
      <c r="C365" s="0" t="n">
        <v>30</v>
      </c>
      <c r="D365" s="30" t="n">
        <f aca="false">C365*0.5144</f>
        <v>15.432</v>
      </c>
    </row>
    <row r="366" customFormat="false" ht="12.75" hidden="false" customHeight="false" outlineLevel="0" collapsed="false">
      <c r="A366" s="22" t="n">
        <f aca="false">B366-0.5</f>
        <v>3</v>
      </c>
      <c r="B366" s="0" t="n">
        <v>3.5</v>
      </c>
      <c r="C366" s="0" t="n">
        <v>30</v>
      </c>
      <c r="D366" s="30" t="n">
        <f aca="false">C366*0.5144</f>
        <v>15.432</v>
      </c>
    </row>
    <row r="367" customFormat="false" ht="12.75" hidden="false" customHeight="false" outlineLevel="0" collapsed="false">
      <c r="A367" s="22" t="n">
        <f aca="false">B367-0.5</f>
        <v>3.25</v>
      </c>
      <c r="B367" s="0" t="n">
        <v>3.75</v>
      </c>
      <c r="C367" s="0" t="n">
        <v>25</v>
      </c>
      <c r="D367" s="30" t="n">
        <f aca="false">C367*0.5144</f>
        <v>12.86</v>
      </c>
    </row>
    <row r="368" customFormat="false" ht="12.75" hidden="false" customHeight="false" outlineLevel="0" collapsed="false">
      <c r="A368" s="22" t="n">
        <f aca="false">B368-0.5</f>
        <v>3.5</v>
      </c>
      <c r="B368" s="0" t="n">
        <v>4</v>
      </c>
      <c r="C368" s="0" t="n">
        <v>25</v>
      </c>
      <c r="D368" s="30" t="n">
        <f aca="false">C368*0.5144</f>
        <v>12.86</v>
      </c>
    </row>
    <row r="369" customFormat="false" ht="12.75" hidden="false" customHeight="false" outlineLevel="0" collapsed="false">
      <c r="A369" s="22" t="n">
        <f aca="false">B369-0.5</f>
        <v>3.75</v>
      </c>
      <c r="B369" s="0" t="n">
        <v>4.25</v>
      </c>
      <c r="C369" s="0" t="n">
        <v>25</v>
      </c>
      <c r="D369" s="30" t="n">
        <f aca="false">C369*0.5144</f>
        <v>12.86</v>
      </c>
    </row>
    <row r="370" customFormat="false" ht="12.75" hidden="false" customHeight="false" outlineLevel="0" collapsed="false">
      <c r="A370" s="22" t="n">
        <f aca="false">B370-0.5</f>
        <v>4</v>
      </c>
      <c r="B370" s="0" t="n">
        <v>4.5</v>
      </c>
      <c r="C370" s="0" t="n">
        <v>25</v>
      </c>
      <c r="D370" s="30" t="n">
        <f aca="false">C370*0.5144</f>
        <v>12.86</v>
      </c>
    </row>
    <row r="371" customFormat="false" ht="12.75" hidden="false" customHeight="false" outlineLevel="0" collapsed="false">
      <c r="A371" s="22" t="n">
        <f aca="false">B371-0.5</f>
        <v>4.25</v>
      </c>
      <c r="B371" s="0" t="n">
        <v>4.75</v>
      </c>
      <c r="C371" s="0" t="n">
        <v>25</v>
      </c>
      <c r="D371" s="30" t="n">
        <f aca="false">C371*0.5144</f>
        <v>12.86</v>
      </c>
    </row>
    <row r="372" customFormat="false" ht="12.75" hidden="false" customHeight="false" outlineLevel="0" collapsed="false">
      <c r="A372" s="22" t="n">
        <f aca="false">B372-0.5</f>
        <v>4.5</v>
      </c>
      <c r="B372" s="0" t="n">
        <v>5</v>
      </c>
      <c r="C372" s="0" t="n">
        <v>25</v>
      </c>
      <c r="D372" s="30" t="n">
        <f aca="false">C372*0.5144</f>
        <v>12.86</v>
      </c>
    </row>
    <row r="373" customFormat="false" ht="12.75" hidden="false" customHeight="false" outlineLevel="0" collapsed="false">
      <c r="D373" s="30"/>
    </row>
    <row r="374" customFormat="false" ht="12.75" hidden="false" customHeight="false" outlineLevel="0" collapsed="false">
      <c r="B374" s="21" t="s">
        <v>112</v>
      </c>
      <c r="C374" s="21" t="s">
        <v>68</v>
      </c>
      <c r="D374" s="30"/>
    </row>
    <row r="375" customFormat="false" ht="12.75" hidden="false" customHeight="false" outlineLevel="0" collapsed="false">
      <c r="A375" s="22" t="n">
        <f aca="false">B375-0.5</f>
        <v>1</v>
      </c>
      <c r="B375" s="0" t="n">
        <v>1.5</v>
      </c>
      <c r="C375" s="0" t="n">
        <v>30</v>
      </c>
      <c r="D375" s="30" t="n">
        <f aca="false">C375*0.5144</f>
        <v>15.432</v>
      </c>
      <c r="E375" s="27"/>
    </row>
    <row r="376" customFormat="false" ht="12.75" hidden="false" customHeight="false" outlineLevel="0" collapsed="false">
      <c r="A376" s="22" t="n">
        <f aca="false">B376-0.5</f>
        <v>1.25</v>
      </c>
      <c r="B376" s="0" t="n">
        <v>1.75</v>
      </c>
      <c r="C376" s="0" t="n">
        <v>30</v>
      </c>
      <c r="D376" s="30" t="n">
        <f aca="false">C376*0.5144</f>
        <v>15.432</v>
      </c>
    </row>
    <row r="377" customFormat="false" ht="12.75" hidden="false" customHeight="false" outlineLevel="0" collapsed="false">
      <c r="A377" s="22" t="n">
        <f aca="false">B377-0.5</f>
        <v>1.5</v>
      </c>
      <c r="B377" s="0" t="n">
        <v>2</v>
      </c>
      <c r="C377" s="0" t="n">
        <v>30</v>
      </c>
      <c r="D377" s="30" t="n">
        <f aca="false">C377*0.5144</f>
        <v>15.432</v>
      </c>
    </row>
    <row r="378" customFormat="false" ht="12.75" hidden="false" customHeight="false" outlineLevel="0" collapsed="false">
      <c r="A378" s="22" t="n">
        <f aca="false">B378-0.5</f>
        <v>1.75</v>
      </c>
      <c r="B378" s="0" t="n">
        <v>2.25</v>
      </c>
      <c r="C378" s="0" t="n">
        <v>30</v>
      </c>
      <c r="D378" s="30" t="n">
        <f aca="false">C378*0.5144</f>
        <v>15.432</v>
      </c>
    </row>
    <row r="379" customFormat="false" ht="12.75" hidden="false" customHeight="false" outlineLevel="0" collapsed="false">
      <c r="A379" s="22" t="n">
        <f aca="false">B379-0.5</f>
        <v>2</v>
      </c>
      <c r="B379" s="0" t="n">
        <v>2.5</v>
      </c>
      <c r="C379" s="0" t="n">
        <v>30</v>
      </c>
      <c r="D379" s="30" t="n">
        <f aca="false">C379*0.5144</f>
        <v>15.432</v>
      </c>
    </row>
    <row r="380" customFormat="false" ht="12.75" hidden="false" customHeight="false" outlineLevel="0" collapsed="false">
      <c r="A380" s="22" t="n">
        <f aca="false">B380-0.5</f>
        <v>2.25</v>
      </c>
      <c r="B380" s="0" t="n">
        <v>2.75</v>
      </c>
      <c r="C380" s="0" t="n">
        <v>30</v>
      </c>
      <c r="D380" s="30" t="n">
        <f aca="false">C380*0.5144</f>
        <v>15.432</v>
      </c>
    </row>
    <row r="381" customFormat="false" ht="12.75" hidden="false" customHeight="false" outlineLevel="0" collapsed="false">
      <c r="A381" s="22" t="n">
        <f aca="false">B381-0.5</f>
        <v>2.5</v>
      </c>
      <c r="B381" s="0" t="n">
        <v>3</v>
      </c>
      <c r="C381" s="0" t="n">
        <v>30</v>
      </c>
      <c r="D381" s="30" t="n">
        <f aca="false">C381*0.5144</f>
        <v>15.432</v>
      </c>
    </row>
    <row r="382" customFormat="false" ht="12.75" hidden="false" customHeight="false" outlineLevel="0" collapsed="false">
      <c r="A382" s="22" t="n">
        <f aca="false">B382-0.5</f>
        <v>2.75</v>
      </c>
      <c r="B382" s="0" t="n">
        <v>3.25</v>
      </c>
      <c r="C382" s="0" t="n">
        <v>30</v>
      </c>
      <c r="D382" s="30" t="n">
        <f aca="false">C382*0.5144</f>
        <v>15.432</v>
      </c>
    </row>
    <row r="383" customFormat="false" ht="12.75" hidden="false" customHeight="false" outlineLevel="0" collapsed="false">
      <c r="A383" s="22" t="n">
        <f aca="false">B383-0.5</f>
        <v>3</v>
      </c>
      <c r="B383" s="0" t="n">
        <v>3.5</v>
      </c>
      <c r="C383" s="0" t="n">
        <v>40</v>
      </c>
      <c r="D383" s="30" t="n">
        <f aca="false">C383*0.5144</f>
        <v>20.576</v>
      </c>
    </row>
    <row r="384" customFormat="false" ht="12.75" hidden="false" customHeight="false" outlineLevel="0" collapsed="false">
      <c r="A384" s="22" t="n">
        <f aca="false">B384-0.5</f>
        <v>3.25</v>
      </c>
      <c r="B384" s="0" t="n">
        <v>3.75</v>
      </c>
      <c r="C384" s="0" t="n">
        <v>45</v>
      </c>
      <c r="D384" s="30" t="n">
        <f aca="false">C384*0.5144</f>
        <v>23.148</v>
      </c>
    </row>
    <row r="385" customFormat="false" ht="12.75" hidden="false" customHeight="false" outlineLevel="0" collapsed="false">
      <c r="A385" s="22" t="n">
        <f aca="false">B385-0.5</f>
        <v>3.5</v>
      </c>
      <c r="B385" s="0" t="n">
        <v>4</v>
      </c>
      <c r="C385" s="0" t="n">
        <v>50</v>
      </c>
      <c r="D385" s="30" t="n">
        <f aca="false">C385*0.5144</f>
        <v>25.72</v>
      </c>
    </row>
    <row r="386" customFormat="false" ht="12.75" hidden="false" customHeight="false" outlineLevel="0" collapsed="false">
      <c r="A386" s="22" t="n">
        <f aca="false">B386-0.5</f>
        <v>3.75</v>
      </c>
      <c r="B386" s="0" t="n">
        <v>4.25</v>
      </c>
      <c r="C386" s="0" t="n">
        <v>55</v>
      </c>
      <c r="D386" s="30" t="n">
        <f aca="false">C386*0.5144</f>
        <v>28.292</v>
      </c>
    </row>
    <row r="387" customFormat="false" ht="12.75" hidden="false" customHeight="false" outlineLevel="0" collapsed="false">
      <c r="A387" s="22" t="n">
        <f aca="false">B387-0.5</f>
        <v>4</v>
      </c>
      <c r="B387" s="0" t="n">
        <v>4.5</v>
      </c>
      <c r="C387" s="0" t="n">
        <v>60</v>
      </c>
      <c r="D387" s="30" t="n">
        <f aca="false">C387*0.5144</f>
        <v>30.864</v>
      </c>
    </row>
    <row r="388" customFormat="false" ht="12.75" hidden="false" customHeight="false" outlineLevel="0" collapsed="false">
      <c r="A388" s="22" t="n">
        <f aca="false">B388-0.5</f>
        <v>4.25</v>
      </c>
      <c r="B388" s="0" t="n">
        <v>4.75</v>
      </c>
      <c r="C388" s="0" t="n">
        <v>75</v>
      </c>
      <c r="D388" s="30" t="n">
        <f aca="false">C388*0.5144</f>
        <v>38.58</v>
      </c>
    </row>
    <row r="389" customFormat="false" ht="12.75" hidden="false" customHeight="false" outlineLevel="0" collapsed="false">
      <c r="A389" s="22" t="n">
        <f aca="false">B389-0.5</f>
        <v>4.5</v>
      </c>
      <c r="B389" s="0" t="n">
        <v>5</v>
      </c>
      <c r="C389" s="0" t="n">
        <v>80</v>
      </c>
      <c r="D389" s="30" t="n">
        <f aca="false">C389*0.5144</f>
        <v>41.152</v>
      </c>
    </row>
    <row r="390" customFormat="false" ht="12.75" hidden="false" customHeight="false" outlineLevel="0" collapsed="false">
      <c r="A390" s="22" t="n">
        <f aca="false">B390-0.5</f>
        <v>4.75</v>
      </c>
      <c r="B390" s="0" t="n">
        <v>5.25</v>
      </c>
      <c r="C390" s="0" t="n">
        <v>90</v>
      </c>
      <c r="D390" s="30" t="n">
        <f aca="false">C390*0.5144</f>
        <v>46.296</v>
      </c>
    </row>
    <row r="391" customFormat="false" ht="12.75" hidden="false" customHeight="false" outlineLevel="0" collapsed="false">
      <c r="A391" s="22" t="n">
        <f aca="false">B391-0.5</f>
        <v>5</v>
      </c>
      <c r="B391" s="0" t="n">
        <v>5.5</v>
      </c>
      <c r="C391" s="0" t="n">
        <v>100</v>
      </c>
      <c r="D391" s="30" t="n">
        <f aca="false">C391*0.5144</f>
        <v>51.44</v>
      </c>
    </row>
    <row r="392" customFormat="false" ht="12.75" hidden="false" customHeight="false" outlineLevel="0" collapsed="false">
      <c r="A392" s="22" t="n">
        <f aca="false">B392-0.5</f>
        <v>5.25</v>
      </c>
      <c r="B392" s="0" t="n">
        <v>5.75</v>
      </c>
      <c r="C392" s="0" t="n">
        <v>115</v>
      </c>
      <c r="D392" s="30" t="n">
        <f aca="false">C392*0.5144</f>
        <v>59.156</v>
      </c>
    </row>
    <row r="393" customFormat="false" ht="12.75" hidden="false" customHeight="false" outlineLevel="0" collapsed="false">
      <c r="A393" s="22" t="n">
        <f aca="false">B393-0.5</f>
        <v>5.5</v>
      </c>
      <c r="B393" s="0" t="n">
        <v>6</v>
      </c>
      <c r="C393" s="0" t="n">
        <v>120</v>
      </c>
      <c r="D393" s="30" t="n">
        <f aca="false">C393*0.5144</f>
        <v>61.728</v>
      </c>
    </row>
    <row r="394" customFormat="false" ht="12.75" hidden="false" customHeight="false" outlineLevel="0" collapsed="false">
      <c r="A394" s="22" t="n">
        <f aca="false">B394-0.5</f>
        <v>5.75</v>
      </c>
      <c r="B394" s="0" t="n">
        <v>6.25</v>
      </c>
      <c r="C394" s="0" t="n">
        <v>125</v>
      </c>
      <c r="D394" s="30" t="n">
        <f aca="false">C394*0.5144</f>
        <v>64.3</v>
      </c>
    </row>
    <row r="395" customFormat="false" ht="12.75" hidden="false" customHeight="false" outlineLevel="0" collapsed="false">
      <c r="A395" s="22" t="n">
        <f aca="false">B395-0.5</f>
        <v>6</v>
      </c>
      <c r="B395" s="0" t="n">
        <v>6.5</v>
      </c>
      <c r="C395" s="0" t="n">
        <v>130</v>
      </c>
      <c r="D395" s="30" t="n">
        <f aca="false">C395*0.5144</f>
        <v>66.872</v>
      </c>
    </row>
    <row r="396" customFormat="false" ht="12.75" hidden="false" customHeight="false" outlineLevel="0" collapsed="false">
      <c r="A396" s="22" t="n">
        <f aca="false">B396-0.5</f>
        <v>6.25</v>
      </c>
      <c r="B396" s="0" t="n">
        <v>6.75</v>
      </c>
      <c r="C396" s="0" t="n">
        <v>120</v>
      </c>
      <c r="D396" s="30" t="n">
        <f aca="false">C396*0.5144</f>
        <v>61.728</v>
      </c>
    </row>
    <row r="397" customFormat="false" ht="12.75" hidden="false" customHeight="false" outlineLevel="0" collapsed="false">
      <c r="A397" s="22" t="n">
        <f aca="false">B397-0.5</f>
        <v>6.5</v>
      </c>
      <c r="B397" s="0" t="n">
        <v>7</v>
      </c>
      <c r="C397" s="0" t="n">
        <v>110</v>
      </c>
      <c r="D397" s="30" t="n">
        <f aca="false">C397*0.5144</f>
        <v>56.584</v>
      </c>
    </row>
    <row r="398" customFormat="false" ht="12.75" hidden="false" customHeight="false" outlineLevel="0" collapsed="false">
      <c r="A398" s="22" t="n">
        <f aca="false">B398-0.5</f>
        <v>6.75</v>
      </c>
      <c r="B398" s="0" t="n">
        <v>7.25</v>
      </c>
      <c r="C398" s="0" t="n">
        <v>80</v>
      </c>
      <c r="D398" s="30" t="n">
        <f aca="false">C398*0.5144</f>
        <v>41.152</v>
      </c>
    </row>
    <row r="399" customFormat="false" ht="12.75" hidden="false" customHeight="false" outlineLevel="0" collapsed="false">
      <c r="A399" s="22" t="n">
        <f aca="false">B399-0.5</f>
        <v>7</v>
      </c>
      <c r="B399" s="0" t="n">
        <v>7.5</v>
      </c>
      <c r="C399" s="0" t="n">
        <v>75</v>
      </c>
      <c r="D399" s="30" t="n">
        <f aca="false">C399*0.5144</f>
        <v>38.58</v>
      </c>
    </row>
    <row r="400" customFormat="false" ht="12.75" hidden="false" customHeight="false" outlineLevel="0" collapsed="false">
      <c r="A400" s="22" t="n">
        <f aca="false">B400-0.5</f>
        <v>7.25</v>
      </c>
      <c r="B400" s="0" t="n">
        <v>7.75</v>
      </c>
      <c r="C400" s="0" t="n">
        <v>80</v>
      </c>
      <c r="D400" s="30" t="n">
        <f aca="false">C400*0.5144</f>
        <v>41.152</v>
      </c>
    </row>
    <row r="401" customFormat="false" ht="12.75" hidden="false" customHeight="false" outlineLevel="0" collapsed="false">
      <c r="A401" s="22" t="n">
        <f aca="false">B401-0.5</f>
        <v>7.5</v>
      </c>
      <c r="B401" s="0" t="n">
        <v>8</v>
      </c>
      <c r="C401" s="0" t="n">
        <v>65</v>
      </c>
      <c r="D401" s="30" t="n">
        <f aca="false">C401*0.5144</f>
        <v>33.436</v>
      </c>
    </row>
    <row r="402" customFormat="false" ht="12.75" hidden="false" customHeight="false" outlineLevel="0" collapsed="false">
      <c r="A402" s="22" t="n">
        <f aca="false">B402-0.5</f>
        <v>7.75</v>
      </c>
      <c r="B402" s="0" t="n">
        <v>8.25</v>
      </c>
      <c r="C402" s="0" t="n">
        <v>65</v>
      </c>
      <c r="D402" s="30" t="n">
        <f aca="false">C402*0.5144</f>
        <v>33.436</v>
      </c>
    </row>
    <row r="403" customFormat="false" ht="12.75" hidden="false" customHeight="false" outlineLevel="0" collapsed="false">
      <c r="A403" s="22" t="n">
        <f aca="false">B403-0.5</f>
        <v>8</v>
      </c>
      <c r="B403" s="0" t="n">
        <v>8.5</v>
      </c>
      <c r="C403" s="0" t="n">
        <v>60</v>
      </c>
      <c r="D403" s="30" t="n">
        <f aca="false">C403*0.5144</f>
        <v>30.864</v>
      </c>
    </row>
    <row r="404" customFormat="false" ht="12.75" hidden="false" customHeight="false" outlineLevel="0" collapsed="false">
      <c r="A404" s="22" t="n">
        <f aca="false">B404-0.5</f>
        <v>8.25</v>
      </c>
      <c r="B404" s="0" t="n">
        <v>8.75</v>
      </c>
      <c r="C404" s="0" t="n">
        <v>50</v>
      </c>
      <c r="D404" s="30" t="n">
        <f aca="false">C404*0.5144</f>
        <v>25.72</v>
      </c>
    </row>
    <row r="405" customFormat="false" ht="12.75" hidden="false" customHeight="false" outlineLevel="0" collapsed="false">
      <c r="A405" s="22" t="n">
        <f aca="false">B405-0.5</f>
        <v>8.5</v>
      </c>
      <c r="B405" s="0" t="n">
        <v>9</v>
      </c>
      <c r="C405" s="0" t="n">
        <v>50</v>
      </c>
      <c r="D405" s="30" t="n">
        <f aca="false">C405*0.5144</f>
        <v>25.72</v>
      </c>
    </row>
    <row r="406" customFormat="false" ht="12.75" hidden="false" customHeight="false" outlineLevel="0" collapsed="false">
      <c r="A406" s="22" t="n">
        <f aca="false">B406-0.5</f>
        <v>8.75</v>
      </c>
      <c r="B406" s="0" t="n">
        <v>9.25</v>
      </c>
      <c r="C406" s="0" t="n">
        <v>50</v>
      </c>
      <c r="D406" s="30" t="n">
        <f aca="false">C406*0.5144</f>
        <v>25.72</v>
      </c>
    </row>
    <row r="407" customFormat="false" ht="12.75" hidden="false" customHeight="false" outlineLevel="0" collapsed="false">
      <c r="A407" s="22" t="n">
        <f aca="false">B407-0.5</f>
        <v>9</v>
      </c>
      <c r="B407" s="0" t="n">
        <v>9.5</v>
      </c>
      <c r="C407" s="0" t="n">
        <v>50</v>
      </c>
      <c r="D407" s="30" t="n">
        <f aca="false">C407*0.5144</f>
        <v>25.72</v>
      </c>
    </row>
    <row r="408" customFormat="false" ht="12.75" hidden="false" customHeight="false" outlineLevel="0" collapsed="false">
      <c r="A408" s="22" t="n">
        <f aca="false">B408-0.5</f>
        <v>9.25</v>
      </c>
      <c r="B408" s="0" t="n">
        <v>9.75</v>
      </c>
      <c r="C408" s="0" t="n">
        <v>50</v>
      </c>
      <c r="D408" s="30" t="n">
        <f aca="false">C408*0.5144</f>
        <v>25.72</v>
      </c>
    </row>
    <row r="409" customFormat="false" ht="12.75" hidden="false" customHeight="false" outlineLevel="0" collapsed="false">
      <c r="A409" s="22" t="n">
        <f aca="false">B409-0.5</f>
        <v>9.5</v>
      </c>
      <c r="B409" s="0" t="n">
        <v>10</v>
      </c>
      <c r="C409" s="0" t="n">
        <v>55</v>
      </c>
      <c r="D409" s="30" t="n">
        <f aca="false">C409*0.5144</f>
        <v>28.292</v>
      </c>
    </row>
    <row r="410" customFormat="false" ht="12.75" hidden="false" customHeight="false" outlineLevel="0" collapsed="false">
      <c r="A410" s="22" t="n">
        <f aca="false">B410-0.5</f>
        <v>9.75</v>
      </c>
      <c r="B410" s="0" t="n">
        <v>10.25</v>
      </c>
      <c r="C410" s="0" t="n">
        <v>60</v>
      </c>
      <c r="D410" s="30" t="n">
        <f aca="false">C410*0.5144</f>
        <v>30.864</v>
      </c>
    </row>
    <row r="411" customFormat="false" ht="12.75" hidden="false" customHeight="false" outlineLevel="0" collapsed="false">
      <c r="A411" s="22" t="n">
        <f aca="false">B411-0.5</f>
        <v>10</v>
      </c>
      <c r="B411" s="0" t="n">
        <v>10.5</v>
      </c>
      <c r="C411" s="0" t="n">
        <v>75</v>
      </c>
      <c r="D411" s="30" t="n">
        <f aca="false">C411*0.5144</f>
        <v>38.58</v>
      </c>
    </row>
    <row r="412" customFormat="false" ht="12.75" hidden="false" customHeight="false" outlineLevel="0" collapsed="false">
      <c r="A412" s="22" t="n">
        <f aca="false">B412-0.5</f>
        <v>10.25</v>
      </c>
      <c r="B412" s="0" t="n">
        <v>10.75</v>
      </c>
      <c r="C412" s="0" t="n">
        <v>90</v>
      </c>
      <c r="D412" s="30" t="n">
        <f aca="false">C412*0.5144</f>
        <v>46.296</v>
      </c>
    </row>
    <row r="413" customFormat="false" ht="12.75" hidden="false" customHeight="false" outlineLevel="0" collapsed="false">
      <c r="A413" s="22" t="n">
        <f aca="false">B413-0.5</f>
        <v>10.5</v>
      </c>
      <c r="B413" s="0" t="n">
        <v>11</v>
      </c>
      <c r="C413" s="0" t="n">
        <v>100</v>
      </c>
      <c r="D413" s="30" t="n">
        <f aca="false">C413*0.5144</f>
        <v>51.44</v>
      </c>
    </row>
    <row r="414" customFormat="false" ht="12.75" hidden="false" customHeight="false" outlineLevel="0" collapsed="false">
      <c r="A414" s="22" t="n">
        <f aca="false">B414-0.5</f>
        <v>10.75</v>
      </c>
      <c r="B414" s="0" t="n">
        <v>11.25</v>
      </c>
      <c r="C414" s="0" t="n">
        <v>100</v>
      </c>
      <c r="D414" s="30" t="n">
        <f aca="false">C414*0.5144</f>
        <v>51.44</v>
      </c>
    </row>
    <row r="415" customFormat="false" ht="12.75" hidden="false" customHeight="false" outlineLevel="0" collapsed="false">
      <c r="A415" s="22" t="n">
        <f aca="false">B415-0.5</f>
        <v>11</v>
      </c>
      <c r="B415" s="0" t="n">
        <v>11.5</v>
      </c>
      <c r="C415" s="0" t="n">
        <v>100</v>
      </c>
      <c r="D415" s="30" t="n">
        <f aca="false">C415*0.5144</f>
        <v>51.44</v>
      </c>
    </row>
    <row r="416" customFormat="false" ht="12.75" hidden="false" customHeight="false" outlineLevel="0" collapsed="false">
      <c r="A416" s="22" t="n">
        <f aca="false">B416-0.5</f>
        <v>11.25</v>
      </c>
      <c r="B416" s="0" t="n">
        <v>11.75</v>
      </c>
      <c r="C416" s="0" t="n">
        <v>100</v>
      </c>
      <c r="D416" s="30" t="n">
        <f aca="false">C416*0.5144</f>
        <v>51.44</v>
      </c>
    </row>
    <row r="417" customFormat="false" ht="12.75" hidden="false" customHeight="false" outlineLevel="0" collapsed="false">
      <c r="A417" s="22" t="n">
        <f aca="false">B417-0.5</f>
        <v>11.5</v>
      </c>
      <c r="B417" s="0" t="n">
        <v>12</v>
      </c>
      <c r="C417" s="0" t="n">
        <v>100</v>
      </c>
      <c r="D417" s="30" t="n">
        <f aca="false">C417*0.5144</f>
        <v>51.44</v>
      </c>
    </row>
    <row r="418" customFormat="false" ht="12.75" hidden="false" customHeight="false" outlineLevel="0" collapsed="false">
      <c r="A418" s="22" t="n">
        <f aca="false">B418-0.5</f>
        <v>11.75</v>
      </c>
      <c r="B418" s="0" t="n">
        <v>12.25</v>
      </c>
      <c r="C418" s="0" t="n">
        <v>100</v>
      </c>
      <c r="D418" s="30" t="n">
        <f aca="false">C418*0.5144</f>
        <v>51.44</v>
      </c>
    </row>
    <row r="419" customFormat="false" ht="12.75" hidden="false" customHeight="false" outlineLevel="0" collapsed="false">
      <c r="A419" s="22" t="n">
        <f aca="false">B419-0.5</f>
        <v>12</v>
      </c>
      <c r="B419" s="0" t="n">
        <v>12.5</v>
      </c>
      <c r="C419" s="0" t="n">
        <v>100</v>
      </c>
      <c r="D419" s="30" t="n">
        <f aca="false">C419*0.5144</f>
        <v>51.44</v>
      </c>
    </row>
    <row r="420" customFormat="false" ht="12.75" hidden="false" customHeight="false" outlineLevel="0" collapsed="false">
      <c r="A420" s="22" t="n">
        <f aca="false">B420-0.5</f>
        <v>12.25</v>
      </c>
      <c r="B420" s="0" t="n">
        <v>12.75</v>
      </c>
      <c r="C420" s="0" t="n">
        <v>100</v>
      </c>
      <c r="D420" s="30" t="n">
        <f aca="false">C420*0.5144</f>
        <v>51.44</v>
      </c>
    </row>
    <row r="421" customFormat="false" ht="12.75" hidden="false" customHeight="false" outlineLevel="0" collapsed="false">
      <c r="A421" s="22" t="n">
        <f aca="false">B421-0.5</f>
        <v>12.5</v>
      </c>
      <c r="B421" s="0" t="n">
        <v>13</v>
      </c>
      <c r="C421" s="0" t="n">
        <v>95</v>
      </c>
      <c r="D421" s="30" t="n">
        <f aca="false">C421*0.5144</f>
        <v>48.868</v>
      </c>
    </row>
    <row r="422" customFormat="false" ht="12.75" hidden="false" customHeight="false" outlineLevel="0" collapsed="false">
      <c r="A422" s="22" t="n">
        <f aca="false">B422-0.5</f>
        <v>12.75</v>
      </c>
      <c r="B422" s="0" t="n">
        <v>13.25</v>
      </c>
      <c r="C422" s="0" t="n">
        <v>90</v>
      </c>
      <c r="D422" s="30" t="n">
        <f aca="false">C422*0.5144</f>
        <v>46.296</v>
      </c>
    </row>
    <row r="423" customFormat="false" ht="12.75" hidden="false" customHeight="false" outlineLevel="0" collapsed="false">
      <c r="A423" s="22" t="n">
        <f aca="false">B423-0.5</f>
        <v>13</v>
      </c>
      <c r="B423" s="0" t="n">
        <v>13.5</v>
      </c>
      <c r="C423" s="0" t="n">
        <v>85</v>
      </c>
      <c r="D423" s="30" t="n">
        <f aca="false">C423*0.5144</f>
        <v>43.724</v>
      </c>
    </row>
    <row r="424" customFormat="false" ht="12.75" hidden="false" customHeight="false" outlineLevel="0" collapsed="false">
      <c r="A424" s="22" t="n">
        <f aca="false">B424-0.5</f>
        <v>13.25</v>
      </c>
      <c r="B424" s="0" t="n">
        <v>13.75</v>
      </c>
      <c r="C424" s="0" t="n">
        <v>85</v>
      </c>
      <c r="D424" s="30" t="n">
        <f aca="false">C424*0.5144</f>
        <v>43.724</v>
      </c>
    </row>
    <row r="425" customFormat="false" ht="12.75" hidden="false" customHeight="false" outlineLevel="0" collapsed="false">
      <c r="A425" s="22" t="n">
        <f aca="false">B425-0.5</f>
        <v>13.5</v>
      </c>
      <c r="B425" s="0" t="n">
        <v>14</v>
      </c>
      <c r="C425" s="0" t="n">
        <v>90</v>
      </c>
      <c r="D425" s="30" t="n">
        <f aca="false">C425*0.5144</f>
        <v>46.296</v>
      </c>
    </row>
    <row r="426" customFormat="false" ht="12.75" hidden="false" customHeight="false" outlineLevel="0" collapsed="false">
      <c r="A426" s="22" t="n">
        <f aca="false">B426-0.5</f>
        <v>13.75</v>
      </c>
      <c r="B426" s="0" t="n">
        <v>14.25</v>
      </c>
      <c r="C426" s="0" t="n">
        <v>95</v>
      </c>
      <c r="D426" s="30" t="n">
        <f aca="false">C426*0.5144</f>
        <v>48.868</v>
      </c>
    </row>
    <row r="427" customFormat="false" ht="12.75" hidden="false" customHeight="false" outlineLevel="0" collapsed="false">
      <c r="A427" s="22" t="n">
        <f aca="false">B427-0.5</f>
        <v>14</v>
      </c>
      <c r="B427" s="0" t="n">
        <v>14.5</v>
      </c>
      <c r="C427" s="0" t="n">
        <v>95</v>
      </c>
      <c r="D427" s="30" t="n">
        <f aca="false">C427*0.5144</f>
        <v>48.868</v>
      </c>
    </row>
    <row r="428" customFormat="false" ht="12.75" hidden="false" customHeight="false" outlineLevel="0" collapsed="false">
      <c r="A428" s="22" t="n">
        <f aca="false">B428-0.5</f>
        <v>14.25</v>
      </c>
      <c r="B428" s="0" t="n">
        <v>14.75</v>
      </c>
      <c r="C428" s="0" t="n">
        <v>100</v>
      </c>
      <c r="D428" s="30" t="n">
        <f aca="false">C428*0.5144</f>
        <v>51.44</v>
      </c>
    </row>
    <row r="429" customFormat="false" ht="12.75" hidden="false" customHeight="false" outlineLevel="0" collapsed="false">
      <c r="A429" s="22" t="n">
        <f aca="false">B429-0.5</f>
        <v>14.5</v>
      </c>
      <c r="B429" s="0" t="n">
        <v>15</v>
      </c>
      <c r="C429" s="0" t="n">
        <v>105</v>
      </c>
      <c r="D429" s="30" t="n">
        <f aca="false">C429*0.5144</f>
        <v>54.012</v>
      </c>
    </row>
    <row r="430" customFormat="false" ht="12.75" hidden="false" customHeight="false" outlineLevel="0" collapsed="false">
      <c r="A430" s="22" t="n">
        <f aca="false">B430-0.5</f>
        <v>14.75</v>
      </c>
      <c r="B430" s="0" t="n">
        <v>15.25</v>
      </c>
      <c r="C430" s="0" t="n">
        <v>110</v>
      </c>
      <c r="D430" s="30" t="n">
        <f aca="false">C430*0.5144</f>
        <v>56.584</v>
      </c>
    </row>
    <row r="431" customFormat="false" ht="12.75" hidden="false" customHeight="false" outlineLevel="0" collapsed="false">
      <c r="A431" s="22" t="n">
        <f aca="false">B431-0.5</f>
        <v>15</v>
      </c>
      <c r="B431" s="0" t="n">
        <v>15.5</v>
      </c>
      <c r="C431" s="0" t="n">
        <v>125</v>
      </c>
      <c r="D431" s="30" t="n">
        <f aca="false">C431*0.5144</f>
        <v>64.3</v>
      </c>
    </row>
    <row r="432" customFormat="false" ht="12.75" hidden="false" customHeight="false" outlineLevel="0" collapsed="false">
      <c r="A432" s="22" t="n">
        <f aca="false">B432-0.5</f>
        <v>15.25</v>
      </c>
      <c r="B432" s="0" t="n">
        <v>15.75</v>
      </c>
      <c r="C432" s="0" t="n">
        <v>135</v>
      </c>
      <c r="D432" s="30" t="n">
        <f aca="false">C432*0.5144</f>
        <v>69.444</v>
      </c>
    </row>
    <row r="433" customFormat="false" ht="12.75" hidden="false" customHeight="false" outlineLevel="0" collapsed="false">
      <c r="A433" s="22" t="n">
        <f aca="false">B433-0.5</f>
        <v>15.5</v>
      </c>
      <c r="B433" s="0" t="n">
        <v>16</v>
      </c>
      <c r="C433" s="0" t="n">
        <v>140</v>
      </c>
      <c r="D433" s="30" t="n">
        <f aca="false">C433*0.5144</f>
        <v>72.016</v>
      </c>
    </row>
    <row r="434" customFormat="false" ht="12.75" hidden="false" customHeight="false" outlineLevel="0" collapsed="false">
      <c r="A434" s="22" t="n">
        <f aca="false">B434-0.5</f>
        <v>15.75</v>
      </c>
      <c r="B434" s="0" t="n">
        <v>16.25</v>
      </c>
      <c r="C434" s="0" t="n">
        <v>140</v>
      </c>
      <c r="D434" s="30" t="n">
        <f aca="false">C434*0.5144</f>
        <v>72.016</v>
      </c>
    </row>
    <row r="435" customFormat="false" ht="12.75" hidden="false" customHeight="false" outlineLevel="0" collapsed="false">
      <c r="A435" s="22" t="n">
        <f aca="false">B435-0.5</f>
        <v>16</v>
      </c>
      <c r="B435" s="0" t="n">
        <v>16.5</v>
      </c>
      <c r="C435" s="0" t="n">
        <v>140</v>
      </c>
      <c r="D435" s="30" t="n">
        <f aca="false">C435*0.5144</f>
        <v>72.016</v>
      </c>
    </row>
    <row r="436" customFormat="false" ht="12.75" hidden="false" customHeight="false" outlineLevel="0" collapsed="false">
      <c r="A436" s="22" t="n">
        <f aca="false">B436-0.5</f>
        <v>16.25</v>
      </c>
      <c r="B436" s="0" t="n">
        <v>16.75</v>
      </c>
      <c r="C436" s="0" t="n">
        <v>90</v>
      </c>
      <c r="D436" s="30" t="n">
        <f aca="false">C436*0.5144</f>
        <v>46.296</v>
      </c>
    </row>
    <row r="437" customFormat="false" ht="12.75" hidden="false" customHeight="false" outlineLevel="0" collapsed="false">
      <c r="A437" s="22" t="n">
        <f aca="false">B437-0.5</f>
        <v>16.5</v>
      </c>
      <c r="B437" s="0" t="n">
        <v>17</v>
      </c>
      <c r="C437" s="0" t="n">
        <v>70</v>
      </c>
      <c r="D437" s="30" t="n">
        <f aca="false">C437*0.5144</f>
        <v>36.008</v>
      </c>
    </row>
    <row r="438" customFormat="false" ht="12.75" hidden="false" customHeight="false" outlineLevel="0" collapsed="false">
      <c r="A438" s="22" t="n">
        <f aca="false">B438-0.5</f>
        <v>16.75</v>
      </c>
      <c r="B438" s="0" t="n">
        <v>17.25</v>
      </c>
      <c r="C438" s="0" t="n">
        <v>65</v>
      </c>
      <c r="D438" s="30" t="n">
        <f aca="false">C438*0.5144</f>
        <v>33.436</v>
      </c>
    </row>
    <row r="439" customFormat="false" ht="12.75" hidden="false" customHeight="false" outlineLevel="0" collapsed="false">
      <c r="A439" s="22" t="n">
        <f aca="false">B439-0.5</f>
        <v>17</v>
      </c>
      <c r="B439" s="0" t="n">
        <v>17.5</v>
      </c>
      <c r="C439" s="0" t="n">
        <v>45</v>
      </c>
      <c r="D439" s="30" t="n">
        <f aca="false">C439*0.5144</f>
        <v>23.148</v>
      </c>
    </row>
    <row r="440" customFormat="false" ht="12.75" hidden="false" customHeight="false" outlineLevel="0" collapsed="false">
      <c r="A440" s="22" t="n">
        <f aca="false">B440-0.5</f>
        <v>17.25</v>
      </c>
      <c r="B440" s="0" t="n">
        <v>17.75</v>
      </c>
      <c r="C440" s="0" t="n">
        <v>35</v>
      </c>
      <c r="D440" s="30" t="n">
        <f aca="false">C440*0.5144</f>
        <v>18.004</v>
      </c>
    </row>
    <row r="441" customFormat="false" ht="12.75" hidden="false" customHeight="false" outlineLevel="0" collapsed="false">
      <c r="A441" s="22" t="n">
        <f aca="false">B441-0.5</f>
        <v>17.5</v>
      </c>
      <c r="B441" s="0" t="n">
        <v>18</v>
      </c>
      <c r="C441" s="0" t="n">
        <v>35</v>
      </c>
      <c r="D441" s="30" t="n">
        <f aca="false">C441*0.5144</f>
        <v>18.004</v>
      </c>
    </row>
    <row r="442" customFormat="false" ht="12.75" hidden="false" customHeight="false" outlineLevel="0" collapsed="false">
      <c r="A442" s="22" t="n">
        <f aca="false">B442-0.5</f>
        <v>17.75</v>
      </c>
      <c r="B442" s="0" t="n">
        <v>18.25</v>
      </c>
      <c r="C442" s="0" t="n">
        <v>35</v>
      </c>
      <c r="D442" s="30" t="n">
        <f aca="false">C442*0.5144</f>
        <v>18.004</v>
      </c>
    </row>
    <row r="443" customFormat="false" ht="12.75" hidden="false" customHeight="false" outlineLevel="0" collapsed="false">
      <c r="A443" s="22" t="n">
        <f aca="false">B443-0.5</f>
        <v>18</v>
      </c>
      <c r="B443" s="0" t="n">
        <v>18.5</v>
      </c>
      <c r="C443" s="0" t="n">
        <v>30</v>
      </c>
      <c r="D443" s="30" t="n">
        <f aca="false">C443*0.5144</f>
        <v>15.432</v>
      </c>
    </row>
    <row r="444" customFormat="false" ht="12.75" hidden="false" customHeight="false" outlineLevel="0" collapsed="false">
      <c r="A444" s="22" t="n">
        <f aca="false">B444-0.5</f>
        <v>18.25</v>
      </c>
      <c r="B444" s="0" t="n">
        <v>18.75</v>
      </c>
      <c r="C444" s="0" t="n">
        <v>30</v>
      </c>
      <c r="D444" s="30" t="n">
        <f aca="false">C444*0.5144</f>
        <v>15.432</v>
      </c>
    </row>
    <row r="446" customFormat="false" ht="12.75" hidden="false" customHeight="false" outlineLevel="0" collapsed="false">
      <c r="B446" s="21" t="s">
        <v>113</v>
      </c>
      <c r="C446" s="21" t="s">
        <v>70</v>
      </c>
    </row>
    <row r="447" customFormat="false" ht="12.75" hidden="false" customHeight="false" outlineLevel="0" collapsed="false">
      <c r="B447" s="0" t="n">
        <v>1</v>
      </c>
      <c r="C447" s="0" t="n">
        <v>25</v>
      </c>
      <c r="D447" s="30" t="n">
        <f aca="false">C447*0.5144</f>
        <v>12.86</v>
      </c>
    </row>
    <row r="448" customFormat="false" ht="12.75" hidden="false" customHeight="false" outlineLevel="0" collapsed="false">
      <c r="B448" s="0" t="n">
        <v>1.25</v>
      </c>
      <c r="C448" s="0" t="n">
        <v>25</v>
      </c>
      <c r="D448" s="30" t="n">
        <f aca="false">C448*0.5144</f>
        <v>12.86</v>
      </c>
    </row>
    <row r="449" customFormat="false" ht="12.75" hidden="false" customHeight="false" outlineLevel="0" collapsed="false">
      <c r="B449" s="0" t="n">
        <v>1.5</v>
      </c>
      <c r="C449" s="0" t="n">
        <v>25</v>
      </c>
      <c r="D449" s="30" t="n">
        <f aca="false">C449*0.5144</f>
        <v>12.86</v>
      </c>
    </row>
    <row r="450" customFormat="false" ht="12.75" hidden="false" customHeight="false" outlineLevel="0" collapsed="false">
      <c r="B450" s="0" t="n">
        <v>1.75</v>
      </c>
      <c r="C450" s="0" t="n">
        <v>30</v>
      </c>
      <c r="D450" s="30" t="n">
        <f aca="false">C450*0.5144</f>
        <v>15.432</v>
      </c>
    </row>
    <row r="451" customFormat="false" ht="12.75" hidden="false" customHeight="false" outlineLevel="0" collapsed="false">
      <c r="B451" s="0" t="n">
        <v>2</v>
      </c>
      <c r="C451" s="0" t="n">
        <v>30</v>
      </c>
      <c r="D451" s="30" t="n">
        <f aca="false">C451*0.5144</f>
        <v>15.432</v>
      </c>
    </row>
    <row r="452" customFormat="false" ht="12.75" hidden="false" customHeight="false" outlineLevel="0" collapsed="false">
      <c r="B452" s="0" t="n">
        <v>2.25</v>
      </c>
      <c r="C452" s="0" t="n">
        <v>30</v>
      </c>
      <c r="D452" s="30" t="n">
        <f aca="false">C452*0.5144</f>
        <v>15.432</v>
      </c>
    </row>
    <row r="453" customFormat="false" ht="12.75" hidden="false" customHeight="false" outlineLevel="0" collapsed="false">
      <c r="B453" s="0" t="n">
        <v>2.5</v>
      </c>
      <c r="C453" s="0" t="n">
        <v>45</v>
      </c>
      <c r="D453" s="30" t="n">
        <f aca="false">C453*0.5144</f>
        <v>23.148</v>
      </c>
    </row>
    <row r="454" customFormat="false" ht="12.75" hidden="false" customHeight="false" outlineLevel="0" collapsed="false">
      <c r="B454" s="0" t="n">
        <v>2.75</v>
      </c>
      <c r="C454" s="0" t="n">
        <v>60</v>
      </c>
      <c r="D454" s="30" t="n">
        <f aca="false">C454*0.5144</f>
        <v>30.864</v>
      </c>
    </row>
    <row r="455" customFormat="false" ht="12.75" hidden="false" customHeight="false" outlineLevel="0" collapsed="false">
      <c r="B455" s="0" t="n">
        <v>3</v>
      </c>
      <c r="C455" s="0" t="n">
        <v>100</v>
      </c>
      <c r="D455" s="30" t="n">
        <f aca="false">C455*0.5144</f>
        <v>51.44</v>
      </c>
    </row>
    <row r="456" customFormat="false" ht="12.75" hidden="false" customHeight="false" outlineLevel="0" collapsed="false">
      <c r="B456" s="0" t="n">
        <v>3.25</v>
      </c>
      <c r="C456" s="0" t="n">
        <v>90</v>
      </c>
      <c r="D456" s="30" t="n">
        <f aca="false">C456*0.5144</f>
        <v>46.296</v>
      </c>
    </row>
    <row r="457" customFormat="false" ht="12.75" hidden="false" customHeight="false" outlineLevel="0" collapsed="false">
      <c r="B457" s="0" t="n">
        <v>3.5</v>
      </c>
      <c r="C457" s="0" t="n">
        <v>85</v>
      </c>
      <c r="D457" s="30" t="n">
        <f aca="false">C457*0.5144</f>
        <v>43.724</v>
      </c>
    </row>
    <row r="458" customFormat="false" ht="12.75" hidden="false" customHeight="false" outlineLevel="0" collapsed="false">
      <c r="B458" s="0" t="n">
        <v>3.75</v>
      </c>
      <c r="C458" s="0" t="n">
        <v>85</v>
      </c>
      <c r="D458" s="30" t="n">
        <f aca="false">C458*0.5144</f>
        <v>43.724</v>
      </c>
    </row>
    <row r="459" customFormat="false" ht="12.75" hidden="false" customHeight="false" outlineLevel="0" collapsed="false">
      <c r="B459" s="0" t="n">
        <v>4</v>
      </c>
      <c r="C459" s="0" t="n">
        <v>80</v>
      </c>
      <c r="D459" s="30" t="n">
        <f aca="false">C459*0.5144</f>
        <v>41.152</v>
      </c>
    </row>
    <row r="460" customFormat="false" ht="12.75" hidden="false" customHeight="false" outlineLevel="0" collapsed="false">
      <c r="B460" s="0" t="n">
        <v>4.25</v>
      </c>
      <c r="C460" s="0" t="n">
        <v>75</v>
      </c>
      <c r="D460" s="30" t="n">
        <f aca="false">C460*0.5144</f>
        <v>38.58</v>
      </c>
    </row>
    <row r="461" customFormat="false" ht="12.75" hidden="false" customHeight="false" outlineLevel="0" collapsed="false">
      <c r="B461" s="0" t="n">
        <v>4.5</v>
      </c>
      <c r="C461" s="0" t="n">
        <v>90</v>
      </c>
      <c r="D461" s="30" t="n">
        <f aca="false">C461*0.5144</f>
        <v>46.296</v>
      </c>
    </row>
    <row r="462" customFormat="false" ht="12.75" hidden="false" customHeight="false" outlineLevel="0" collapsed="false">
      <c r="B462" s="0" t="n">
        <v>4.75</v>
      </c>
      <c r="C462" s="0" t="n">
        <v>110</v>
      </c>
      <c r="D462" s="30" t="n">
        <f aca="false">C462*0.5144</f>
        <v>56.584</v>
      </c>
    </row>
    <row r="463" customFormat="false" ht="12.75" hidden="false" customHeight="false" outlineLevel="0" collapsed="false">
      <c r="B463" s="0" t="n">
        <v>5</v>
      </c>
      <c r="C463" s="0" t="n">
        <v>70</v>
      </c>
      <c r="D463" s="30" t="n">
        <f aca="false">C463*0.5144</f>
        <v>36.008</v>
      </c>
    </row>
    <row r="464" customFormat="false" ht="12.75" hidden="false" customHeight="false" outlineLevel="0" collapsed="false">
      <c r="B464" s="0" t="n">
        <v>5.25</v>
      </c>
      <c r="C464" s="0" t="n">
        <v>55</v>
      </c>
      <c r="D464" s="30" t="n">
        <f aca="false">C464*0.5144</f>
        <v>28.292</v>
      </c>
    </row>
    <row r="465" customFormat="false" ht="12.75" hidden="false" customHeight="false" outlineLevel="0" collapsed="false">
      <c r="B465" s="0" t="n">
        <v>5.5</v>
      </c>
      <c r="C465" s="0" t="n">
        <v>50</v>
      </c>
      <c r="D465" s="30" t="n">
        <f aca="false">C465*0.5144</f>
        <v>25.72</v>
      </c>
    </row>
    <row r="466" customFormat="false" ht="12.75" hidden="false" customHeight="false" outlineLevel="0" collapsed="false">
      <c r="B466" s="0" t="n">
        <v>5.75</v>
      </c>
      <c r="C466" s="0" t="n">
        <v>35</v>
      </c>
      <c r="D466" s="30" t="n">
        <f aca="false">C466*0.5144</f>
        <v>18.004</v>
      </c>
    </row>
    <row r="467" customFormat="false" ht="12.75" hidden="false" customHeight="false" outlineLevel="0" collapsed="false">
      <c r="B467" s="0" t="n">
        <v>6</v>
      </c>
      <c r="C467" s="0" t="n">
        <v>30</v>
      </c>
      <c r="D467" s="30" t="n">
        <f aca="false">C467*0.5144</f>
        <v>15.432</v>
      </c>
    </row>
    <row r="468" customFormat="false" ht="12.75" hidden="false" customHeight="false" outlineLevel="0" collapsed="false">
      <c r="B468" s="0" t="n">
        <v>6.25</v>
      </c>
      <c r="C468" s="0" t="n">
        <v>30</v>
      </c>
      <c r="D468" s="30" t="n">
        <f aca="false">C468*0.5144</f>
        <v>15.432</v>
      </c>
    </row>
    <row r="469" customFormat="false" ht="12.75" hidden="false" customHeight="false" outlineLevel="0" collapsed="false">
      <c r="B469" s="0" t="n">
        <v>6.5</v>
      </c>
      <c r="C469" s="0" t="n">
        <v>25</v>
      </c>
      <c r="D469" s="30" t="n">
        <f aca="false">C469*0.5144</f>
        <v>12.86</v>
      </c>
    </row>
    <row r="470" customFormat="false" ht="12.75" hidden="false" customHeight="false" outlineLevel="0" collapsed="false">
      <c r="B470" s="0" t="n">
        <v>6.75</v>
      </c>
      <c r="C470" s="0" t="n">
        <v>25</v>
      </c>
      <c r="D470" s="30" t="n">
        <f aca="false">C470*0.5144</f>
        <v>12.86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9" activeCellId="0" sqref="S49"/>
    </sheetView>
  </sheetViews>
  <sheetFormatPr defaultRowHeight="12.7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2" activeCellId="0" sqref="E22"/>
    </sheetView>
  </sheetViews>
  <sheetFormatPr defaultRowHeight="12.75"/>
  <cols>
    <col collapsed="false" hidden="false" max="1025" min="1" style="0" width="8.83333333333333"/>
  </cols>
  <sheetData>
    <row r="1" customFormat="false" ht="18" hidden="false" customHeight="false" outlineLevel="0" collapsed="false">
      <c r="A1" s="34" t="s">
        <v>84</v>
      </c>
      <c r="B1" s="35"/>
      <c r="C1" s="36" t="n">
        <v>1</v>
      </c>
      <c r="D1" s="37" t="n">
        <v>1.25</v>
      </c>
      <c r="E1" s="37" t="n">
        <v>1.5</v>
      </c>
      <c r="F1" s="36" t="n">
        <v>1.75</v>
      </c>
      <c r="G1" s="38" t="n">
        <v>2</v>
      </c>
      <c r="H1" s="37" t="n">
        <v>2.25</v>
      </c>
      <c r="I1" s="37" t="n">
        <v>2.5</v>
      </c>
      <c r="J1" s="36" t="n">
        <v>2.75</v>
      </c>
      <c r="K1" s="38" t="n">
        <v>3</v>
      </c>
      <c r="L1" s="37" t="n">
        <v>3.25</v>
      </c>
      <c r="M1" s="37" t="n">
        <v>3.5</v>
      </c>
      <c r="N1" s="36" t="n">
        <v>3.75</v>
      </c>
      <c r="O1" s="38" t="n">
        <v>4</v>
      </c>
      <c r="P1" s="37" t="n">
        <v>4.25</v>
      </c>
      <c r="Q1" s="37" t="n">
        <v>4.5</v>
      </c>
      <c r="R1" s="36" t="n">
        <v>4.75</v>
      </c>
      <c r="S1" s="38" t="n">
        <v>5</v>
      </c>
      <c r="T1" s="37" t="n">
        <v>5.25</v>
      </c>
      <c r="U1" s="37" t="n">
        <v>5.5</v>
      </c>
      <c r="V1" s="36" t="n">
        <v>5.75</v>
      </c>
      <c r="W1" s="38" t="n">
        <v>6</v>
      </c>
      <c r="X1" s="37" t="n">
        <v>6.25</v>
      </c>
      <c r="Y1" s="37" t="n">
        <v>6.5</v>
      </c>
      <c r="Z1" s="36" t="n">
        <v>6.75</v>
      </c>
      <c r="AA1" s="38" t="n">
        <v>7</v>
      </c>
      <c r="AB1" s="37" t="n">
        <v>7.25</v>
      </c>
      <c r="AC1" s="37" t="n">
        <v>7.5</v>
      </c>
      <c r="AD1" s="36" t="n">
        <v>7.75</v>
      </c>
      <c r="AE1" s="38" t="n">
        <v>8</v>
      </c>
      <c r="AF1" s="37" t="n">
        <v>8.25</v>
      </c>
      <c r="AG1" s="37" t="n">
        <v>8.5</v>
      </c>
      <c r="AH1" s="37" t="n">
        <v>8.75</v>
      </c>
      <c r="AI1" s="36" t="n">
        <v>9</v>
      </c>
      <c r="AJ1" s="38" t="n">
        <v>9.25</v>
      </c>
      <c r="AK1" s="37" t="n">
        <v>9.5</v>
      </c>
      <c r="AL1" s="37" t="n">
        <v>9.75</v>
      </c>
      <c r="AM1" s="37" t="n">
        <v>10</v>
      </c>
      <c r="AN1" s="36" t="n">
        <v>10.25</v>
      </c>
      <c r="AO1" s="38" t="n">
        <v>10.5</v>
      </c>
      <c r="AP1" s="37" t="n">
        <v>10.75</v>
      </c>
      <c r="AQ1" s="37" t="n">
        <v>11</v>
      </c>
      <c r="AR1" s="37" t="n">
        <v>11.25</v>
      </c>
      <c r="AS1" s="36" t="n">
        <v>11.5</v>
      </c>
      <c r="AT1" s="38" t="n">
        <v>11.75</v>
      </c>
      <c r="AU1" s="37" t="n">
        <v>12</v>
      </c>
      <c r="AV1" s="37" t="n">
        <v>12.25</v>
      </c>
      <c r="AW1" s="37" t="n">
        <v>12.5</v>
      </c>
      <c r="AX1" s="36" t="n">
        <v>12.75</v>
      </c>
      <c r="AY1" s="38" t="n">
        <v>13</v>
      </c>
      <c r="AZ1" s="37" t="n">
        <v>13.25</v>
      </c>
      <c r="BA1" s="37" t="n">
        <v>13.5</v>
      </c>
      <c r="BB1" s="37" t="n">
        <v>13.75</v>
      </c>
      <c r="BC1" s="36" t="n">
        <v>14</v>
      </c>
      <c r="BD1" s="38" t="n">
        <v>14.25</v>
      </c>
      <c r="BE1" s="37" t="n">
        <v>14.5</v>
      </c>
      <c r="BF1" s="37" t="n">
        <v>14.75</v>
      </c>
      <c r="BG1" s="37" t="n">
        <v>15</v>
      </c>
      <c r="BH1" s="36" t="n">
        <v>15.25</v>
      </c>
      <c r="BI1" s="38" t="n">
        <v>15.5</v>
      </c>
      <c r="BJ1" s="37" t="n">
        <v>15.75</v>
      </c>
      <c r="BK1" s="37" t="n">
        <v>16</v>
      </c>
      <c r="BL1" s="37" t="n">
        <v>16.25</v>
      </c>
      <c r="BM1" s="36" t="n">
        <v>16.5</v>
      </c>
      <c r="BN1" s="38" t="n">
        <v>16.75</v>
      </c>
      <c r="BO1" s="37" t="n">
        <v>17</v>
      </c>
      <c r="BP1" s="37" t="n">
        <v>17.25</v>
      </c>
      <c r="BQ1" s="37" t="n">
        <v>17.5</v>
      </c>
      <c r="BR1" s="36" t="n">
        <v>17.75</v>
      </c>
      <c r="BS1" s="38" t="n">
        <v>18</v>
      </c>
      <c r="BT1" s="37" t="n">
        <v>18.25</v>
      </c>
      <c r="BU1" s="37" t="n">
        <v>18.5</v>
      </c>
      <c r="BV1" s="36" t="n">
        <v>18.75</v>
      </c>
    </row>
    <row r="2" customFormat="false" ht="15" hidden="false" customHeight="false" outlineLevel="0" collapsed="false">
      <c r="A2" s="39" t="s">
        <v>114</v>
      </c>
      <c r="B2" s="40" t="s">
        <v>100</v>
      </c>
      <c r="F2" s="41" t="n">
        <v>20.576</v>
      </c>
      <c r="G2" s="41" t="n">
        <v>25.72</v>
      </c>
      <c r="H2" s="41" t="n">
        <v>30.864</v>
      </c>
      <c r="I2" s="41" t="n">
        <v>36.008</v>
      </c>
      <c r="J2" s="41" t="n">
        <v>36.008</v>
      </c>
      <c r="K2" s="41" t="n">
        <v>30.864</v>
      </c>
      <c r="L2" s="41" t="n">
        <v>23.148</v>
      </c>
      <c r="M2" s="41" t="n">
        <v>15.432</v>
      </c>
    </row>
    <row r="3" customFormat="false" ht="15" hidden="false" customHeight="false" outlineLevel="0" collapsed="false">
      <c r="A3" s="39"/>
      <c r="B3" s="42" t="s">
        <v>101</v>
      </c>
      <c r="E3" s="41" t="n">
        <v>12.86</v>
      </c>
      <c r="F3" s="41" t="n">
        <v>15.432</v>
      </c>
      <c r="G3" s="41" t="n">
        <v>15.432</v>
      </c>
      <c r="H3" s="41" t="n">
        <v>18.004</v>
      </c>
      <c r="I3" s="41" t="n">
        <v>18.004</v>
      </c>
      <c r="J3" s="41" t="n">
        <v>20.576</v>
      </c>
      <c r="K3" s="41" t="n">
        <v>23.148</v>
      </c>
      <c r="L3" s="41" t="n">
        <v>25.72</v>
      </c>
      <c r="M3" s="43" t="n">
        <v>28.292</v>
      </c>
      <c r="N3" s="43" t="n">
        <v>28.292</v>
      </c>
      <c r="O3" s="43" t="n">
        <v>28.292</v>
      </c>
      <c r="P3" s="43" t="n">
        <v>30.864</v>
      </c>
      <c r="Q3" s="43" t="n">
        <v>30.864</v>
      </c>
      <c r="R3" s="43" t="n">
        <v>30.864</v>
      </c>
      <c r="S3" s="43" t="n">
        <v>30.864</v>
      </c>
      <c r="T3" s="43" t="n">
        <v>33.436</v>
      </c>
      <c r="U3" s="43" t="n">
        <v>36.008</v>
      </c>
      <c r="V3" s="43" t="n">
        <v>36.008</v>
      </c>
      <c r="W3" s="43" t="n">
        <v>38.58</v>
      </c>
      <c r="X3" s="43" t="n">
        <v>41.152</v>
      </c>
      <c r="Y3" s="43" t="n">
        <v>43.724</v>
      </c>
      <c r="Z3" s="43" t="n">
        <v>46.296</v>
      </c>
      <c r="AA3" s="43" t="n">
        <v>48.868</v>
      </c>
      <c r="AB3" s="43" t="n">
        <v>51.44</v>
      </c>
      <c r="AC3" s="43" t="n">
        <v>54.012</v>
      </c>
      <c r="AD3" s="43" t="n">
        <v>56.584</v>
      </c>
      <c r="AE3" s="43" t="n">
        <v>56.584</v>
      </c>
      <c r="AF3" s="43" t="n">
        <v>43.724</v>
      </c>
      <c r="AG3" s="43" t="n">
        <v>33.436</v>
      </c>
      <c r="AH3" s="43" t="n">
        <v>20.576</v>
      </c>
      <c r="AI3" s="43" t="n">
        <v>18.004</v>
      </c>
      <c r="AJ3" s="43" t="n">
        <v>18.004</v>
      </c>
      <c r="AK3" s="43" t="n">
        <v>18.004</v>
      </c>
      <c r="AL3" s="43" t="n">
        <v>20.576</v>
      </c>
      <c r="AM3" s="43" t="n">
        <v>25.72</v>
      </c>
      <c r="AN3" s="43" t="n">
        <v>28.292</v>
      </c>
      <c r="AO3" s="43" t="n">
        <v>25.72</v>
      </c>
      <c r="AP3" s="43" t="n">
        <v>23.148</v>
      </c>
      <c r="AQ3" s="43" t="n">
        <v>23.148</v>
      </c>
      <c r="AR3" s="43" t="n">
        <v>23.148</v>
      </c>
    </row>
    <row r="4" customFormat="false" ht="15" hidden="false" customHeight="false" outlineLevel="0" collapsed="false">
      <c r="A4" s="39"/>
      <c r="B4" s="44" t="s">
        <v>102</v>
      </c>
      <c r="E4" s="41" t="n">
        <v>15.432</v>
      </c>
      <c r="F4" s="41" t="n">
        <v>18.004</v>
      </c>
      <c r="G4" s="41" t="n">
        <v>18.004</v>
      </c>
      <c r="H4" s="41" t="n">
        <v>20.576</v>
      </c>
      <c r="I4" s="41" t="n">
        <v>23.148</v>
      </c>
      <c r="J4" s="41" t="n">
        <v>25.72</v>
      </c>
      <c r="K4" s="41" t="n">
        <v>28.292</v>
      </c>
      <c r="L4" s="41" t="n">
        <v>30.864</v>
      </c>
      <c r="M4" s="43" t="n">
        <v>33.436</v>
      </c>
      <c r="N4" s="43" t="n">
        <v>36.008</v>
      </c>
      <c r="O4" s="43" t="n">
        <v>36.008</v>
      </c>
      <c r="P4" s="43" t="n">
        <v>36.008</v>
      </c>
      <c r="Q4" s="43" t="n">
        <v>36.008</v>
      </c>
      <c r="R4" s="43" t="n">
        <v>36.008</v>
      </c>
      <c r="S4" s="43" t="n">
        <v>36.008</v>
      </c>
      <c r="T4" s="43" t="n">
        <v>36.008</v>
      </c>
      <c r="U4" s="43" t="n">
        <v>33.436</v>
      </c>
      <c r="V4" s="43" t="n">
        <v>33.436</v>
      </c>
      <c r="W4" s="43" t="n">
        <v>28.292</v>
      </c>
      <c r="X4" s="43" t="n">
        <v>18.004</v>
      </c>
      <c r="Y4" s="43" t="n">
        <v>12.86</v>
      </c>
      <c r="Z4" s="43" t="n">
        <v>12.86</v>
      </c>
      <c r="AA4" s="43" t="n">
        <v>10.288</v>
      </c>
      <c r="AB4" s="43" t="n">
        <v>10.288</v>
      </c>
      <c r="AC4" s="43" t="n">
        <v>10.288</v>
      </c>
      <c r="AD4" s="43" t="n">
        <v>10.288</v>
      </c>
    </row>
    <row r="5" customFormat="false" ht="15" hidden="false" customHeight="false" outlineLevel="0" collapsed="false">
      <c r="A5" s="39"/>
      <c r="B5" s="44" t="s">
        <v>103</v>
      </c>
      <c r="E5" s="41" t="n">
        <v>15.432</v>
      </c>
      <c r="F5" s="41" t="n">
        <v>15.432</v>
      </c>
      <c r="G5" s="41" t="n">
        <v>15.432</v>
      </c>
      <c r="H5" s="41" t="n">
        <v>15.432</v>
      </c>
      <c r="I5" s="41" t="n">
        <v>18.004</v>
      </c>
      <c r="J5" s="41" t="n">
        <v>18.004</v>
      </c>
      <c r="K5" s="41" t="n">
        <v>20.576</v>
      </c>
      <c r="L5" s="41" t="n">
        <v>20.576</v>
      </c>
      <c r="M5" s="43" t="n">
        <v>23.148</v>
      </c>
      <c r="N5" s="43" t="n">
        <v>25.72</v>
      </c>
      <c r="O5" s="43" t="n">
        <v>25.72</v>
      </c>
      <c r="P5" s="43" t="n">
        <v>25.72</v>
      </c>
      <c r="Q5" s="43" t="n">
        <v>28.292</v>
      </c>
      <c r="R5" s="43" t="n">
        <v>28.292</v>
      </c>
      <c r="S5" s="43" t="n">
        <v>30.864</v>
      </c>
      <c r="T5" s="43" t="n">
        <v>36.008</v>
      </c>
      <c r="U5" s="43" t="n">
        <v>41.152</v>
      </c>
      <c r="V5" s="43" t="n">
        <v>46.296</v>
      </c>
      <c r="W5" s="43" t="n">
        <v>46.296</v>
      </c>
      <c r="X5" s="43" t="n">
        <v>36.008</v>
      </c>
      <c r="Y5" s="43" t="n">
        <v>41.152</v>
      </c>
      <c r="Z5" s="43" t="n">
        <v>46.296</v>
      </c>
      <c r="AA5" s="43" t="n">
        <v>48.868</v>
      </c>
      <c r="AB5" s="43" t="n">
        <v>51.44</v>
      </c>
      <c r="AC5" s="43" t="n">
        <v>51.44</v>
      </c>
      <c r="AD5" s="43" t="n">
        <v>51.44</v>
      </c>
      <c r="AE5" s="43" t="n">
        <v>51.44</v>
      </c>
      <c r="AF5" s="43" t="n">
        <v>51.44</v>
      </c>
      <c r="AG5" s="43" t="n">
        <v>51.44</v>
      </c>
      <c r="AH5" s="43" t="n">
        <v>43.724</v>
      </c>
      <c r="AI5" s="43" t="n">
        <v>33.436</v>
      </c>
      <c r="AJ5" s="43" t="n">
        <v>23.148</v>
      </c>
      <c r="AK5" s="43" t="n">
        <v>20.576</v>
      </c>
      <c r="AL5" s="43" t="n">
        <v>18.004</v>
      </c>
      <c r="AM5" s="43" t="n">
        <v>18.004</v>
      </c>
      <c r="AN5" s="43" t="n">
        <v>15.432</v>
      </c>
      <c r="AO5" s="43" t="n">
        <v>12.86</v>
      </c>
      <c r="AP5" s="43" t="n">
        <v>12.86</v>
      </c>
      <c r="AQ5" s="43" t="n">
        <v>38.58</v>
      </c>
      <c r="AR5" s="43" t="n">
        <v>33.436</v>
      </c>
      <c r="AS5" s="43" t="n">
        <v>18.004</v>
      </c>
      <c r="AT5" s="43" t="n">
        <v>15.432</v>
      </c>
      <c r="AU5" s="43" t="n">
        <v>12.86</v>
      </c>
      <c r="AV5" s="43" t="n">
        <v>10.288</v>
      </c>
      <c r="AW5" s="43" t="n">
        <v>10.288</v>
      </c>
      <c r="AX5" s="43" t="n">
        <v>7.716</v>
      </c>
      <c r="AY5" s="43" t="n">
        <v>5.144</v>
      </c>
      <c r="AZ5" s="43" t="n">
        <v>5.144</v>
      </c>
    </row>
    <row r="6" customFormat="false" ht="15" hidden="false" customHeight="false" outlineLevel="0" collapsed="false">
      <c r="A6" s="39"/>
      <c r="B6" s="44" t="s">
        <v>104</v>
      </c>
      <c r="F6" s="41" t="n">
        <v>18.004</v>
      </c>
      <c r="G6" s="41" t="n">
        <v>23.148</v>
      </c>
      <c r="H6" s="41" t="n">
        <v>25.72</v>
      </c>
      <c r="I6" s="41" t="n">
        <v>30.864</v>
      </c>
      <c r="J6" s="41" t="n">
        <v>36.008</v>
      </c>
      <c r="K6" s="41" t="n">
        <v>41.152</v>
      </c>
      <c r="L6" s="41" t="n">
        <v>46.296</v>
      </c>
      <c r="M6" s="41" t="n">
        <v>46.296</v>
      </c>
      <c r="N6" s="43" t="n">
        <v>46.296</v>
      </c>
      <c r="O6" s="43" t="n">
        <v>38.58</v>
      </c>
      <c r="P6" s="43" t="n">
        <v>25.72</v>
      </c>
      <c r="Q6" s="43" t="n">
        <v>20.576</v>
      </c>
      <c r="R6" s="43" t="n">
        <v>20.576</v>
      </c>
      <c r="S6" s="43" t="n">
        <v>18.004</v>
      </c>
      <c r="T6" s="43" t="n">
        <v>15.432</v>
      </c>
      <c r="U6" s="43" t="n">
        <v>15.432</v>
      </c>
      <c r="V6" s="43" t="n">
        <v>12.86</v>
      </c>
    </row>
    <row r="7" customFormat="false" ht="15" hidden="false" customHeight="false" outlineLevel="0" collapsed="false">
      <c r="A7" s="39"/>
      <c r="B7" s="44" t="s">
        <v>105</v>
      </c>
      <c r="C7" s="41" t="n">
        <v>20.576</v>
      </c>
      <c r="D7" s="41" t="n">
        <v>23.148</v>
      </c>
      <c r="E7" s="41" t="n">
        <v>25.72</v>
      </c>
      <c r="F7" s="41" t="n">
        <v>28.292</v>
      </c>
      <c r="G7" s="41" t="n">
        <v>30.864</v>
      </c>
      <c r="H7" s="41" t="n">
        <v>36.008</v>
      </c>
      <c r="I7" s="41" t="n">
        <v>41.152</v>
      </c>
      <c r="J7" s="41" t="n">
        <v>43.724</v>
      </c>
      <c r="K7" s="43" t="n">
        <v>46.296</v>
      </c>
      <c r="L7" s="43" t="n">
        <v>48.868</v>
      </c>
      <c r="M7" s="43" t="n">
        <v>51.44</v>
      </c>
      <c r="N7" s="43" t="n">
        <v>51.44</v>
      </c>
      <c r="O7" s="43" t="n">
        <v>51.44</v>
      </c>
      <c r="P7" s="43" t="n">
        <v>51.44</v>
      </c>
      <c r="Q7" s="43" t="n">
        <v>51.44</v>
      </c>
      <c r="R7" s="43" t="n">
        <v>46.296</v>
      </c>
      <c r="S7" s="43" t="n">
        <v>38.58</v>
      </c>
      <c r="T7" s="43" t="n">
        <v>33.436</v>
      </c>
      <c r="U7" s="43" t="n">
        <v>25.72</v>
      </c>
      <c r="V7" s="43" t="n">
        <v>20.576</v>
      </c>
      <c r="W7" s="43" t="n">
        <v>18.004</v>
      </c>
      <c r="X7" s="43" t="n">
        <v>15.432</v>
      </c>
      <c r="Y7" s="43" t="n">
        <v>12.86</v>
      </c>
    </row>
    <row r="8" customFormat="false" ht="15" hidden="false" customHeight="false" outlineLevel="0" collapsed="false">
      <c r="A8" s="39"/>
      <c r="B8" s="44" t="s">
        <v>106</v>
      </c>
      <c r="F8" s="41" t="n">
        <v>15.432</v>
      </c>
      <c r="G8" s="41" t="n">
        <v>15.432</v>
      </c>
      <c r="H8" s="41" t="n">
        <v>18.004</v>
      </c>
      <c r="I8" s="41" t="n">
        <v>20.576</v>
      </c>
      <c r="J8" s="41" t="n">
        <v>23.148</v>
      </c>
      <c r="K8" s="41" t="n">
        <v>23.148</v>
      </c>
      <c r="L8" s="41" t="n">
        <v>23.148</v>
      </c>
      <c r="M8" s="41" t="n">
        <v>20.576</v>
      </c>
      <c r="N8" s="43" t="n">
        <v>20.576</v>
      </c>
      <c r="O8" s="43" t="n">
        <v>20.576</v>
      </c>
      <c r="P8" s="43" t="n">
        <v>20.576</v>
      </c>
      <c r="Q8" s="43" t="n">
        <v>20.576</v>
      </c>
      <c r="R8" s="43" t="n">
        <v>20.576</v>
      </c>
      <c r="S8" s="43" t="n">
        <v>20.576</v>
      </c>
      <c r="T8" s="43" t="n">
        <v>20.576</v>
      </c>
      <c r="U8" s="43" t="n">
        <v>20.576</v>
      </c>
      <c r="V8" s="43" t="n">
        <v>20.576</v>
      </c>
      <c r="W8" s="43" t="n">
        <v>18.004</v>
      </c>
      <c r="X8" s="43" t="n">
        <v>18.004</v>
      </c>
      <c r="Y8" s="43" t="n">
        <v>20.576</v>
      </c>
      <c r="Z8" s="43" t="n">
        <v>23.148</v>
      </c>
      <c r="AA8" s="43" t="n">
        <v>28.292</v>
      </c>
      <c r="AB8" s="43" t="n">
        <v>30.864</v>
      </c>
      <c r="AC8" s="43" t="n">
        <v>33.436</v>
      </c>
      <c r="AD8" s="43" t="n">
        <v>36.008</v>
      </c>
      <c r="AE8" s="43" t="n">
        <v>36.008</v>
      </c>
      <c r="AF8" s="43" t="n">
        <v>36.008</v>
      </c>
      <c r="AG8" s="43" t="n">
        <v>33.436</v>
      </c>
      <c r="AH8" s="43" t="n">
        <v>25.72</v>
      </c>
      <c r="AI8" s="43" t="n">
        <v>18.004</v>
      </c>
      <c r="AJ8" s="43" t="n">
        <v>15.432</v>
      </c>
      <c r="AK8" s="43" t="n">
        <v>15.432</v>
      </c>
      <c r="AL8" s="43" t="n">
        <v>12.86</v>
      </c>
      <c r="AM8" s="43" t="n">
        <v>10.288</v>
      </c>
      <c r="AN8" s="43" t="n">
        <v>10.288</v>
      </c>
      <c r="AO8" s="43" t="n">
        <v>10.288</v>
      </c>
      <c r="AP8" s="43" t="n">
        <v>10.288</v>
      </c>
      <c r="AQ8" s="43" t="n">
        <v>7.716</v>
      </c>
    </row>
    <row r="9" customFormat="false" ht="15" hidden="false" customHeight="false" outlineLevel="0" collapsed="false">
      <c r="A9" s="39"/>
      <c r="B9" s="44" t="s">
        <v>107</v>
      </c>
      <c r="F9" s="41" t="n">
        <v>15.432</v>
      </c>
      <c r="G9" s="41" t="n">
        <v>15.432</v>
      </c>
      <c r="H9" s="41" t="n">
        <v>15.432</v>
      </c>
      <c r="I9" s="41" t="n">
        <v>15.432</v>
      </c>
      <c r="J9" s="41" t="n">
        <v>15.432</v>
      </c>
      <c r="K9" s="41" t="n">
        <v>15.432</v>
      </c>
      <c r="L9" s="41" t="n">
        <v>15.432</v>
      </c>
      <c r="M9" s="41" t="n">
        <v>15.432</v>
      </c>
      <c r="N9" s="43" t="n">
        <v>15.432</v>
      </c>
      <c r="O9" s="43" t="n">
        <v>15.432</v>
      </c>
      <c r="P9" s="43" t="n">
        <v>15.432</v>
      </c>
      <c r="Q9" s="43" t="n">
        <v>15.432</v>
      </c>
      <c r="R9" s="43" t="n">
        <v>15.432</v>
      </c>
      <c r="S9" s="43" t="n">
        <v>15.432</v>
      </c>
      <c r="T9" s="43" t="n">
        <v>15.432</v>
      </c>
      <c r="U9" s="43" t="n">
        <v>15.432</v>
      </c>
      <c r="V9" s="43" t="n">
        <v>15.432</v>
      </c>
      <c r="W9" s="43" t="n">
        <v>18.004</v>
      </c>
      <c r="X9" s="43" t="n">
        <v>20.576</v>
      </c>
      <c r="Y9" s="43" t="n">
        <v>25.72</v>
      </c>
      <c r="Z9" s="43" t="n">
        <v>28.292</v>
      </c>
      <c r="AA9" s="43" t="n">
        <v>30.864</v>
      </c>
      <c r="AB9" s="43" t="n">
        <v>33.436</v>
      </c>
      <c r="AC9" s="43" t="n">
        <v>38.58</v>
      </c>
      <c r="AD9" s="43" t="n">
        <v>43.724</v>
      </c>
      <c r="AE9" s="43" t="n">
        <v>48.868</v>
      </c>
      <c r="AF9" s="43" t="n">
        <v>48.868</v>
      </c>
      <c r="AG9" s="43" t="n">
        <v>48.868</v>
      </c>
      <c r="AH9" s="43" t="n">
        <v>48.868</v>
      </c>
      <c r="AI9" s="43" t="n">
        <v>48.868</v>
      </c>
      <c r="AJ9" s="43" t="n">
        <v>28.292</v>
      </c>
      <c r="AK9" s="43" t="n">
        <v>20.576</v>
      </c>
      <c r="AL9" s="43" t="n">
        <v>18.004</v>
      </c>
      <c r="AM9" s="43" t="n">
        <v>15.432</v>
      </c>
      <c r="AN9" s="43" t="n">
        <v>12.86</v>
      </c>
      <c r="AO9" s="43" t="n">
        <v>12.86</v>
      </c>
      <c r="AP9" s="43" t="n">
        <v>12.86</v>
      </c>
      <c r="AQ9" s="43" t="n">
        <v>12.86</v>
      </c>
      <c r="AR9" s="43" t="n">
        <v>12.86</v>
      </c>
      <c r="AS9" s="43" t="n">
        <v>12.86</v>
      </c>
      <c r="AT9" s="43" t="n">
        <v>12.86</v>
      </c>
    </row>
    <row r="10" customFormat="false" ht="15" hidden="false" customHeight="false" outlineLevel="0" collapsed="false">
      <c r="A10" s="39"/>
      <c r="B10" s="42" t="s">
        <v>60</v>
      </c>
      <c r="D10" s="41" t="n">
        <v>30.864</v>
      </c>
      <c r="E10" s="41" t="n">
        <v>43.724</v>
      </c>
      <c r="F10" s="41" t="n">
        <v>38.58</v>
      </c>
      <c r="G10" s="41" t="n">
        <v>38.58</v>
      </c>
      <c r="H10" s="41" t="n">
        <v>41.152</v>
      </c>
      <c r="I10" s="41" t="n">
        <v>41.152</v>
      </c>
      <c r="J10" s="41" t="n">
        <v>43.724</v>
      </c>
      <c r="K10" s="41" t="n">
        <v>48.868</v>
      </c>
      <c r="L10" s="43" t="n">
        <v>59.156</v>
      </c>
      <c r="M10" s="43" t="n">
        <v>64.3</v>
      </c>
      <c r="N10" s="43" t="n">
        <v>30.864</v>
      </c>
      <c r="O10" s="43" t="n">
        <v>23.148</v>
      </c>
      <c r="P10" s="43" t="n">
        <v>20.576</v>
      </c>
      <c r="Q10" s="43" t="n">
        <v>18.004</v>
      </c>
      <c r="R10" s="43" t="n">
        <v>15.432</v>
      </c>
      <c r="S10" s="43" t="n">
        <v>20.576</v>
      </c>
      <c r="T10" s="43" t="n">
        <v>25.72</v>
      </c>
    </row>
    <row r="11" customFormat="false" ht="15" hidden="false" customHeight="false" outlineLevel="0" collapsed="false">
      <c r="A11" s="39"/>
      <c r="B11" s="42" t="s">
        <v>62</v>
      </c>
      <c r="C11" s="41" t="n">
        <v>12.86</v>
      </c>
      <c r="D11" s="41" t="n">
        <v>15.432</v>
      </c>
      <c r="E11" s="41" t="n">
        <v>18.004</v>
      </c>
      <c r="F11" s="41" t="n">
        <v>18.004</v>
      </c>
      <c r="G11" s="41" t="n">
        <v>18.004</v>
      </c>
      <c r="H11" s="41" t="n">
        <v>20.576</v>
      </c>
      <c r="I11" s="41" t="n">
        <v>33.436</v>
      </c>
      <c r="J11" s="41" t="n">
        <v>33.436</v>
      </c>
      <c r="K11" s="43" t="n">
        <v>36.008</v>
      </c>
      <c r="L11" s="43" t="n">
        <v>38.58</v>
      </c>
      <c r="M11" s="43" t="n">
        <v>33.436</v>
      </c>
      <c r="N11" s="43" t="n">
        <v>30.864</v>
      </c>
      <c r="O11" s="43" t="n">
        <v>23.148</v>
      </c>
      <c r="P11" s="43" t="n">
        <v>15.432</v>
      </c>
      <c r="Q11" s="43" t="n">
        <v>15.432</v>
      </c>
      <c r="R11" s="43" t="n">
        <v>15.432</v>
      </c>
      <c r="S11" s="43" t="n">
        <v>15.432</v>
      </c>
      <c r="T11" s="43" t="n">
        <v>12.86</v>
      </c>
      <c r="U11" s="43" t="n">
        <v>12.86</v>
      </c>
      <c r="V11" s="43" t="n">
        <v>12.86</v>
      </c>
      <c r="W11" s="43" t="n">
        <v>12.86</v>
      </c>
      <c r="X11" s="43" t="n">
        <v>12.86</v>
      </c>
    </row>
    <row r="12" customFormat="false" ht="15" hidden="false" customHeight="false" outlineLevel="0" collapsed="false">
      <c r="A12" s="39"/>
      <c r="B12" s="42" t="s">
        <v>64</v>
      </c>
      <c r="E12" s="41" t="n">
        <v>12.86</v>
      </c>
      <c r="F12" s="41" t="n">
        <v>12.86</v>
      </c>
      <c r="G12" s="41" t="n">
        <v>12.86</v>
      </c>
      <c r="H12" s="41" t="n">
        <v>12.86</v>
      </c>
      <c r="I12" s="41" t="n">
        <v>12.86</v>
      </c>
      <c r="J12" s="41" t="n">
        <v>12.86</v>
      </c>
      <c r="K12" s="41" t="n">
        <v>15.432</v>
      </c>
      <c r="L12" s="41" t="n">
        <v>15.432</v>
      </c>
      <c r="M12" s="43" t="n">
        <v>20.576</v>
      </c>
      <c r="N12" s="43" t="n">
        <v>23.148</v>
      </c>
      <c r="O12" s="43" t="n">
        <v>25.72</v>
      </c>
      <c r="P12" s="43" t="n">
        <v>28.292</v>
      </c>
      <c r="Q12" s="43" t="n">
        <v>33.436</v>
      </c>
      <c r="R12" s="43" t="n">
        <v>36.008</v>
      </c>
      <c r="S12" s="43" t="n">
        <v>38.58</v>
      </c>
      <c r="T12" s="43" t="n">
        <v>41.152</v>
      </c>
      <c r="U12" s="43" t="n">
        <v>43.724</v>
      </c>
      <c r="V12" s="43" t="n">
        <v>48.868</v>
      </c>
      <c r="W12" s="43" t="n">
        <v>51.44</v>
      </c>
      <c r="X12" s="43" t="n">
        <v>54.012</v>
      </c>
      <c r="Y12" s="43" t="n">
        <v>56.584</v>
      </c>
      <c r="Z12" s="43" t="n">
        <v>56.584</v>
      </c>
      <c r="AA12" s="43" t="n">
        <v>56.584</v>
      </c>
      <c r="AB12" s="43" t="n">
        <v>56.584</v>
      </c>
      <c r="AC12" s="43" t="n">
        <v>56.584</v>
      </c>
      <c r="AD12" s="43" t="n">
        <v>56.584</v>
      </c>
      <c r="AE12" s="43" t="n">
        <v>56.584</v>
      </c>
      <c r="AF12" s="43" t="n">
        <v>59.156</v>
      </c>
      <c r="AG12" s="43" t="n">
        <v>61.728</v>
      </c>
      <c r="AH12" s="43" t="n">
        <v>66.872</v>
      </c>
      <c r="AI12" s="43" t="n">
        <v>72.016</v>
      </c>
      <c r="AJ12" s="43" t="n">
        <v>77.16</v>
      </c>
      <c r="AK12" s="43" t="n">
        <v>74.588</v>
      </c>
      <c r="AL12" s="43" t="n">
        <v>64.3</v>
      </c>
      <c r="AM12" s="43" t="n">
        <v>51.44</v>
      </c>
      <c r="AN12" s="43" t="n">
        <v>41.152</v>
      </c>
      <c r="AO12" s="43" t="n">
        <v>30.864</v>
      </c>
      <c r="AP12" s="43" t="n">
        <v>23.148</v>
      </c>
      <c r="AQ12" s="43" t="n">
        <v>20.576</v>
      </c>
      <c r="AR12" s="43" t="n">
        <v>18.004</v>
      </c>
      <c r="AS12" s="43" t="n">
        <v>15.432</v>
      </c>
      <c r="AT12" s="43" t="n">
        <v>15.432</v>
      </c>
      <c r="AU12" s="43" t="n">
        <v>15.432</v>
      </c>
      <c r="AV12" s="43" t="n">
        <v>15.432</v>
      </c>
      <c r="AW12" s="43" t="n">
        <v>15.432</v>
      </c>
      <c r="AX12" s="43" t="n">
        <v>15.432</v>
      </c>
      <c r="AY12" s="43" t="n">
        <v>15.432</v>
      </c>
      <c r="AZ12" s="43" t="n">
        <v>15.432</v>
      </c>
      <c r="BA12" s="43" t="n">
        <v>15.432</v>
      </c>
      <c r="BB12" s="43" t="n">
        <v>15.432</v>
      </c>
      <c r="BC12" s="43" t="n">
        <v>15.432</v>
      </c>
    </row>
    <row r="13" customFormat="false" ht="15" hidden="false" customHeight="false" outlineLevel="0" collapsed="false">
      <c r="A13" s="39"/>
      <c r="B13" s="42" t="s">
        <v>66</v>
      </c>
      <c r="E13" s="41" t="n">
        <v>20.576</v>
      </c>
      <c r="F13" s="41" t="n">
        <v>30.864</v>
      </c>
      <c r="G13" s="41" t="n">
        <v>36.008</v>
      </c>
      <c r="H13" s="41" t="n">
        <v>33.436</v>
      </c>
      <c r="I13" s="41" t="n">
        <v>33.436</v>
      </c>
      <c r="J13" s="41" t="n">
        <v>33.436</v>
      </c>
      <c r="K13" s="41" t="n">
        <v>33.436</v>
      </c>
      <c r="L13" s="41" t="n">
        <v>15.432</v>
      </c>
      <c r="M13" s="43" t="n">
        <v>15.432</v>
      </c>
      <c r="N13" s="43" t="n">
        <v>12.86</v>
      </c>
      <c r="O13" s="43" t="n">
        <v>12.86</v>
      </c>
      <c r="P13" s="43" t="n">
        <v>12.86</v>
      </c>
      <c r="Q13" s="43" t="n">
        <v>12.86</v>
      </c>
      <c r="R13" s="43" t="n">
        <v>12.86</v>
      </c>
      <c r="S13" s="43" t="n">
        <v>12.86</v>
      </c>
    </row>
    <row r="14" customFormat="false" ht="15" hidden="false" customHeight="false" outlineLevel="0" collapsed="false">
      <c r="A14" s="39"/>
      <c r="B14" s="42" t="s">
        <v>68</v>
      </c>
      <c r="E14" s="41" t="n">
        <v>15.432</v>
      </c>
      <c r="F14" s="41" t="n">
        <v>15.432</v>
      </c>
      <c r="G14" s="41" t="n">
        <v>15.432</v>
      </c>
      <c r="H14" s="41" t="n">
        <v>15.432</v>
      </c>
      <c r="I14" s="41" t="n">
        <v>15.432</v>
      </c>
      <c r="J14" s="41" t="n">
        <v>15.432</v>
      </c>
      <c r="K14" s="41" t="n">
        <v>15.432</v>
      </c>
      <c r="L14" s="41" t="n">
        <v>15.432</v>
      </c>
      <c r="M14" s="43" t="n">
        <v>20.576</v>
      </c>
      <c r="N14" s="43" t="n">
        <v>23.148</v>
      </c>
      <c r="O14" s="43" t="n">
        <v>25.72</v>
      </c>
      <c r="P14" s="43" t="n">
        <v>28.292</v>
      </c>
      <c r="Q14" s="43" t="n">
        <v>30.864</v>
      </c>
      <c r="R14" s="43" t="n">
        <v>38.58</v>
      </c>
      <c r="S14" s="43" t="n">
        <v>41.152</v>
      </c>
      <c r="T14" s="43" t="n">
        <v>46.296</v>
      </c>
      <c r="U14" s="43" t="n">
        <v>51.44</v>
      </c>
      <c r="V14" s="43" t="n">
        <v>59.156</v>
      </c>
      <c r="W14" s="43" t="n">
        <v>61.728</v>
      </c>
      <c r="X14" s="43" t="n">
        <v>64.3</v>
      </c>
      <c r="Y14" s="43" t="n">
        <v>66.872</v>
      </c>
      <c r="Z14" s="43" t="n">
        <v>61.728</v>
      </c>
      <c r="AA14" s="43" t="n">
        <v>56.584</v>
      </c>
      <c r="AB14" s="43" t="n">
        <v>41.152</v>
      </c>
      <c r="AC14" s="43" t="n">
        <v>38.58</v>
      </c>
      <c r="AD14" s="43" t="n">
        <v>41.152</v>
      </c>
      <c r="AE14" s="43" t="n">
        <v>33.436</v>
      </c>
      <c r="AF14" s="43" t="n">
        <v>33.436</v>
      </c>
      <c r="AG14" s="43" t="n">
        <v>30.864</v>
      </c>
      <c r="AH14" s="43" t="n">
        <v>25.72</v>
      </c>
      <c r="AI14" s="43" t="n">
        <v>25.72</v>
      </c>
      <c r="AJ14" s="43" t="n">
        <v>25.72</v>
      </c>
      <c r="AK14" s="43" t="n">
        <v>25.72</v>
      </c>
      <c r="AL14" s="43" t="n">
        <v>25.72</v>
      </c>
      <c r="AM14" s="43" t="n">
        <v>28.292</v>
      </c>
      <c r="AN14" s="43" t="n">
        <v>30.864</v>
      </c>
      <c r="AO14" s="43" t="n">
        <v>38.58</v>
      </c>
      <c r="AP14" s="43" t="n">
        <v>46.296</v>
      </c>
      <c r="AQ14" s="43" t="n">
        <v>51.44</v>
      </c>
      <c r="AR14" s="43" t="n">
        <v>51.44</v>
      </c>
      <c r="AS14" s="43" t="n">
        <v>51.44</v>
      </c>
      <c r="AT14" s="43" t="n">
        <v>51.44</v>
      </c>
      <c r="AU14" s="43" t="n">
        <v>51.44</v>
      </c>
      <c r="AV14" s="43" t="n">
        <v>51.44</v>
      </c>
      <c r="AW14" s="43" t="n">
        <v>51.44</v>
      </c>
      <c r="AX14" s="43" t="n">
        <v>51.44</v>
      </c>
      <c r="AY14" s="43" t="n">
        <v>48.868</v>
      </c>
      <c r="AZ14" s="43" t="n">
        <v>46.296</v>
      </c>
      <c r="BA14" s="43" t="n">
        <v>43.724</v>
      </c>
      <c r="BB14" s="43" t="n">
        <v>43.724</v>
      </c>
      <c r="BC14" s="43" t="n">
        <v>46.296</v>
      </c>
      <c r="BD14" s="43" t="n">
        <v>48.868</v>
      </c>
      <c r="BE14" s="43" t="n">
        <v>48.868</v>
      </c>
      <c r="BF14" s="43" t="n">
        <v>51.44</v>
      </c>
      <c r="BG14" s="43" t="n">
        <v>54.012</v>
      </c>
      <c r="BH14" s="43" t="n">
        <v>56.584</v>
      </c>
      <c r="BI14" s="43" t="n">
        <v>64.3</v>
      </c>
      <c r="BJ14" s="43" t="n">
        <v>69.444</v>
      </c>
      <c r="BK14" s="43" t="n">
        <v>72.016</v>
      </c>
      <c r="BL14" s="43" t="n">
        <v>72.016</v>
      </c>
      <c r="BM14" s="43" t="n">
        <v>72.016</v>
      </c>
      <c r="BN14" s="43" t="n">
        <v>46.296</v>
      </c>
      <c r="BO14" s="43" t="n">
        <v>36.008</v>
      </c>
      <c r="BP14" s="43" t="n">
        <v>33.436</v>
      </c>
      <c r="BQ14" s="43" t="n">
        <v>23.148</v>
      </c>
      <c r="BR14" s="43" t="n">
        <v>18.004</v>
      </c>
      <c r="BS14" s="43" t="n">
        <v>18.004</v>
      </c>
      <c r="BT14" s="43" t="n">
        <v>18.004</v>
      </c>
      <c r="BU14" s="43" t="n">
        <v>15.432</v>
      </c>
      <c r="BV14" s="43" t="n">
        <v>15.432</v>
      </c>
    </row>
    <row r="15" customFormat="false" ht="15" hidden="false" customHeight="false" outlineLevel="0" collapsed="false">
      <c r="A15" s="39"/>
      <c r="B15" s="42" t="s">
        <v>70</v>
      </c>
      <c r="C15" s="41" t="n">
        <v>12.86</v>
      </c>
      <c r="D15" s="41" t="n">
        <v>12.86</v>
      </c>
      <c r="E15" s="41" t="n">
        <v>12.86</v>
      </c>
      <c r="F15" s="41" t="n">
        <v>15.432</v>
      </c>
      <c r="G15" s="41" t="n">
        <v>15.432</v>
      </c>
      <c r="H15" s="41" t="n">
        <v>15.432</v>
      </c>
      <c r="I15" s="41" t="n">
        <v>23.148</v>
      </c>
      <c r="J15" s="41" t="n">
        <v>30.864</v>
      </c>
      <c r="K15" s="43" t="n">
        <v>51.44</v>
      </c>
      <c r="L15" s="43" t="n">
        <v>46.296</v>
      </c>
      <c r="M15" s="43" t="n">
        <v>43.724</v>
      </c>
      <c r="N15" s="43" t="n">
        <v>43.724</v>
      </c>
      <c r="O15" s="43" t="n">
        <v>41.152</v>
      </c>
      <c r="P15" s="43" t="n">
        <v>38.58</v>
      </c>
      <c r="Q15" s="43" t="n">
        <v>46.296</v>
      </c>
      <c r="R15" s="43" t="n">
        <v>56.584</v>
      </c>
      <c r="S15" s="43" t="n">
        <v>36.008</v>
      </c>
      <c r="T15" s="43" t="n">
        <v>28.292</v>
      </c>
      <c r="U15" s="43" t="n">
        <v>25.72</v>
      </c>
      <c r="V15" s="43" t="n">
        <v>18.004</v>
      </c>
      <c r="W15" s="43" t="n">
        <v>15.432</v>
      </c>
      <c r="X15" s="43" t="n">
        <v>15.432</v>
      </c>
      <c r="Y15" s="43" t="n">
        <v>12.86</v>
      </c>
      <c r="Z15" s="43" t="n">
        <v>12.86</v>
      </c>
    </row>
    <row r="16" customFormat="false" ht="15" hidden="false" customHeight="false" outlineLevel="0" collapsed="false">
      <c r="A16" s="39"/>
      <c r="B16" s="42" t="s">
        <v>6</v>
      </c>
      <c r="G16" s="41" t="n">
        <v>12.86</v>
      </c>
      <c r="H16" s="41" t="n">
        <v>12.86</v>
      </c>
      <c r="I16" s="41" t="n">
        <v>15.432</v>
      </c>
      <c r="J16" s="41" t="n">
        <v>15.432</v>
      </c>
      <c r="K16" s="41" t="n">
        <v>15.432</v>
      </c>
      <c r="L16" s="41" t="n">
        <v>15.432</v>
      </c>
      <c r="M16" s="41" t="n">
        <v>18.004</v>
      </c>
      <c r="N16" s="41" t="n">
        <v>23.148</v>
      </c>
      <c r="O16" s="43" t="n">
        <v>28.292</v>
      </c>
      <c r="P16" s="43" t="n">
        <v>30.864</v>
      </c>
      <c r="Q16" s="43" t="n">
        <v>33.436</v>
      </c>
      <c r="R16" s="43" t="n">
        <v>36.008</v>
      </c>
      <c r="S16" s="43" t="n">
        <v>41.152</v>
      </c>
      <c r="T16" s="43" t="n">
        <v>48.868</v>
      </c>
      <c r="U16" s="43" t="n">
        <v>56.584</v>
      </c>
      <c r="V16" s="43" t="n">
        <v>59.156</v>
      </c>
      <c r="W16" s="43" t="n">
        <v>64.3</v>
      </c>
      <c r="X16" s="43" t="n">
        <v>66.872</v>
      </c>
      <c r="Y16" s="43" t="n">
        <v>72.016</v>
      </c>
      <c r="Z16" s="43" t="n">
        <v>74.588</v>
      </c>
      <c r="AA16" s="43" t="n">
        <v>79.732</v>
      </c>
      <c r="AB16" s="43" t="n">
        <v>77.16</v>
      </c>
      <c r="AC16" s="43" t="n">
        <v>72.016</v>
      </c>
      <c r="AD16" s="43" t="n">
        <v>59.156</v>
      </c>
      <c r="AE16" s="43" t="n">
        <v>59.156</v>
      </c>
      <c r="AF16" s="43" t="n">
        <v>64.3</v>
      </c>
      <c r="AG16" s="43" t="n">
        <v>69.444</v>
      </c>
      <c r="AH16" s="43" t="n">
        <v>74.588</v>
      </c>
      <c r="AI16" s="43" t="n">
        <v>79.732</v>
      </c>
      <c r="AJ16" s="43" t="n">
        <v>84.876</v>
      </c>
      <c r="AK16" s="43" t="n">
        <v>79.732</v>
      </c>
      <c r="AL16" s="43" t="n">
        <v>66.872</v>
      </c>
      <c r="AM16" s="43" t="n">
        <v>59.156</v>
      </c>
      <c r="AN16" s="43" t="n">
        <v>66.872</v>
      </c>
      <c r="AO16" s="43" t="n">
        <v>74.588</v>
      </c>
      <c r="AP16" s="43" t="n">
        <v>79.732</v>
      </c>
      <c r="AQ16" s="43" t="n">
        <v>72.016</v>
      </c>
      <c r="AR16" s="43" t="n">
        <v>64.3</v>
      </c>
      <c r="AS16" s="43" t="n">
        <v>56.584</v>
      </c>
      <c r="AT16" s="43" t="n">
        <v>51.44</v>
      </c>
      <c r="AU16" s="43" t="n">
        <v>43.724</v>
      </c>
      <c r="AV16" s="43" t="n">
        <v>36.008</v>
      </c>
      <c r="AW16" s="43" t="n">
        <v>30.864</v>
      </c>
      <c r="AX16" s="43" t="n">
        <v>23.148</v>
      </c>
      <c r="AY16" s="43" t="n">
        <v>15.432</v>
      </c>
      <c r="AZ16" s="43" t="n">
        <v>15.432</v>
      </c>
    </row>
    <row r="17" customFormat="false" ht="15" hidden="false" customHeight="false" outlineLevel="0" collapsed="false">
      <c r="A17" s="39"/>
      <c r="B17" s="44" t="s">
        <v>7</v>
      </c>
      <c r="E17" s="41" t="n">
        <v>15.432</v>
      </c>
      <c r="F17" s="41" t="n">
        <v>20.576</v>
      </c>
      <c r="G17" s="41" t="n">
        <v>23.148</v>
      </c>
      <c r="H17" s="41" t="n">
        <v>25.72</v>
      </c>
      <c r="I17" s="41" t="n">
        <v>28.292</v>
      </c>
      <c r="J17" s="41" t="n">
        <v>30.864</v>
      </c>
      <c r="K17" s="41" t="n">
        <v>33.436</v>
      </c>
      <c r="L17" s="41" t="n">
        <v>36.008</v>
      </c>
      <c r="M17" s="43" t="n">
        <v>38.58</v>
      </c>
      <c r="N17" s="43" t="n">
        <v>46.296</v>
      </c>
      <c r="O17" s="43" t="n">
        <v>48.868</v>
      </c>
      <c r="P17" s="43" t="n">
        <v>51.44</v>
      </c>
      <c r="Q17" s="43" t="n">
        <v>51.44</v>
      </c>
      <c r="R17" s="43" t="n">
        <v>41.152</v>
      </c>
      <c r="S17" s="43" t="n">
        <v>20.576</v>
      </c>
      <c r="T17" s="43" t="n">
        <v>18.004</v>
      </c>
      <c r="U17" s="43" t="n">
        <v>15.432</v>
      </c>
      <c r="V17" s="43" t="n">
        <v>12.86</v>
      </c>
      <c r="W17" s="43" t="n">
        <v>12.86</v>
      </c>
      <c r="X17" s="43" t="n">
        <v>10.288</v>
      </c>
      <c r="Y17" s="43" t="n">
        <v>10.288</v>
      </c>
      <c r="Z17" s="43" t="n">
        <v>10.288</v>
      </c>
      <c r="AA17" s="43" t="n">
        <v>10.288</v>
      </c>
      <c r="AB17" s="43" t="n">
        <v>10.288</v>
      </c>
      <c r="AC17" s="43" t="n">
        <v>10.288</v>
      </c>
    </row>
    <row r="18" customFormat="false" ht="15" hidden="false" customHeight="false" outlineLevel="0" collapsed="false">
      <c r="A18" s="39"/>
      <c r="B18" s="44" t="s">
        <v>8</v>
      </c>
      <c r="F18" s="41" t="n">
        <v>12.86</v>
      </c>
      <c r="G18" s="41" t="n">
        <v>12.86</v>
      </c>
      <c r="H18" s="41" t="n">
        <v>12.86</v>
      </c>
      <c r="I18" s="41" t="n">
        <v>15.432</v>
      </c>
      <c r="J18" s="41" t="n">
        <v>20.576</v>
      </c>
      <c r="K18" s="41" t="n">
        <v>23.148</v>
      </c>
      <c r="L18" s="41" t="n">
        <v>25.72</v>
      </c>
      <c r="M18" s="41" t="n">
        <v>28.292</v>
      </c>
      <c r="N18" s="43" t="n">
        <v>33.436</v>
      </c>
      <c r="O18" s="43" t="n">
        <v>36.008</v>
      </c>
      <c r="P18" s="43" t="n">
        <v>38.58</v>
      </c>
      <c r="Q18" s="43" t="n">
        <v>38.58</v>
      </c>
      <c r="R18" s="43" t="n">
        <v>33.436</v>
      </c>
      <c r="S18" s="43" t="n">
        <v>18.004</v>
      </c>
      <c r="T18" s="43" t="n">
        <v>15.432</v>
      </c>
      <c r="U18" s="43" t="n">
        <v>12.86</v>
      </c>
      <c r="V18" s="43" t="n">
        <v>10.288</v>
      </c>
      <c r="W18" s="43" t="n">
        <v>10.288</v>
      </c>
      <c r="X18" s="43" t="n">
        <v>7.716</v>
      </c>
      <c r="Y18" s="43" t="n">
        <v>5.144</v>
      </c>
      <c r="Z18" s="43" t="n">
        <v>5.144</v>
      </c>
    </row>
    <row r="19" customFormat="false" ht="15" hidden="false" customHeight="false" outlineLevel="0" collapsed="false">
      <c r="A19" s="39"/>
      <c r="B19" s="44" t="s">
        <v>9</v>
      </c>
      <c r="C19" s="41"/>
      <c r="D19" s="41"/>
      <c r="E19" s="41" t="n">
        <v>10.288</v>
      </c>
      <c r="F19" s="41" t="n">
        <v>12.86</v>
      </c>
      <c r="G19" s="41" t="n">
        <v>15.432</v>
      </c>
      <c r="H19" s="41" t="n">
        <v>18.004</v>
      </c>
      <c r="I19" s="41" t="n">
        <v>25.72</v>
      </c>
      <c r="J19" s="41" t="n">
        <v>28.292</v>
      </c>
      <c r="K19" s="43" t="n">
        <v>33.436</v>
      </c>
      <c r="L19" s="43" t="n">
        <v>36.008</v>
      </c>
      <c r="M19" s="43" t="n">
        <v>36.008</v>
      </c>
      <c r="N19" s="43" t="n">
        <v>36.008</v>
      </c>
      <c r="O19" s="43" t="n">
        <v>25.72</v>
      </c>
      <c r="P19" s="43" t="n">
        <v>18.004</v>
      </c>
      <c r="Q19" s="43" t="n">
        <v>12.86</v>
      </c>
      <c r="R19" s="43" t="n">
        <v>10.288</v>
      </c>
      <c r="S19" s="43" t="n">
        <v>10.288</v>
      </c>
      <c r="T19" s="43" t="n">
        <v>10.288</v>
      </c>
    </row>
    <row r="20" customFormat="false" ht="15" hidden="false" customHeight="false" outlineLevel="0" collapsed="false">
      <c r="A20" s="39"/>
      <c r="B20" s="44" t="s">
        <v>10</v>
      </c>
      <c r="C20" s="41"/>
      <c r="D20" s="41"/>
      <c r="E20" s="41" t="n">
        <v>12.86</v>
      </c>
      <c r="F20" s="41" t="n">
        <v>15.432</v>
      </c>
      <c r="G20" s="41" t="n">
        <v>18.004</v>
      </c>
      <c r="H20" s="41" t="n">
        <v>20.576</v>
      </c>
      <c r="I20" s="41" t="n">
        <v>23.148</v>
      </c>
      <c r="J20" s="41" t="n">
        <v>25.72</v>
      </c>
      <c r="K20" s="43" t="n">
        <v>28.292</v>
      </c>
      <c r="L20" s="43" t="n">
        <v>28.292</v>
      </c>
      <c r="M20" s="43" t="n">
        <v>28.292</v>
      </c>
      <c r="N20" s="43" t="n">
        <v>28.292</v>
      </c>
      <c r="O20" s="43" t="n">
        <v>28.292</v>
      </c>
      <c r="P20" s="43" t="n">
        <v>28.292</v>
      </c>
      <c r="Q20" s="43" t="n">
        <v>30.864</v>
      </c>
      <c r="R20" s="43" t="n">
        <v>33.436</v>
      </c>
      <c r="S20" s="43" t="n">
        <v>36.008</v>
      </c>
      <c r="T20" s="43" t="n">
        <v>38.58</v>
      </c>
      <c r="U20" s="43" t="n">
        <v>38.58</v>
      </c>
      <c r="V20" s="43" t="n">
        <v>18.004</v>
      </c>
      <c r="W20" s="43" t="n">
        <v>10.288</v>
      </c>
      <c r="X20" s="43" t="n">
        <v>7.716</v>
      </c>
    </row>
    <row r="21" customFormat="false" ht="15" hidden="false" customHeight="false" outlineLevel="0" collapsed="false">
      <c r="A21" s="39"/>
      <c r="B21" s="44" t="s">
        <v>11</v>
      </c>
      <c r="F21" s="41" t="n">
        <v>10.288</v>
      </c>
      <c r="G21" s="41" t="n">
        <v>12.86</v>
      </c>
      <c r="H21" s="41" t="n">
        <v>15.432</v>
      </c>
      <c r="I21" s="41" t="n">
        <v>18.004</v>
      </c>
      <c r="J21" s="41" t="n">
        <v>25.72</v>
      </c>
      <c r="K21" s="41" t="n">
        <v>28.292</v>
      </c>
      <c r="L21" s="41" t="n">
        <v>33.436</v>
      </c>
      <c r="M21" s="41" t="n">
        <v>36.008</v>
      </c>
      <c r="N21" s="43" t="n">
        <v>36.008</v>
      </c>
      <c r="O21" s="43" t="n">
        <v>36.008</v>
      </c>
      <c r="P21" s="43" t="n">
        <v>25.72</v>
      </c>
      <c r="Q21" s="43" t="n">
        <v>18.004</v>
      </c>
      <c r="R21" s="43" t="n">
        <v>12.86</v>
      </c>
      <c r="S21" s="43" t="n">
        <v>10.288</v>
      </c>
      <c r="T21" s="43" t="n">
        <v>10.288</v>
      </c>
      <c r="U21" s="43" t="n">
        <v>10.288</v>
      </c>
    </row>
    <row r="22" customFormat="false" ht="15" hidden="false" customHeight="false" outlineLevel="0" collapsed="false">
      <c r="A22" s="39"/>
      <c r="B22" s="44" t="s">
        <v>12</v>
      </c>
      <c r="C22" s="41" t="n">
        <v>12.86</v>
      </c>
      <c r="D22" s="41" t="n">
        <v>15.432</v>
      </c>
      <c r="E22" s="41" t="n">
        <v>15.432</v>
      </c>
      <c r="F22" s="41" t="n">
        <v>18.004</v>
      </c>
      <c r="G22" s="41" t="n">
        <v>18.004</v>
      </c>
      <c r="H22" s="41" t="n">
        <v>20.576</v>
      </c>
      <c r="I22" s="41" t="n">
        <v>20.576</v>
      </c>
      <c r="J22" s="41" t="n">
        <v>23.148</v>
      </c>
      <c r="K22" s="43" t="n">
        <v>25.72</v>
      </c>
      <c r="L22" s="43" t="n">
        <v>30.864</v>
      </c>
      <c r="M22" s="43" t="n">
        <v>28.292</v>
      </c>
      <c r="N22" s="43" t="n">
        <v>28.292</v>
      </c>
      <c r="O22" s="43" t="n">
        <v>28.292</v>
      </c>
      <c r="P22" s="43" t="n">
        <v>28.292</v>
      </c>
      <c r="Q22" s="43" t="n">
        <v>36.008</v>
      </c>
      <c r="R22" s="43" t="n">
        <v>28.292</v>
      </c>
      <c r="S22" s="43" t="n">
        <v>25.72</v>
      </c>
      <c r="T22" s="43" t="n">
        <v>25.72</v>
      </c>
      <c r="U22" s="43" t="n">
        <v>25.72</v>
      </c>
      <c r="V22" s="43" t="n">
        <v>25.72</v>
      </c>
      <c r="W22" s="43" t="n">
        <v>23.148</v>
      </c>
      <c r="X22" s="43" t="n">
        <v>23.148</v>
      </c>
      <c r="Y22" s="43" t="n">
        <v>23.148</v>
      </c>
      <c r="Z22" s="43" t="n">
        <v>23.148</v>
      </c>
      <c r="AA22" s="43" t="n">
        <v>23.148</v>
      </c>
      <c r="AB22" s="43" t="n">
        <v>23.148</v>
      </c>
      <c r="AC22" s="43" t="n">
        <v>23.148</v>
      </c>
      <c r="AD22" s="43" t="n">
        <v>25.72</v>
      </c>
      <c r="AE22" s="43" t="n">
        <v>25.72</v>
      </c>
      <c r="AF22" s="43" t="n">
        <v>28.292</v>
      </c>
      <c r="AG22" s="43" t="n">
        <v>28.292</v>
      </c>
      <c r="AH22" s="43" t="n">
        <v>28.292</v>
      </c>
      <c r="AI22" s="43" t="n">
        <v>30.864</v>
      </c>
      <c r="AJ22" s="43" t="n">
        <v>30.864</v>
      </c>
      <c r="AK22" s="43" t="n">
        <v>33.436</v>
      </c>
      <c r="AL22" s="43" t="n">
        <v>38.58</v>
      </c>
      <c r="AM22" s="43" t="n">
        <v>41.152</v>
      </c>
      <c r="AN22" s="43" t="n">
        <v>36.008</v>
      </c>
      <c r="AO22" s="43" t="n">
        <v>25.72</v>
      </c>
      <c r="AP22" s="43" t="n">
        <v>20.576</v>
      </c>
      <c r="AQ22" s="43" t="n">
        <v>18.004</v>
      </c>
      <c r="AR22" s="43" t="n">
        <v>18.004</v>
      </c>
      <c r="AS22" s="43" t="n">
        <v>15.432</v>
      </c>
      <c r="AT22" s="43" t="n">
        <v>12.86</v>
      </c>
      <c r="AU22" s="43" t="n">
        <v>12.86</v>
      </c>
    </row>
    <row r="23" customFormat="false" ht="15" hidden="false" customHeight="false" outlineLevel="0" collapsed="false">
      <c r="A23" s="39"/>
      <c r="B23" s="44" t="s">
        <v>13</v>
      </c>
      <c r="C23" s="41" t="n">
        <v>12.86</v>
      </c>
      <c r="D23" s="41" t="n">
        <v>12.86</v>
      </c>
      <c r="E23" s="41" t="n">
        <v>15.432</v>
      </c>
      <c r="F23" s="41" t="n">
        <v>18.004</v>
      </c>
      <c r="G23" s="41" t="n">
        <v>23.148</v>
      </c>
      <c r="H23" s="41" t="n">
        <v>25.72</v>
      </c>
      <c r="I23" s="41" t="n">
        <v>28.292</v>
      </c>
      <c r="J23" s="41" t="n">
        <v>30.864</v>
      </c>
      <c r="K23" s="43" t="n">
        <v>30.864</v>
      </c>
      <c r="L23" s="43" t="n">
        <v>30.864</v>
      </c>
      <c r="M23" s="43" t="n">
        <v>36.008</v>
      </c>
      <c r="N23" s="43" t="n">
        <v>43.724</v>
      </c>
      <c r="O23" s="43" t="n">
        <v>48.868</v>
      </c>
      <c r="P23" s="43" t="n">
        <v>56.584</v>
      </c>
      <c r="Q23" s="43" t="n">
        <v>61.728</v>
      </c>
      <c r="R23" s="43" t="n">
        <v>74.588</v>
      </c>
      <c r="S23" s="43" t="n">
        <v>77.16</v>
      </c>
      <c r="T23" s="43" t="n">
        <v>79.732</v>
      </c>
      <c r="U23" s="43" t="n">
        <v>79.732</v>
      </c>
      <c r="V23" s="43" t="n">
        <v>72.016</v>
      </c>
      <c r="W23" s="43" t="n">
        <v>64.3</v>
      </c>
      <c r="X23" s="43" t="n">
        <v>61.728</v>
      </c>
      <c r="Y23" s="43" t="n">
        <v>59.156</v>
      </c>
      <c r="Z23" s="43" t="n">
        <v>59.156</v>
      </c>
      <c r="AA23" s="43" t="n">
        <v>56.584</v>
      </c>
      <c r="AB23" s="43" t="n">
        <v>54.012</v>
      </c>
      <c r="AC23" s="43" t="n">
        <v>51.44</v>
      </c>
      <c r="AD23" s="43" t="n">
        <v>51.44</v>
      </c>
      <c r="AE23" s="43" t="n">
        <v>33.436</v>
      </c>
      <c r="AF23" s="43" t="n">
        <v>23.148</v>
      </c>
      <c r="AG23" s="43" t="n">
        <v>18.004</v>
      </c>
      <c r="AH23" s="43" t="n">
        <v>15.432</v>
      </c>
      <c r="AI23" s="43" t="n">
        <v>12.86</v>
      </c>
      <c r="AJ23" s="43" t="n">
        <v>12.86</v>
      </c>
      <c r="AK23" s="43" t="n">
        <v>10.288</v>
      </c>
      <c r="AL23" s="43" t="n">
        <v>10.288</v>
      </c>
    </row>
    <row r="24" customFormat="false" ht="15" hidden="false" customHeight="false" outlineLevel="0" collapsed="false">
      <c r="A24" s="39"/>
      <c r="B24" s="44" t="s">
        <v>14</v>
      </c>
      <c r="C24" s="41" t="n">
        <v>12.86</v>
      </c>
      <c r="D24" s="41" t="n">
        <v>18.004</v>
      </c>
      <c r="E24" s="41" t="n">
        <v>23.148</v>
      </c>
      <c r="F24" s="41" t="n">
        <v>28.292</v>
      </c>
      <c r="G24" s="41" t="n">
        <v>41.152</v>
      </c>
      <c r="H24" s="41" t="n">
        <v>41.152</v>
      </c>
      <c r="I24" s="41" t="n">
        <v>33.436</v>
      </c>
      <c r="J24" s="41" t="n">
        <v>18.004</v>
      </c>
      <c r="K24" s="43" t="n">
        <v>12.86</v>
      </c>
      <c r="L24" s="43" t="n">
        <v>10.288</v>
      </c>
      <c r="M24" s="43" t="n">
        <v>10.288</v>
      </c>
    </row>
    <row r="25" customFormat="false" ht="15" hidden="false" customHeight="false" outlineLevel="0" collapsed="false">
      <c r="A25" s="39"/>
      <c r="B25" s="44" t="s">
        <v>15</v>
      </c>
      <c r="E25" s="41" t="n">
        <v>20.576</v>
      </c>
      <c r="F25" s="41" t="n">
        <v>20.576</v>
      </c>
      <c r="G25" s="41" t="n">
        <v>23.148</v>
      </c>
      <c r="H25" s="41" t="n">
        <v>23.148</v>
      </c>
      <c r="I25" s="41" t="n">
        <v>23.148</v>
      </c>
      <c r="J25" s="41" t="n">
        <v>23.148</v>
      </c>
      <c r="K25" s="41" t="n">
        <v>23.148</v>
      </c>
      <c r="L25" s="41" t="n">
        <v>23.148</v>
      </c>
      <c r="M25" s="43" t="n">
        <v>23.148</v>
      </c>
      <c r="N25" s="43" t="n">
        <v>28.292</v>
      </c>
      <c r="O25" s="43" t="n">
        <v>30.864</v>
      </c>
      <c r="P25" s="43" t="n">
        <v>33.436</v>
      </c>
      <c r="Q25" s="43" t="n">
        <v>36.008</v>
      </c>
      <c r="R25" s="43" t="n">
        <v>43.724</v>
      </c>
      <c r="S25" s="43" t="n">
        <v>43.724</v>
      </c>
      <c r="T25" s="43" t="n">
        <v>38.58</v>
      </c>
      <c r="U25" s="43" t="n">
        <v>38.58</v>
      </c>
      <c r="V25" s="43" t="n">
        <v>36.008</v>
      </c>
      <c r="W25" s="43" t="n">
        <v>33.436</v>
      </c>
      <c r="X25" s="43" t="n">
        <v>28.292</v>
      </c>
      <c r="Y25" s="43" t="n">
        <v>23.148</v>
      </c>
      <c r="Z25" s="43" t="n">
        <v>18.004</v>
      </c>
      <c r="AA25" s="43" t="n">
        <v>10.288</v>
      </c>
      <c r="AB25" s="43" t="n">
        <v>12.86</v>
      </c>
      <c r="AC25" s="43" t="n">
        <v>12.86</v>
      </c>
      <c r="AD25" s="43" t="n">
        <v>12.86</v>
      </c>
      <c r="AE25" s="43" t="n">
        <v>10.288</v>
      </c>
      <c r="AF25" s="43" t="n">
        <v>10.288</v>
      </c>
      <c r="AG25" s="43" t="n">
        <v>10.288</v>
      </c>
      <c r="AH25" s="43" t="n">
        <v>10.288</v>
      </c>
      <c r="AI25" s="43" t="n">
        <v>10.288</v>
      </c>
    </row>
    <row r="26" customFormat="false" ht="15" hidden="false" customHeight="false" outlineLevel="0" collapsed="false">
      <c r="A26" s="39"/>
      <c r="B26" s="45" t="s">
        <v>16</v>
      </c>
      <c r="C26" s="46"/>
      <c r="D26" s="47" t="n">
        <v>15.432</v>
      </c>
      <c r="E26" s="47" t="n">
        <v>18.004</v>
      </c>
      <c r="F26" s="47" t="n">
        <v>23.148</v>
      </c>
      <c r="G26" s="47" t="n">
        <v>23.148</v>
      </c>
      <c r="H26" s="47" t="n">
        <v>23.148</v>
      </c>
      <c r="I26" s="47" t="n">
        <v>25.72</v>
      </c>
      <c r="J26" s="47" t="n">
        <v>28.292</v>
      </c>
      <c r="K26" s="47" t="n">
        <v>28.292</v>
      </c>
      <c r="L26" s="48" t="n">
        <v>28.292</v>
      </c>
      <c r="M26" s="48" t="n">
        <v>30.864</v>
      </c>
      <c r="N26" s="48" t="n">
        <v>38.58</v>
      </c>
      <c r="O26" s="48" t="n">
        <v>54.012</v>
      </c>
      <c r="P26" s="48" t="n">
        <v>64.3</v>
      </c>
      <c r="Q26" s="48" t="n">
        <v>61.728</v>
      </c>
      <c r="R26" s="48" t="n">
        <v>59.156</v>
      </c>
      <c r="S26" s="48" t="n">
        <v>59.156</v>
      </c>
      <c r="T26" s="48" t="n">
        <v>59.156</v>
      </c>
      <c r="U26" s="48" t="n">
        <v>54.012</v>
      </c>
      <c r="V26" s="48" t="n">
        <v>51.44</v>
      </c>
      <c r="W26" s="48" t="n">
        <v>51.44</v>
      </c>
      <c r="X26" s="48" t="n">
        <v>51.44</v>
      </c>
      <c r="Y26" s="48" t="n">
        <v>48.868</v>
      </c>
      <c r="Z26" s="48" t="n">
        <v>59.156</v>
      </c>
      <c r="AA26" s="48" t="n">
        <v>59.156</v>
      </c>
      <c r="AB26" s="48" t="n">
        <v>59.156</v>
      </c>
      <c r="AC26" s="48" t="n">
        <v>56.584</v>
      </c>
      <c r="AD26" s="48" t="n">
        <v>56.584</v>
      </c>
      <c r="AE26" s="48" t="n">
        <v>54.012</v>
      </c>
      <c r="AF26" s="48" t="n">
        <v>59.156</v>
      </c>
      <c r="AG26" s="48" t="n">
        <v>59.156</v>
      </c>
      <c r="AH26" s="48" t="n">
        <v>51.44</v>
      </c>
      <c r="AI26" s="48" t="n">
        <v>43.724</v>
      </c>
      <c r="AJ26" s="48" t="n">
        <v>38.58</v>
      </c>
      <c r="AK26" s="48" t="n">
        <v>36.008</v>
      </c>
      <c r="AL26" s="48" t="n">
        <v>36.008</v>
      </c>
      <c r="AM26" s="48" t="n">
        <v>36.008</v>
      </c>
      <c r="AN26" s="48" t="n">
        <v>36.008</v>
      </c>
      <c r="AO26" s="48" t="n">
        <v>33.436</v>
      </c>
      <c r="AP26" s="48" t="n">
        <v>33.436</v>
      </c>
      <c r="AQ26" s="48" t="n">
        <v>36.008</v>
      </c>
      <c r="AR26" s="48" t="n">
        <v>41.152</v>
      </c>
      <c r="AS26" s="48" t="n">
        <v>43.724</v>
      </c>
      <c r="AT26" s="48" t="n">
        <v>43.724</v>
      </c>
      <c r="AU26" s="48" t="n">
        <v>43.724</v>
      </c>
      <c r="AV26" s="48" t="n">
        <v>43.724</v>
      </c>
      <c r="AW26" s="48" t="n">
        <v>43.724</v>
      </c>
      <c r="AX26" s="48" t="n">
        <v>43.724</v>
      </c>
      <c r="AY26" s="48" t="n">
        <v>46.296</v>
      </c>
      <c r="AZ26" s="48" t="n">
        <v>48.868</v>
      </c>
      <c r="BA26" s="48" t="n">
        <v>48.868</v>
      </c>
      <c r="BB26" s="48" t="n">
        <v>48.868</v>
      </c>
      <c r="BC26" s="48" t="n">
        <v>48.868</v>
      </c>
      <c r="BD26" s="48" t="n">
        <v>48.868</v>
      </c>
      <c r="BE26" s="48" t="n">
        <v>43.724</v>
      </c>
      <c r="BF26" s="48" t="n">
        <v>25.72</v>
      </c>
      <c r="BG26" s="48" t="n">
        <v>18.004</v>
      </c>
      <c r="BH26" s="48" t="n">
        <v>18.004</v>
      </c>
      <c r="BI26" s="48" t="n">
        <v>20.576</v>
      </c>
      <c r="BJ26" s="48" t="n">
        <v>25.72</v>
      </c>
      <c r="BK26" s="48" t="n">
        <v>25.72</v>
      </c>
      <c r="BL26" s="48" t="n">
        <v>20.576</v>
      </c>
      <c r="BM26" s="48" t="n">
        <v>18.004</v>
      </c>
      <c r="BN26" s="48"/>
      <c r="BO26" s="48"/>
      <c r="BP26" s="48"/>
      <c r="BQ26" s="48"/>
      <c r="BR26" s="48"/>
      <c r="BS26" s="48"/>
      <c r="BT26" s="48"/>
      <c r="BU26" s="48"/>
      <c r="BV26" s="48"/>
    </row>
    <row r="27" customFormat="false" ht="47.25" hidden="false" customHeight="false" outlineLevel="0" collapsed="false">
      <c r="A27" s="39"/>
      <c r="B27" s="49" t="s">
        <v>115</v>
      </c>
      <c r="C27" s="50" t="n">
        <f aca="false">AVERAGE(C7,C11,C15,C22:C24)</f>
        <v>14.146</v>
      </c>
      <c r="D27" s="50" t="n">
        <f aca="false">AVERAGE(D7,D10,D11,D15,D26,D22:D24)</f>
        <v>18.004</v>
      </c>
      <c r="E27" s="50" t="n">
        <f aca="false">AVERAGE(E3:E5,E7,E10:E15,E17,E19:E20,E22:E26)</f>
        <v>18.004</v>
      </c>
      <c r="F27" s="50" t="n">
        <f aca="false">AVERAGE(F2:F15,F17:F26)</f>
        <v>19.0756666666667</v>
      </c>
      <c r="G27" s="50" t="n">
        <f aca="false">AVERAGE(G2:G26)</f>
        <v>20.78176</v>
      </c>
      <c r="H27" s="50" t="n">
        <f aca="false">AVERAGE(H2:H26)</f>
        <v>22.32496</v>
      </c>
      <c r="I27" s="50" t="n">
        <f aca="false">AVERAGE(I2:I26)</f>
        <v>24.79408</v>
      </c>
      <c r="J27" s="50" t="n">
        <f aca="false">AVERAGE(J2:J26)</f>
        <v>26.33728</v>
      </c>
      <c r="K27" s="50" t="n">
        <f aca="false">AVERAGE(K2:K26)</f>
        <v>28.49776</v>
      </c>
      <c r="L27" s="50" t="n">
        <f aca="false">AVERAGE(L2:L26)</f>
        <v>28.90928</v>
      </c>
      <c r="M27" s="50" t="n">
        <f aca="false">AVERAGE(M2:M26)</f>
        <v>29.8352</v>
      </c>
      <c r="N27" s="50" t="n">
        <f aca="false">AVERAGE(N2:N23,N25:N26)</f>
        <v>31.7586086956522</v>
      </c>
      <c r="O27" s="50" t="n">
        <f aca="false">AVERAGE(O2:O23,O25:O26)</f>
        <v>31.8704347826087</v>
      </c>
      <c r="P27" s="50" t="n">
        <f aca="false">AVERAGE(P2:P23,P25:P26)</f>
        <v>31.5349565217391</v>
      </c>
      <c r="Q27" s="50" t="n">
        <f aca="false">AVERAGE(Q2:Q23,Q25:Q26)</f>
        <v>32.2059130434783</v>
      </c>
      <c r="R27" s="50" t="n">
        <f aca="false">AVERAGE(R2:R23,R25:R26)</f>
        <v>32.4295652173913</v>
      </c>
      <c r="S27" s="50" t="n">
        <f aca="false">AVERAGE(S2:S23,S25:S26)</f>
        <v>30.3048695652174</v>
      </c>
      <c r="T27" s="50" t="n">
        <f aca="false">AVERAGE(T2:T12,T25:T26,T14:T23)</f>
        <v>31.3316363636364</v>
      </c>
      <c r="U27" s="50" t="n">
        <f aca="false">AVERAGE(U2:U9,U11:U12,U14:U18,U20:U23,U25:U26)</f>
        <v>32.6644</v>
      </c>
      <c r="V27" s="50" t="n">
        <f aca="false">AVERAGE(V2:V9,V11:V12,V14:V18,V20,V22:V23,V25:V26)</f>
        <v>32.0823157894737</v>
      </c>
      <c r="W27" s="50" t="n">
        <f aca="false">AVERAGE(W2:W26)</f>
        <v>32.15</v>
      </c>
      <c r="X27" s="50" t="n">
        <f aca="false">AVERAGE(X2:X26)</f>
        <v>30.7211111111111</v>
      </c>
      <c r="Y27" s="50" t="n">
        <f aca="false">AVERAGE(Y2:Y26)</f>
        <v>33.436</v>
      </c>
      <c r="Z27" s="50" t="n">
        <f aca="false">AVERAGE(Z2:Z5,Z8:Z9,Z12,Z14:Z18,Z22:Z23,Z25:Z26)</f>
        <v>35.8365333333333</v>
      </c>
      <c r="AA27" s="50" t="n">
        <f aca="false">AVERAGE(AA2:AA26)</f>
        <v>39.9649230769231</v>
      </c>
      <c r="AB27" s="50" t="n">
        <f aca="false">AVERAGE(AB2:AB26)</f>
        <v>39.3713846153846</v>
      </c>
      <c r="AC27" s="50" t="n">
        <f aca="false">AVERAGE(AC2:AC26)</f>
        <v>39.1735384615385</v>
      </c>
      <c r="AD27" s="50" t="n">
        <f aca="false">AVERAGE(AD2:AD26)</f>
        <v>41.795</v>
      </c>
      <c r="AE27" s="50" t="n">
        <f aca="false">AVERAGE(AE2:AE26)</f>
        <v>42.3210909090909</v>
      </c>
      <c r="AF27" s="50" t="n">
        <f aca="false">AVERAGE(AF2:AF26)</f>
        <v>41.6196363636364</v>
      </c>
      <c r="AG27" s="50" t="n">
        <f aca="false">AVERAGE(AG2:AG26)</f>
        <v>40.4505454545455</v>
      </c>
      <c r="AH27" s="50" t="n">
        <f aca="false">AVERAGE(AH2:AH26)</f>
        <v>37.4109090909091</v>
      </c>
      <c r="AI27" s="50" t="n">
        <f aca="false">AVERAGE(AI2:AI26)</f>
        <v>35.7741818181818</v>
      </c>
      <c r="AJ27" s="50" t="n">
        <f aca="false">AVERAGE(AJ2:AJ26)</f>
        <v>35.4936</v>
      </c>
      <c r="AK27" s="50" t="n">
        <f aca="false">AVERAGE(AK2:AK26)</f>
        <v>33.436</v>
      </c>
      <c r="AL27" s="50" t="n">
        <f aca="false">AVERAGE(AL2:AL26)</f>
        <v>31.1212</v>
      </c>
      <c r="AM27" s="50" t="n">
        <f aca="false">AVERAGE(AM2:AM26)</f>
        <v>31.7213333333333</v>
      </c>
      <c r="AN27" s="50" t="n">
        <f aca="false">AVERAGE(AN2:AN26)</f>
        <v>30.864</v>
      </c>
      <c r="AO27" s="50" t="n">
        <f aca="false">AVERAGE(AO2:AO26)</f>
        <v>29.4351111111111</v>
      </c>
      <c r="AP27" s="50" t="n">
        <f aca="false">AVERAGE(AP2:AP26)</f>
        <v>29.1493333333333</v>
      </c>
      <c r="AQ27" s="50" t="n">
        <f aca="false">AVERAGE(AQ2:AQ26)</f>
        <v>31.1497777777778</v>
      </c>
      <c r="AR27" s="50" t="n">
        <f aca="false">AVERAGE(AR2:AR26)</f>
        <v>32.793</v>
      </c>
      <c r="AS27" s="50" t="n">
        <f aca="false">AVERAGE(AS2:AS26)</f>
        <v>30.4965714285714</v>
      </c>
      <c r="AT27" s="50" t="n">
        <f aca="false">AVERAGE(AT2:AT26)</f>
        <v>29.0268571428571</v>
      </c>
      <c r="AU27" s="50" t="n">
        <f aca="false">AVERAGE(AU2:AU26)</f>
        <v>30.0066666666667</v>
      </c>
      <c r="AV27" s="50" t="n">
        <f aca="false">AVERAGE(AV2:AV26)</f>
        <v>31.3784</v>
      </c>
      <c r="AW27" s="50" t="n">
        <f aca="false">AVERAGE(AW2:AW26)</f>
        <v>30.3496</v>
      </c>
      <c r="AX27" s="50" t="n">
        <f aca="false">AVERAGE(AX2:AX26)</f>
        <v>28.292</v>
      </c>
      <c r="AY27" s="50" t="n">
        <f aca="false">AVERAGE(AY2:AY26)</f>
        <v>26.2344</v>
      </c>
      <c r="AZ27" s="50" t="n">
        <f aca="false">AVERAGE(AZ2:AZ26)</f>
        <v>26.2344</v>
      </c>
      <c r="BA27" s="50" t="n">
        <f aca="false">AVERAGE(BA2:BA26)</f>
        <v>36.008</v>
      </c>
      <c r="BB27" s="50" t="n">
        <f aca="false">AVERAGE(BB2:BB26)</f>
        <v>36.008</v>
      </c>
      <c r="BC27" s="50" t="n">
        <f aca="false">AVERAGE(BC2:BC26)</f>
        <v>36.8653333333333</v>
      </c>
      <c r="BD27" s="50" t="n">
        <f aca="false">AVERAGE(BD2:BD26)</f>
        <v>48.868</v>
      </c>
      <c r="BE27" s="50" t="n">
        <f aca="false">AVERAGE(BE2:BE26)</f>
        <v>46.296</v>
      </c>
      <c r="BF27" s="50" t="n">
        <f aca="false">AVERAGE(BF2:BF26)</f>
        <v>38.58</v>
      </c>
      <c r="BG27" s="50" t="n">
        <f aca="false">AVERAGE(BG2:BG26)</f>
        <v>36.008</v>
      </c>
      <c r="BH27" s="50" t="n">
        <f aca="false">AVERAGE(BH2:BH26)</f>
        <v>37.294</v>
      </c>
      <c r="BI27" s="50" t="n">
        <f aca="false">AVERAGE(BI2:BI26)</f>
        <v>42.438</v>
      </c>
      <c r="BJ27" s="50" t="n">
        <f aca="false">AVERAGE(BJ2:BJ26)</f>
        <v>47.582</v>
      </c>
      <c r="BK27" s="50" t="n">
        <f aca="false">AVERAGE(BK2:BK26)</f>
        <v>48.868</v>
      </c>
      <c r="BL27" s="50" t="n">
        <f aca="false">AVERAGE(BL2:BL26)</f>
        <v>46.296</v>
      </c>
      <c r="BM27" s="50" t="n">
        <f aca="false">AVERAGE(BM2:BM26)</f>
        <v>45.01</v>
      </c>
      <c r="BN27" s="50" t="n">
        <f aca="false">AVERAGE(BN2:BN26)</f>
        <v>46.296</v>
      </c>
      <c r="BO27" s="50" t="n">
        <f aca="false">AVERAGE(BO2:BO26)</f>
        <v>36.008</v>
      </c>
      <c r="BP27" s="50" t="n">
        <f aca="false">AVERAGE(BP2:BP26)</f>
        <v>33.436</v>
      </c>
      <c r="BQ27" s="50" t="n">
        <f aca="false">AVERAGE(BQ2:BQ26)</f>
        <v>23.148</v>
      </c>
      <c r="BR27" s="50" t="n">
        <f aca="false">AVERAGE(BR2:BR26)</f>
        <v>18.004</v>
      </c>
      <c r="BS27" s="50" t="n">
        <f aca="false">AVERAGE(BS2:BS26)</f>
        <v>18.004</v>
      </c>
      <c r="BT27" s="50" t="n">
        <f aca="false">AVERAGE(BT2:BT26)</f>
        <v>18.004</v>
      </c>
      <c r="BU27" s="50" t="n">
        <f aca="false">AVERAGE(BU2:BU26)</f>
        <v>15.432</v>
      </c>
      <c r="BV27" s="50" t="n">
        <f aca="false">AVERAGE(BV2:BV26)</f>
        <v>15.432</v>
      </c>
    </row>
    <row r="28" customFormat="false" ht="12.75" hidden="false" customHeight="false" outlineLevel="0" collapsed="false">
      <c r="B28" s="51"/>
      <c r="C28" s="41"/>
      <c r="D28" s="41"/>
      <c r="E28" s="41"/>
      <c r="F28" s="41"/>
      <c r="G28" s="41"/>
      <c r="H28" s="41"/>
      <c r="I28" s="41"/>
      <c r="J28" s="41"/>
    </row>
    <row r="29" customFormat="false" ht="12.75" hidden="false" customHeight="false" outlineLevel="0" collapsed="false">
      <c r="B29" s="51"/>
      <c r="C29" s="41"/>
      <c r="D29" s="41"/>
      <c r="E29" s="41"/>
      <c r="F29" s="41"/>
      <c r="G29" s="41"/>
      <c r="H29" s="41"/>
      <c r="I29" s="41"/>
      <c r="J29" s="41"/>
    </row>
    <row r="30" customFormat="false" ht="12.75" hidden="false" customHeight="false" outlineLevel="0" collapsed="false">
      <c r="B30" s="51"/>
      <c r="C30" s="41"/>
      <c r="D30" s="41"/>
      <c r="E30" s="41"/>
      <c r="F30" s="41"/>
      <c r="G30" s="41"/>
      <c r="H30" s="41"/>
      <c r="I30" s="41"/>
      <c r="J30" s="41"/>
    </row>
    <row r="31" customFormat="false" ht="15" hidden="false" customHeight="false" outlineLevel="0" collapsed="false">
      <c r="A31" s="39" t="s">
        <v>116</v>
      </c>
      <c r="B31" s="52" t="s">
        <v>6</v>
      </c>
      <c r="C31" s="41"/>
      <c r="D31" s="41"/>
      <c r="E31" s="41"/>
      <c r="F31" s="41"/>
      <c r="G31" s="53" t="n">
        <v>1010</v>
      </c>
      <c r="H31" s="53" t="n">
        <v>1009</v>
      </c>
      <c r="I31" s="53" t="n">
        <v>1008</v>
      </c>
      <c r="J31" s="53" t="n">
        <v>1006</v>
      </c>
      <c r="K31" s="54" t="n">
        <v>1005</v>
      </c>
      <c r="L31" s="54" t="n">
        <v>1000</v>
      </c>
      <c r="M31" s="54" t="n">
        <v>995</v>
      </c>
      <c r="N31" s="54" t="n">
        <v>990</v>
      </c>
      <c r="O31" s="54" t="n">
        <v>985</v>
      </c>
      <c r="P31" s="54" t="n">
        <v>980</v>
      </c>
      <c r="Q31" s="54" t="n">
        <v>975</v>
      </c>
      <c r="R31" s="54" t="n">
        <v>965</v>
      </c>
      <c r="S31" s="54" t="n">
        <v>950</v>
      </c>
      <c r="T31" s="54" t="n">
        <v>948</v>
      </c>
      <c r="U31" s="54" t="n">
        <v>945</v>
      </c>
      <c r="V31" s="54" t="n">
        <v>930</v>
      </c>
      <c r="W31" s="54" t="n">
        <v>911</v>
      </c>
      <c r="X31" s="54" t="n">
        <v>916</v>
      </c>
      <c r="Y31" s="54" t="n">
        <v>932</v>
      </c>
      <c r="Z31" s="54" t="n">
        <v>940</v>
      </c>
      <c r="AA31" s="54" t="n">
        <v>945</v>
      </c>
      <c r="AB31" s="54" t="n">
        <v>955</v>
      </c>
      <c r="AC31" s="54" t="n">
        <v>955</v>
      </c>
      <c r="AD31" s="54" t="n">
        <v>955</v>
      </c>
      <c r="AE31" s="54" t="n">
        <v>945</v>
      </c>
      <c r="AF31" s="54" t="n">
        <v>935</v>
      </c>
      <c r="AG31" s="54" t="n">
        <v>910</v>
      </c>
      <c r="AH31" s="54" t="n">
        <v>899</v>
      </c>
      <c r="AI31" s="54" t="n">
        <v>920</v>
      </c>
      <c r="AJ31" s="54" t="n">
        <v>945</v>
      </c>
      <c r="AK31" s="54" t="n">
        <v>960</v>
      </c>
      <c r="AL31" s="54" t="n">
        <v>940</v>
      </c>
      <c r="AM31" s="54" t="n">
        <v>912</v>
      </c>
      <c r="AN31" s="54" t="n">
        <v>909</v>
      </c>
      <c r="AO31" s="54" t="n">
        <v>916</v>
      </c>
      <c r="AP31" s="54" t="n">
        <v>925</v>
      </c>
      <c r="AQ31" s="54" t="n">
        <v>935</v>
      </c>
      <c r="AR31" s="54" t="n">
        <v>945</v>
      </c>
      <c r="AS31" s="54" t="n">
        <v>960</v>
      </c>
      <c r="AT31" s="54" t="n">
        <v>970</v>
      </c>
      <c r="AU31" s="54" t="n">
        <v>990</v>
      </c>
      <c r="AV31" s="54" t="n">
        <v>1000</v>
      </c>
      <c r="AW31" s="54" t="n">
        <v>1005</v>
      </c>
      <c r="AX31" s="54" t="n">
        <v>1008</v>
      </c>
      <c r="AY31" s="54"/>
      <c r="AZ31" s="54"/>
      <c r="BA31" s="54"/>
    </row>
    <row r="32" customFormat="false" ht="15" hidden="false" customHeight="false" outlineLevel="0" collapsed="false">
      <c r="A32" s="39"/>
      <c r="B32" s="55" t="s">
        <v>7</v>
      </c>
      <c r="C32" s="41"/>
      <c r="D32" s="41"/>
      <c r="E32" s="41" t="n">
        <v>1009</v>
      </c>
      <c r="F32" s="41" t="n">
        <v>1006</v>
      </c>
      <c r="G32" s="53" t="n">
        <v>1005</v>
      </c>
      <c r="H32" s="53" t="n">
        <v>1004</v>
      </c>
      <c r="I32" s="53" t="n">
        <v>1002</v>
      </c>
      <c r="J32" s="53" t="n">
        <v>998</v>
      </c>
      <c r="K32" s="54" t="n">
        <v>991</v>
      </c>
      <c r="L32" s="54" t="n">
        <v>987</v>
      </c>
      <c r="M32" s="54" t="n">
        <v>983</v>
      </c>
      <c r="N32" s="54" t="n">
        <v>974</v>
      </c>
      <c r="O32" s="54" t="n">
        <v>969</v>
      </c>
      <c r="P32" s="54" t="n">
        <v>963</v>
      </c>
      <c r="Q32" s="54" t="n">
        <v>962</v>
      </c>
      <c r="R32" s="54" t="n">
        <v>965</v>
      </c>
      <c r="S32" s="54" t="n">
        <v>990</v>
      </c>
      <c r="T32" s="54" t="n">
        <v>998</v>
      </c>
      <c r="U32" s="54" t="n">
        <v>1003</v>
      </c>
      <c r="V32" s="54" t="n">
        <v>1006</v>
      </c>
      <c r="W32" s="54" t="n">
        <v>1009</v>
      </c>
      <c r="X32" s="54" t="n">
        <v>1010</v>
      </c>
      <c r="Y32" s="54" t="n">
        <v>1011</v>
      </c>
      <c r="Z32" s="54" t="n">
        <v>1011</v>
      </c>
      <c r="AA32" s="54" t="n">
        <v>1011</v>
      </c>
      <c r="AB32" s="54" t="n">
        <v>1010</v>
      </c>
      <c r="AC32" s="54" t="n">
        <v>1010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</row>
    <row r="33" customFormat="false" ht="15" hidden="false" customHeight="false" outlineLevel="0" collapsed="false">
      <c r="A33" s="39"/>
      <c r="B33" s="55" t="s">
        <v>8</v>
      </c>
      <c r="C33" s="41"/>
      <c r="D33" s="41"/>
      <c r="E33" s="41"/>
      <c r="F33" s="41" t="n">
        <v>1014</v>
      </c>
      <c r="G33" s="53" t="n">
        <v>1013</v>
      </c>
      <c r="H33" s="53" t="n">
        <v>1014</v>
      </c>
      <c r="I33" s="53" t="n">
        <v>1011</v>
      </c>
      <c r="J33" s="53" t="n">
        <v>1006</v>
      </c>
      <c r="K33" s="54" t="n">
        <v>1001</v>
      </c>
      <c r="L33" s="54" t="n">
        <v>1002</v>
      </c>
      <c r="M33" s="54" t="n">
        <v>997</v>
      </c>
      <c r="N33" s="54" t="n">
        <v>1001</v>
      </c>
      <c r="O33" s="54" t="n">
        <v>999</v>
      </c>
      <c r="P33" s="54" t="n">
        <v>995</v>
      </c>
      <c r="Q33" s="54" t="n">
        <v>990</v>
      </c>
      <c r="R33" s="54" t="n">
        <v>992</v>
      </c>
      <c r="S33" s="54" t="n">
        <v>1000</v>
      </c>
      <c r="T33" s="54" t="n">
        <v>1009</v>
      </c>
      <c r="U33" s="54" t="n">
        <v>1015</v>
      </c>
      <c r="V33" s="54" t="n">
        <v>1016</v>
      </c>
      <c r="W33" s="54" t="n">
        <v>1016</v>
      </c>
      <c r="X33" s="54" t="n">
        <v>1014</v>
      </c>
      <c r="Y33" s="54" t="n">
        <v>1013</v>
      </c>
      <c r="Z33" s="54" t="n">
        <v>1012</v>
      </c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</row>
    <row r="34" customFormat="false" ht="15" hidden="false" customHeight="false" outlineLevel="0" collapsed="false">
      <c r="A34" s="39"/>
      <c r="B34" s="55" t="s">
        <v>9</v>
      </c>
      <c r="C34" s="41"/>
      <c r="D34" s="41"/>
      <c r="E34" s="41" t="n">
        <v>1011</v>
      </c>
      <c r="F34" s="41" t="n">
        <v>1010</v>
      </c>
      <c r="G34" s="53" t="n">
        <v>1009</v>
      </c>
      <c r="H34" s="53" t="n">
        <v>1004</v>
      </c>
      <c r="I34" s="53" t="n">
        <v>995</v>
      </c>
      <c r="J34" s="53" t="n">
        <v>993</v>
      </c>
      <c r="K34" s="54" t="n">
        <v>991</v>
      </c>
      <c r="L34" s="54" t="n">
        <v>987</v>
      </c>
      <c r="M34" s="54" t="n">
        <v>984</v>
      </c>
      <c r="N34" s="54" t="n">
        <v>986</v>
      </c>
      <c r="O34" s="54" t="n">
        <v>993</v>
      </c>
      <c r="P34" s="54" t="n">
        <v>1000</v>
      </c>
      <c r="Q34" s="54" t="n">
        <v>1004</v>
      </c>
      <c r="R34" s="54" t="n">
        <v>1007</v>
      </c>
      <c r="S34" s="54" t="n">
        <v>1008</v>
      </c>
      <c r="T34" s="54" t="n">
        <v>1009</v>
      </c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</row>
    <row r="35" customFormat="false" ht="15" hidden="false" customHeight="false" outlineLevel="0" collapsed="false">
      <c r="A35" s="39"/>
      <c r="B35" s="55" t="s">
        <v>10</v>
      </c>
      <c r="C35" s="41"/>
      <c r="D35" s="41"/>
      <c r="E35" s="41" t="n">
        <v>1009</v>
      </c>
      <c r="F35" s="41" t="n">
        <v>1006</v>
      </c>
      <c r="G35" s="53" t="n">
        <v>1004</v>
      </c>
      <c r="H35" s="53" t="n">
        <v>1001</v>
      </c>
      <c r="I35" s="53" t="n">
        <v>997</v>
      </c>
      <c r="J35" s="53" t="n">
        <v>995</v>
      </c>
      <c r="K35" s="54" t="n">
        <v>991</v>
      </c>
      <c r="L35" s="54" t="n">
        <v>992</v>
      </c>
      <c r="M35" s="54" t="n">
        <v>992</v>
      </c>
      <c r="N35" s="54" t="n">
        <v>994</v>
      </c>
      <c r="O35" s="54" t="n">
        <v>994</v>
      </c>
      <c r="P35" s="54" t="n">
        <v>994</v>
      </c>
      <c r="Q35" s="54" t="n">
        <v>991</v>
      </c>
      <c r="R35" s="54" t="n">
        <v>986</v>
      </c>
      <c r="S35" s="54" t="n">
        <v>982</v>
      </c>
      <c r="T35" s="54" t="n">
        <v>983</v>
      </c>
      <c r="U35" s="54" t="n">
        <v>983</v>
      </c>
      <c r="V35" s="54" t="n">
        <v>991</v>
      </c>
      <c r="W35" s="54" t="n">
        <v>1000</v>
      </c>
      <c r="X35" s="54" t="n">
        <v>1009</v>
      </c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</row>
    <row r="36" customFormat="false" ht="15" hidden="false" customHeight="false" outlineLevel="0" collapsed="false">
      <c r="A36" s="39"/>
      <c r="B36" s="55" t="s">
        <v>11</v>
      </c>
      <c r="C36" s="41"/>
      <c r="D36" s="41"/>
      <c r="E36" s="41"/>
      <c r="F36" s="41" t="n">
        <v>1010</v>
      </c>
      <c r="G36" s="53" t="n">
        <v>1008</v>
      </c>
      <c r="H36" s="53" t="n">
        <v>1008</v>
      </c>
      <c r="I36" s="53" t="n">
        <v>1008</v>
      </c>
      <c r="J36" s="53" t="n">
        <v>1005</v>
      </c>
      <c r="K36" s="54" t="n">
        <v>1000</v>
      </c>
      <c r="L36" s="54" t="n">
        <v>998</v>
      </c>
      <c r="M36" s="54" t="n">
        <v>993</v>
      </c>
      <c r="N36" s="54" t="n">
        <v>991</v>
      </c>
      <c r="O36" s="54" t="n">
        <v>983</v>
      </c>
      <c r="P36" s="54" t="n">
        <v>980</v>
      </c>
      <c r="Q36" s="54" t="n">
        <v>979</v>
      </c>
      <c r="R36" s="54" t="n">
        <v>975</v>
      </c>
      <c r="S36" s="54" t="n">
        <v>954</v>
      </c>
      <c r="T36" s="54" t="n">
        <v>950</v>
      </c>
      <c r="U36" s="54" t="n">
        <v>944</v>
      </c>
      <c r="V36" s="54" t="n">
        <v>946</v>
      </c>
      <c r="W36" s="54" t="n">
        <v>951</v>
      </c>
      <c r="X36" s="54" t="n">
        <v>963</v>
      </c>
      <c r="Y36" s="54" t="n">
        <v>980</v>
      </c>
      <c r="Z36" s="54" t="n">
        <v>993</v>
      </c>
      <c r="AA36" s="54" t="n">
        <v>1000</v>
      </c>
      <c r="AB36" s="54" t="n">
        <v>1003</v>
      </c>
      <c r="AC36" s="54" t="n">
        <v>1006</v>
      </c>
      <c r="AD36" s="54" t="n">
        <v>1007</v>
      </c>
      <c r="AE36" s="54" t="n">
        <v>1008</v>
      </c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</row>
    <row r="37" customFormat="false" ht="15" hidden="false" customHeight="false" outlineLevel="0" collapsed="false">
      <c r="A37" s="39"/>
      <c r="B37" s="55" t="s">
        <v>12</v>
      </c>
      <c r="C37" s="41" t="n">
        <v>1010</v>
      </c>
      <c r="D37" s="41" t="n">
        <v>1010</v>
      </c>
      <c r="E37" s="41" t="n">
        <v>1010</v>
      </c>
      <c r="F37" s="41" t="n">
        <v>1010</v>
      </c>
      <c r="G37" s="53" t="n">
        <v>1009</v>
      </c>
      <c r="H37" s="53" t="n">
        <v>1009</v>
      </c>
      <c r="I37" s="53" t="n">
        <v>1009</v>
      </c>
      <c r="J37" s="53" t="n">
        <v>1006</v>
      </c>
      <c r="K37" s="54" t="n">
        <v>1001</v>
      </c>
      <c r="L37" s="54" t="n">
        <v>1003</v>
      </c>
      <c r="M37" s="54" t="n">
        <v>1004</v>
      </c>
      <c r="N37" s="54" t="n">
        <v>1002</v>
      </c>
      <c r="O37" s="54" t="n">
        <v>1002</v>
      </c>
      <c r="P37" s="54" t="n">
        <v>998</v>
      </c>
      <c r="Q37" s="54" t="n">
        <v>988</v>
      </c>
      <c r="R37" s="54" t="n">
        <v>1003</v>
      </c>
      <c r="S37" s="54" t="n">
        <v>1010</v>
      </c>
      <c r="T37" s="54" t="n">
        <v>1009</v>
      </c>
      <c r="U37" s="54" t="n">
        <v>1009</v>
      </c>
      <c r="V37" s="54" t="n">
        <v>1009</v>
      </c>
      <c r="W37" s="54" t="n">
        <v>1009</v>
      </c>
      <c r="X37" s="54" t="n">
        <v>1008</v>
      </c>
      <c r="Y37" s="54" t="n">
        <v>1007</v>
      </c>
      <c r="Z37" s="54" t="n">
        <v>1006</v>
      </c>
      <c r="AA37" s="54" t="n">
        <v>1008</v>
      </c>
      <c r="AB37" s="54" t="n">
        <v>1003</v>
      </c>
      <c r="AC37" s="54" t="n">
        <v>1005</v>
      </c>
      <c r="AD37" s="54" t="n">
        <v>999</v>
      </c>
      <c r="AE37" s="54" t="n">
        <v>995</v>
      </c>
      <c r="AF37" s="54" t="n">
        <v>991</v>
      </c>
      <c r="AG37" s="54" t="n">
        <v>993</v>
      </c>
      <c r="AH37" s="54" t="n">
        <v>991</v>
      </c>
      <c r="AI37" s="54" t="n">
        <v>989</v>
      </c>
      <c r="AJ37" s="54" t="n">
        <v>988</v>
      </c>
      <c r="AK37" s="54" t="n">
        <v>987</v>
      </c>
      <c r="AL37" s="54" t="n">
        <v>982</v>
      </c>
      <c r="AM37" s="54" t="n">
        <v>979</v>
      </c>
      <c r="AN37" s="54" t="n">
        <v>984</v>
      </c>
      <c r="AO37" s="54" t="n">
        <v>995</v>
      </c>
      <c r="AP37" s="54" t="n">
        <v>999</v>
      </c>
      <c r="AQ37" s="54" t="n">
        <v>1003</v>
      </c>
      <c r="AR37" s="54" t="n">
        <v>1007</v>
      </c>
      <c r="AS37" s="54" t="n">
        <v>1014</v>
      </c>
      <c r="AT37" s="54" t="n">
        <v>1016</v>
      </c>
      <c r="AU37" s="54" t="n">
        <v>1016</v>
      </c>
      <c r="AV37" s="54"/>
      <c r="AW37" s="54"/>
      <c r="AX37" s="54"/>
      <c r="AY37" s="54"/>
      <c r="AZ37" s="54"/>
      <c r="BA37" s="54"/>
    </row>
    <row r="38" customFormat="false" ht="15" hidden="false" customHeight="false" outlineLevel="0" collapsed="false">
      <c r="A38" s="39"/>
      <c r="B38" s="55" t="s">
        <v>13</v>
      </c>
      <c r="C38" s="41" t="n">
        <v>1009</v>
      </c>
      <c r="D38" s="41" t="n">
        <v>1009</v>
      </c>
      <c r="E38" s="41" t="n">
        <v>1007</v>
      </c>
      <c r="F38" s="41" t="n">
        <v>1005</v>
      </c>
      <c r="G38" s="53" t="n">
        <v>1002</v>
      </c>
      <c r="H38" s="53" t="n">
        <v>999</v>
      </c>
      <c r="I38" s="53" t="n">
        <v>997</v>
      </c>
      <c r="J38" s="53" t="n">
        <v>994</v>
      </c>
      <c r="K38" s="54" t="n">
        <v>992</v>
      </c>
      <c r="L38" s="54" t="n">
        <v>990</v>
      </c>
      <c r="M38" s="54" t="n">
        <v>985</v>
      </c>
      <c r="N38" s="54" t="n">
        <v>975</v>
      </c>
      <c r="O38" s="54" t="n">
        <v>967</v>
      </c>
      <c r="P38" s="54" t="n">
        <v>955</v>
      </c>
      <c r="Q38" s="54" t="n">
        <v>941</v>
      </c>
      <c r="R38" s="54" t="n">
        <v>920</v>
      </c>
      <c r="S38" s="54" t="n">
        <v>897</v>
      </c>
      <c r="T38" s="54" t="n">
        <v>895</v>
      </c>
      <c r="U38" s="54" t="n">
        <v>897</v>
      </c>
      <c r="V38" s="54" t="n">
        <v>908</v>
      </c>
      <c r="W38" s="54" t="n">
        <v>913</v>
      </c>
      <c r="X38" s="54" t="n">
        <v>915</v>
      </c>
      <c r="Y38" s="54" t="n">
        <v>924</v>
      </c>
      <c r="Z38" s="54" t="n">
        <v>927</v>
      </c>
      <c r="AA38" s="54" t="n">
        <v>930</v>
      </c>
      <c r="AB38" s="54" t="n">
        <v>931</v>
      </c>
      <c r="AC38" s="54" t="n">
        <v>935</v>
      </c>
      <c r="AD38" s="54" t="n">
        <v>937</v>
      </c>
      <c r="AE38" s="54" t="n">
        <v>949</v>
      </c>
      <c r="AF38" s="54" t="n">
        <v>974</v>
      </c>
      <c r="AG38" s="54" t="n">
        <v>982</v>
      </c>
      <c r="AH38" s="54" t="n">
        <v>989</v>
      </c>
      <c r="AI38" s="54" t="n">
        <v>995</v>
      </c>
      <c r="AJ38" s="54" t="n">
        <v>1000</v>
      </c>
      <c r="AK38" s="54" t="n">
        <v>1003</v>
      </c>
      <c r="AL38" s="54" t="n">
        <v>1006</v>
      </c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</row>
    <row r="39" customFormat="false" ht="15" hidden="false" customHeight="false" outlineLevel="0" collapsed="false">
      <c r="A39" s="39"/>
      <c r="B39" s="55" t="s">
        <v>14</v>
      </c>
      <c r="C39" s="41" t="n">
        <v>1009</v>
      </c>
      <c r="D39" s="41" t="n">
        <v>1006</v>
      </c>
      <c r="E39" s="41" t="n">
        <v>1001</v>
      </c>
      <c r="F39" s="41" t="n">
        <v>997</v>
      </c>
      <c r="G39" s="53" t="n">
        <v>985</v>
      </c>
      <c r="H39" s="53" t="n">
        <v>985</v>
      </c>
      <c r="I39" s="53" t="n">
        <v>989</v>
      </c>
      <c r="J39" s="53" t="n">
        <v>1000</v>
      </c>
      <c r="K39" s="54" t="n">
        <v>1006</v>
      </c>
      <c r="L39" s="54" t="n">
        <v>1009</v>
      </c>
      <c r="M39" s="54" t="n">
        <v>1012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</row>
    <row r="40" customFormat="false" ht="15" hidden="false" customHeight="false" outlineLevel="0" collapsed="false">
      <c r="A40" s="39"/>
      <c r="B40" s="55" t="s">
        <v>15</v>
      </c>
      <c r="C40" s="41"/>
      <c r="D40" s="41"/>
      <c r="E40" s="41" t="n">
        <v>1008</v>
      </c>
      <c r="F40" s="41" t="n">
        <v>1008</v>
      </c>
      <c r="G40" s="53" t="n">
        <v>1007</v>
      </c>
      <c r="H40" s="53" t="n">
        <v>1007</v>
      </c>
      <c r="I40" s="53" t="n">
        <v>1007</v>
      </c>
      <c r="J40" s="53" t="n">
        <v>1005</v>
      </c>
      <c r="K40" s="54" t="n">
        <v>1005</v>
      </c>
      <c r="L40" s="54" t="n">
        <v>1000</v>
      </c>
      <c r="M40" s="54" t="n">
        <v>999</v>
      </c>
      <c r="N40" s="54" t="n">
        <v>993</v>
      </c>
      <c r="O40" s="54" t="n">
        <v>990</v>
      </c>
      <c r="P40" s="54" t="n">
        <v>982</v>
      </c>
      <c r="Q40" s="54" t="n">
        <v>982</v>
      </c>
      <c r="R40" s="54" t="n">
        <v>967</v>
      </c>
      <c r="S40" s="54" t="n">
        <v>963</v>
      </c>
      <c r="T40" s="54" t="n">
        <v>967</v>
      </c>
      <c r="U40" s="54" t="n">
        <v>967</v>
      </c>
      <c r="V40" s="54" t="n">
        <v>967</v>
      </c>
      <c r="W40" s="54" t="n">
        <v>976</v>
      </c>
      <c r="X40" s="54" t="n">
        <v>986</v>
      </c>
      <c r="Y40" s="54" t="n">
        <v>992</v>
      </c>
      <c r="Z40" s="54" t="n">
        <v>995</v>
      </c>
      <c r="AA40" s="54" t="n">
        <v>1000</v>
      </c>
      <c r="AB40" s="54" t="n">
        <v>1004</v>
      </c>
      <c r="AC40" s="54" t="n">
        <v>1008</v>
      </c>
      <c r="AD40" s="54" t="n">
        <v>1009</v>
      </c>
      <c r="AE40" s="54" t="n">
        <v>1012</v>
      </c>
      <c r="AF40" s="54" t="n">
        <v>1011</v>
      </c>
      <c r="AG40" s="54" t="n">
        <v>1010</v>
      </c>
      <c r="AH40" s="54" t="n">
        <v>1014</v>
      </c>
      <c r="AI40" s="54" t="n">
        <v>1016</v>
      </c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</row>
    <row r="41" customFormat="false" ht="15" hidden="false" customHeight="false" outlineLevel="0" collapsed="false">
      <c r="A41" s="39"/>
      <c r="B41" s="56" t="s">
        <v>16</v>
      </c>
      <c r="C41" s="47"/>
      <c r="D41" s="47" t="n">
        <v>1006</v>
      </c>
      <c r="E41" s="47" t="n">
        <v>1005</v>
      </c>
      <c r="F41" s="47" t="n">
        <v>1003</v>
      </c>
      <c r="G41" s="57" t="n">
        <v>1002</v>
      </c>
      <c r="H41" s="57" t="n">
        <v>1000</v>
      </c>
      <c r="I41" s="57" t="n">
        <v>999</v>
      </c>
      <c r="J41" s="57" t="n">
        <v>996</v>
      </c>
      <c r="K41" s="58" t="n">
        <v>994</v>
      </c>
      <c r="L41" s="58" t="n">
        <v>992</v>
      </c>
      <c r="M41" s="58" t="n">
        <v>989</v>
      </c>
      <c r="N41" s="58" t="n">
        <v>979</v>
      </c>
      <c r="O41" s="58" t="n">
        <v>956</v>
      </c>
      <c r="P41" s="58" t="n">
        <v>935</v>
      </c>
      <c r="Q41" s="58" t="n">
        <v>937</v>
      </c>
      <c r="R41" s="58" t="n">
        <v>940</v>
      </c>
      <c r="S41" s="58" t="n">
        <v>944</v>
      </c>
      <c r="T41" s="58" t="n">
        <v>949</v>
      </c>
      <c r="U41" s="58" t="n">
        <v>954</v>
      </c>
      <c r="V41" s="58" t="n">
        <v>959</v>
      </c>
      <c r="W41" s="58" t="n">
        <v>962</v>
      </c>
      <c r="X41" s="58" t="n">
        <v>964</v>
      </c>
      <c r="Y41" s="58" t="n">
        <v>965</v>
      </c>
      <c r="Z41" s="58" t="n">
        <v>950</v>
      </c>
      <c r="AA41" s="58" t="n">
        <v>947</v>
      </c>
      <c r="AB41" s="58" t="n">
        <v>947</v>
      </c>
      <c r="AC41" s="58" t="n">
        <v>947</v>
      </c>
      <c r="AD41" s="58" t="n">
        <v>947</v>
      </c>
      <c r="AE41" s="58" t="n">
        <v>946</v>
      </c>
      <c r="AF41" s="58" t="n">
        <v>945</v>
      </c>
      <c r="AG41" s="58" t="n">
        <v>945</v>
      </c>
      <c r="AH41" s="58" t="n">
        <v>950</v>
      </c>
      <c r="AI41" s="58" t="n">
        <v>960</v>
      </c>
      <c r="AJ41" s="58" t="n">
        <v>964</v>
      </c>
      <c r="AK41" s="58" t="n">
        <v>965</v>
      </c>
      <c r="AL41" s="58" t="n">
        <v>965</v>
      </c>
      <c r="AM41" s="58" t="n">
        <v>965</v>
      </c>
      <c r="AN41" s="58" t="n">
        <v>965</v>
      </c>
      <c r="AO41" s="58" t="n">
        <v>966</v>
      </c>
      <c r="AP41" s="58" t="n">
        <v>968</v>
      </c>
      <c r="AQ41" s="58" t="n">
        <v>964</v>
      </c>
      <c r="AR41" s="58" t="n">
        <v>959</v>
      </c>
      <c r="AS41" s="58" t="n">
        <v>958</v>
      </c>
      <c r="AT41" s="58" t="n">
        <v>944</v>
      </c>
      <c r="AU41" s="58" t="n">
        <v>945</v>
      </c>
      <c r="AV41" s="58" t="n">
        <v>946</v>
      </c>
      <c r="AW41" s="58" t="n">
        <v>952</v>
      </c>
      <c r="AX41" s="58" t="n">
        <v>954</v>
      </c>
      <c r="AY41" s="58" t="n">
        <v>954</v>
      </c>
      <c r="AZ41" s="58" t="n">
        <v>954</v>
      </c>
      <c r="BA41" s="58" t="n">
        <v>954</v>
      </c>
      <c r="BB41" s="48" t="n">
        <v>952</v>
      </c>
      <c r="BC41" s="48" t="n">
        <v>951</v>
      </c>
      <c r="BD41" s="48" t="n">
        <v>950</v>
      </c>
      <c r="BE41" s="48" t="n">
        <v>959</v>
      </c>
      <c r="BF41" s="48" t="n">
        <v>974</v>
      </c>
      <c r="BG41" s="48" t="n">
        <v>980</v>
      </c>
      <c r="BH41" s="48" t="n">
        <v>985</v>
      </c>
      <c r="BI41" s="48" t="n">
        <v>987</v>
      </c>
      <c r="BJ41" s="48" t="n">
        <v>988</v>
      </c>
      <c r="BK41" s="48" t="n">
        <v>988</v>
      </c>
      <c r="BL41" s="48" t="n">
        <v>986</v>
      </c>
      <c r="BM41" s="48" t="n">
        <v>986</v>
      </c>
    </row>
    <row r="42" customFormat="false" ht="94.5" hidden="false" customHeight="false" outlineLevel="0" collapsed="false">
      <c r="A42" s="39"/>
      <c r="B42" s="49" t="s">
        <v>117</v>
      </c>
      <c r="C42" s="59" t="n">
        <f aca="false">AVERAGE(C37:C39)</f>
        <v>1009.33333333333</v>
      </c>
      <c r="D42" s="59" t="n">
        <f aca="false">AVERAGE(D37:D41)</f>
        <v>1007.75</v>
      </c>
      <c r="E42" s="59" t="n">
        <f aca="false">AVERAGE(E31:E41)</f>
        <v>1007.5</v>
      </c>
      <c r="F42" s="59" t="n">
        <f aca="false">AVERAGE(F31:F41)</f>
        <v>1006.9</v>
      </c>
      <c r="G42" s="59" t="n">
        <f aca="false">AVERAGE(G31:G41)</f>
        <v>1004.90909090909</v>
      </c>
      <c r="H42" s="59" t="n">
        <f aca="false">AVERAGE(H31:H41)</f>
        <v>1003.63636363636</v>
      </c>
      <c r="I42" s="59" t="n">
        <f aca="false">AVERAGE(I31:I41)</f>
        <v>1002</v>
      </c>
      <c r="J42" s="59" t="n">
        <f aca="false">AVERAGE(J31:J41)</f>
        <v>1000.36363636364</v>
      </c>
      <c r="K42" s="59" t="n">
        <f aca="false">AVERAGE(K31:K41)</f>
        <v>997.909090909091</v>
      </c>
      <c r="L42" s="59" t="n">
        <f aca="false">AVERAGE(L31:L41)</f>
        <v>996.363636363636</v>
      </c>
      <c r="M42" s="59" t="n">
        <f aca="false">AVERAGE(M31:M41)</f>
        <v>993.909090909091</v>
      </c>
      <c r="N42" s="59" t="n">
        <f aca="false">AVERAGE(N31:N41)</f>
        <v>988.5</v>
      </c>
      <c r="O42" s="59" t="n">
        <f aca="false">AVERAGE(O31:O41)</f>
        <v>983.8</v>
      </c>
      <c r="P42" s="59" t="n">
        <f aca="false">AVERAGE(P31:P41)</f>
        <v>978.2</v>
      </c>
      <c r="Q42" s="59" t="n">
        <f aca="false">AVERAGE(Q31:Q41)</f>
        <v>974.9</v>
      </c>
      <c r="R42" s="59" t="n">
        <f aca="false">AVERAGE(R31:R41)</f>
        <v>972</v>
      </c>
      <c r="S42" s="59" t="n">
        <f aca="false">AVERAGE(S31:S41)</f>
        <v>969.8</v>
      </c>
      <c r="T42" s="59" t="n">
        <f aca="false">AVERAGE(T31:T41)</f>
        <v>971.7</v>
      </c>
      <c r="U42" s="59" t="n">
        <f aca="false">AVERAGE(U31:U41)</f>
        <v>968.555555555556</v>
      </c>
      <c r="V42" s="59" t="n">
        <f aca="false">AVERAGE(V31:V41)</f>
        <v>970.222222222222</v>
      </c>
      <c r="W42" s="59" t="n">
        <f aca="false">AVERAGE(W31:W41)</f>
        <v>971.888888888889</v>
      </c>
      <c r="X42" s="59" t="n">
        <f aca="false">AVERAGE(X31:X41)</f>
        <v>976.111111111111</v>
      </c>
      <c r="Y42" s="59" t="n">
        <f aca="false">AVERAGE(Y31:Y41)</f>
        <v>978</v>
      </c>
      <c r="Z42" s="59" t="n">
        <f aca="false">AVERAGE(Z31:Z41)</f>
        <v>979.25</v>
      </c>
      <c r="AA42" s="59" t="n">
        <f aca="false">AVERAGE(AA31:AA41)</f>
        <v>977.285714285714</v>
      </c>
      <c r="AB42" s="59" t="n">
        <f aca="false">AVERAGE(AB31:AB41)</f>
        <v>979</v>
      </c>
      <c r="AC42" s="59" t="n">
        <f aca="false">AVERAGE(AC31:AC41)</f>
        <v>980.857142857143</v>
      </c>
      <c r="AD42" s="59" t="n">
        <f aca="false">AVERAGE(AD31:AD41)</f>
        <v>975.666666666667</v>
      </c>
      <c r="AE42" s="59" t="n">
        <f aca="false">AVERAGE(AE31:AE41)</f>
        <v>975.833333333333</v>
      </c>
      <c r="AF42" s="59" t="n">
        <f aca="false">AVERAGE(AF31:AF41)</f>
        <v>971.2</v>
      </c>
      <c r="AG42" s="59" t="n">
        <f aca="false">AVERAGE(AG31:AG41)</f>
        <v>968</v>
      </c>
      <c r="AH42" s="59" t="n">
        <f aca="false">AVERAGE(AH31:AH41)</f>
        <v>968.6</v>
      </c>
      <c r="AI42" s="59" t="n">
        <f aca="false">AVERAGE(AI31:AI41)</f>
        <v>976</v>
      </c>
      <c r="AJ42" s="59" t="n">
        <f aca="false">AVERAGE(AJ31:AJ41)</f>
        <v>974.25</v>
      </c>
      <c r="AK42" s="59" t="n">
        <f aca="false">AVERAGE(AK31:AK41)</f>
        <v>978.75</v>
      </c>
      <c r="AL42" s="59" t="n">
        <f aca="false">AVERAGE(AL31:AL41)</f>
        <v>973.25</v>
      </c>
      <c r="AM42" s="59" t="n">
        <f aca="false">AVERAGE(AM31:AM41)</f>
        <v>952</v>
      </c>
      <c r="AN42" s="59" t="n">
        <f aca="false">AVERAGE(AN31:AN41)</f>
        <v>952.666666666667</v>
      </c>
      <c r="AO42" s="59" t="n">
        <f aca="false">AVERAGE(AO31:AO41)</f>
        <v>959</v>
      </c>
      <c r="AP42" s="59" t="n">
        <f aca="false">AVERAGE(AP31:AP41)</f>
        <v>964</v>
      </c>
      <c r="AQ42" s="59" t="n">
        <f aca="false">AVERAGE(AQ31:AQ41)</f>
        <v>967.333333333333</v>
      </c>
      <c r="AR42" s="59" t="n">
        <f aca="false">AVERAGE(AR31:AR41)</f>
        <v>970.333333333333</v>
      </c>
      <c r="AS42" s="59" t="n">
        <f aca="false">AVERAGE(AS31:AS41)</f>
        <v>977.333333333333</v>
      </c>
      <c r="AT42" s="59" t="n">
        <f aca="false">AVERAGE(AT31:AT41)</f>
        <v>976.666666666667</v>
      </c>
      <c r="AU42" s="59" t="n">
        <f aca="false">AVERAGE(AU31:AU41)</f>
        <v>983.666666666667</v>
      </c>
      <c r="AV42" s="59" t="n">
        <f aca="false">AVERAGE(AV31:AV41)</f>
        <v>973</v>
      </c>
      <c r="AW42" s="59" t="n">
        <f aca="false">AVERAGE(AW31:AW41)</f>
        <v>978.5</v>
      </c>
      <c r="AX42" s="59" t="n">
        <f aca="false">AVERAGE(AX31:AX41)</f>
        <v>981</v>
      </c>
      <c r="AY42" s="59" t="n">
        <f aca="false">AVERAGE(AY31:AY41)</f>
        <v>954</v>
      </c>
      <c r="AZ42" s="59" t="n">
        <f aca="false">AVERAGE(AZ31:AZ41)</f>
        <v>954</v>
      </c>
      <c r="BA42" s="59" t="n">
        <f aca="false">AVERAGE(BA31:BA41)</f>
        <v>954</v>
      </c>
      <c r="BB42" s="59" t="n">
        <f aca="false">AVERAGE(BB31:BB41)</f>
        <v>952</v>
      </c>
      <c r="BC42" s="59" t="n">
        <f aca="false">AVERAGE(BC31:BC41)</f>
        <v>951</v>
      </c>
      <c r="BD42" s="59" t="n">
        <f aca="false">AVERAGE(BD31:BD41)</f>
        <v>950</v>
      </c>
      <c r="BE42" s="59" t="n">
        <f aca="false">AVERAGE(BE31:BE41)</f>
        <v>959</v>
      </c>
      <c r="BF42" s="59" t="n">
        <f aca="false">AVERAGE(BF31:BF41)</f>
        <v>974</v>
      </c>
      <c r="BG42" s="59" t="n">
        <f aca="false">AVERAGE(BG31:BG41)</f>
        <v>980</v>
      </c>
      <c r="BH42" s="59" t="n">
        <f aca="false">AVERAGE(BH31:BH41)</f>
        <v>985</v>
      </c>
      <c r="BI42" s="59" t="n">
        <f aca="false">AVERAGE(BI31:BI41)</f>
        <v>987</v>
      </c>
      <c r="BJ42" s="59" t="n">
        <f aca="false">AVERAGE(BJ31:BJ41)</f>
        <v>988</v>
      </c>
      <c r="BK42" s="59" t="n">
        <f aca="false">AVERAGE(BK31:BK41)</f>
        <v>988</v>
      </c>
      <c r="BL42" s="59" t="n">
        <f aca="false">AVERAGE(BL31:BL41)</f>
        <v>986</v>
      </c>
      <c r="BM42" s="59" t="n">
        <f aca="false">AVERAGE(BM31:BM41)</f>
        <v>986</v>
      </c>
      <c r="BN42" s="60"/>
      <c r="BO42" s="60"/>
      <c r="BP42" s="60"/>
      <c r="BQ42" s="60"/>
      <c r="BR42" s="60"/>
      <c r="BS42" s="60"/>
      <c r="BT42" s="60"/>
      <c r="BU42" s="60"/>
      <c r="BV42" s="60"/>
    </row>
  </sheetData>
  <mergeCells count="2">
    <mergeCell ref="A2:A27"/>
    <mergeCell ref="A31:A4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78" activeCellId="0" sqref="T78"/>
    </sheetView>
  </sheetViews>
  <sheetFormatPr defaultRowHeight="12.75"/>
  <cols>
    <col collapsed="false" hidden="false" max="1025" min="1" style="0" width="8.83333333333333"/>
  </cols>
  <sheetData>
    <row r="166" customFormat="false" ht="12.75" hidden="false" customHeight="false" outlineLevel="0" collapsed="false">
      <c r="B166" s="0" t="s">
        <v>118</v>
      </c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2015-06-10T10:37:00Z</dcterms:created>
  <dc:language>en-US</dc:language>
  <cp:lastModifiedBy>Jennifer</cp:lastModifiedBy>
  <dcterms:modified xsi:type="dcterms:W3CDTF">2016-02-06T15:38:51Z</dcterms:modified>
  <cp:revision>1</cp:revision>
</cp:coreProperties>
</file>