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kameroneves/Desktop/"/>
    </mc:Choice>
  </mc:AlternateContent>
  <xr:revisionPtr revIDLastSave="0" documentId="13_ncr:1_{20EA1A47-D0CF-2043-B2BA-D30A8BADE146}" xr6:coauthVersionLast="43" xr6:coauthVersionMax="43" xr10:uidLastSave="{00000000-0000-0000-0000-000000000000}"/>
  <bookViews>
    <workbookView xWindow="380" yWindow="460" windowWidth="28040" windowHeight="17040" xr2:uid="{00000000-000D-0000-FFFF-FFFF00000000}"/>
  </bookViews>
  <sheets>
    <sheet name="Budge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660" i="1" l="1"/>
  <c r="E657" i="1"/>
  <c r="D661" i="1" s="1"/>
  <c r="E654" i="1"/>
  <c r="E651" i="1"/>
  <c r="E648" i="1"/>
  <c r="D644" i="1"/>
  <c r="E643" i="1"/>
  <c r="E640" i="1"/>
  <c r="E531" i="1"/>
  <c r="F529" i="1"/>
  <c r="F625" i="1"/>
  <c r="G621" i="1"/>
  <c r="G618" i="1"/>
  <c r="F622" i="1" s="1"/>
  <c r="E635" i="1" s="1"/>
  <c r="G613" i="1"/>
  <c r="F614" i="1" s="1"/>
  <c r="G610" i="1"/>
  <c r="F606" i="1"/>
  <c r="G605" i="1"/>
  <c r="G602" i="1"/>
  <c r="G597" i="1"/>
  <c r="F598" i="1" s="1"/>
  <c r="G594" i="1"/>
  <c r="E589" i="1"/>
  <c r="F588" i="1"/>
  <c r="F585" i="1"/>
  <c r="F576" i="1"/>
  <c r="F571" i="1"/>
  <c r="F568" i="1"/>
  <c r="E572" i="1" s="1"/>
  <c r="F556" i="1"/>
  <c r="E559" i="1" s="1"/>
  <c r="F553" i="1"/>
  <c r="F550" i="1"/>
  <c r="F544" i="1"/>
  <c r="F539" i="1"/>
  <c r="E535" i="1"/>
  <c r="F526" i="1"/>
  <c r="E522" i="1"/>
  <c r="E518" i="1"/>
  <c r="E511" i="1"/>
  <c r="F503" i="1"/>
  <c r="F500" i="1"/>
  <c r="F497" i="1"/>
  <c r="F494" i="1"/>
  <c r="E504" i="1" s="1"/>
  <c r="F489" i="1"/>
  <c r="F486" i="1"/>
  <c r="F483" i="1"/>
  <c r="F471" i="1"/>
  <c r="F460" i="1"/>
  <c r="F457" i="1"/>
  <c r="F454" i="1"/>
  <c r="F451" i="1"/>
  <c r="E466" i="1"/>
  <c r="F443" i="1"/>
  <c r="E444" i="1" s="1"/>
  <c r="F437" i="1"/>
  <c r="F434" i="1"/>
  <c r="F431" i="1"/>
  <c r="F427" i="1"/>
  <c r="E423" i="1"/>
  <c r="F398" i="1"/>
  <c r="F395" i="1"/>
  <c r="F384" i="1"/>
  <c r="F377" i="1"/>
  <c r="F370" i="1"/>
  <c r="F367" i="1"/>
  <c r="F363" i="1"/>
  <c r="F355" i="1"/>
  <c r="F351" i="1"/>
  <c r="F342" i="1"/>
  <c r="F338" i="1"/>
  <c r="F332" i="1"/>
  <c r="F327" i="1"/>
  <c r="F323" i="1"/>
  <c r="F320" i="1"/>
  <c r="F317" i="1"/>
  <c r="F311" i="1"/>
  <c r="E307" i="1"/>
  <c r="F299" i="1"/>
  <c r="E300" i="1" s="1"/>
  <c r="F291" i="1"/>
  <c r="F284" i="1"/>
  <c r="F280" i="1"/>
  <c r="F276" i="1"/>
  <c r="F268" i="1"/>
  <c r="F265" i="1"/>
  <c r="E261" i="1"/>
  <c r="E255" i="1"/>
  <c r="F253" i="1"/>
  <c r="F249" i="1"/>
  <c r="F244" i="1"/>
  <c r="F240" i="1"/>
  <c r="F236" i="1"/>
  <c r="F231" i="1"/>
  <c r="E245" i="1" s="1"/>
  <c r="F226" i="1"/>
  <c r="F222" i="1"/>
  <c r="F214" i="1"/>
  <c r="F210" i="1"/>
  <c r="E205" i="1"/>
  <c r="F199" i="1"/>
  <c r="F195" i="1"/>
  <c r="F186" i="1"/>
  <c r="E179" i="1"/>
  <c r="E175" i="1"/>
  <c r="F174" i="1"/>
  <c r="F171" i="1"/>
  <c r="F168" i="1"/>
  <c r="F156" i="1"/>
  <c r="F150" i="1"/>
  <c r="F145" i="1"/>
  <c r="F142" i="1"/>
  <c r="F139" i="1"/>
  <c r="F129" i="1"/>
  <c r="F123" i="1"/>
  <c r="E118" i="1"/>
  <c r="E114" i="1"/>
  <c r="E109" i="1"/>
  <c r="F103" i="1"/>
  <c r="F98" i="1"/>
  <c r="F94" i="1"/>
  <c r="F87" i="1"/>
  <c r="F81" i="1"/>
  <c r="F76" i="1"/>
  <c r="F72" i="1"/>
  <c r="F68" i="1"/>
  <c r="F64" i="1"/>
  <c r="F61" i="1"/>
  <c r="E55" i="1"/>
  <c r="E48" i="1"/>
  <c r="E44" i="1"/>
  <c r="F35" i="1"/>
  <c r="F32" i="1"/>
  <c r="F29" i="1"/>
  <c r="F23" i="1"/>
  <c r="F20" i="1"/>
  <c r="G16" i="1"/>
  <c r="G13" i="1"/>
  <c r="G10" i="1"/>
  <c r="G7" i="1"/>
  <c r="E490" i="1" l="1"/>
  <c r="D636" i="1" s="1"/>
  <c r="C667" i="1" s="1"/>
  <c r="E104" i="1"/>
  <c r="E399" i="1"/>
  <c r="E285" i="1"/>
  <c r="E372" i="1"/>
  <c r="E545" i="1"/>
  <c r="F17" i="1"/>
  <c r="D25" i="1" s="1"/>
  <c r="E333" i="1"/>
  <c r="E146" i="1"/>
  <c r="E461" i="1"/>
  <c r="E37" i="1"/>
  <c r="E200" i="1"/>
  <c r="E227" i="1"/>
  <c r="E82" i="1"/>
  <c r="D110" i="1"/>
</calcChain>
</file>

<file path=xl/sharedStrings.xml><?xml version="1.0" encoding="utf-8"?>
<sst xmlns="http://schemas.openxmlformats.org/spreadsheetml/2006/main" count="683" uniqueCount="272">
  <si>
    <t>Space Room</t>
  </si>
  <si>
    <t>Contractor Construction</t>
  </si>
  <si>
    <t>Demolition</t>
  </si>
  <si>
    <t>Bathroom</t>
  </si>
  <si>
    <t>Sink</t>
  </si>
  <si>
    <t>2 x Man Hours</t>
  </si>
  <si>
    <t>TOTAL</t>
  </si>
  <si>
    <t>Toilet</t>
  </si>
  <si>
    <t>Walls</t>
  </si>
  <si>
    <t>4 x Man Hours</t>
  </si>
  <si>
    <t>Plug Drains</t>
  </si>
  <si>
    <t>1 x Man Hours</t>
  </si>
  <si>
    <t>Platform</t>
  </si>
  <si>
    <t>Remove Ceiling Tiles</t>
  </si>
  <si>
    <t>N95 Respirator Mask</t>
  </si>
  <si>
    <t>Teleport Door</t>
  </si>
  <si>
    <t>Cut Hole</t>
  </si>
  <si>
    <t>Secure Door</t>
  </si>
  <si>
    <t>Frame in Door</t>
  </si>
  <si>
    <t>3 x Man Hours</t>
  </si>
  <si>
    <t>Dark Room Door</t>
  </si>
  <si>
    <t>Paint Walls</t>
  </si>
  <si>
    <t>9 in. x 3/8 in. High-Density Polyester Knit Paint Roller Cover (3-Pack)</t>
  </si>
  <si>
    <t>2 x 9 in. Deep Well Plastic Paint Roller Tray</t>
  </si>
  <si>
    <t>2 in. Shortcut Polyester Angle Sash Brush</t>
  </si>
  <si>
    <t>5 x Pencil Sketch Flat Bher Paint</t>
  </si>
  <si>
    <t>8 x Man Hours</t>
  </si>
  <si>
    <t>Circit Breakers</t>
  </si>
  <si>
    <t>Guesstimation of Circuit Breakers</t>
  </si>
  <si>
    <t>40 x Man Hours</t>
  </si>
  <si>
    <t>Wire Outlets</t>
  </si>
  <si>
    <t>4 x Outlet</t>
  </si>
  <si>
    <t>452 Red WING-NUT Wire Connectors (100-Pack)</t>
  </si>
  <si>
    <t>3 x 250 ft. 12/2 Solid Romex SIMpull CU NM-B W/G Wire</t>
  </si>
  <si>
    <t>4 x 1-Gang 14 cu. in. Old Work PVC Electrical Box</t>
  </si>
  <si>
    <t>20 x Man Hours</t>
  </si>
  <si>
    <t>Desk</t>
  </si>
  <si>
    <t>Base</t>
  </si>
  <si>
    <t>15 x 2 in. x 4 in. x 92-5/8 in. Prime Whitewood Stud</t>
  </si>
  <si>
    <t>3 x 1/2 4 ft. x 8 ft. Oriented Strand Board</t>
  </si>
  <si>
    <t>Electrical</t>
  </si>
  <si>
    <t>Top</t>
  </si>
  <si>
    <t>6 x 1/2 4 ft. x 8 ft. Oriented Strand Board</t>
  </si>
  <si>
    <t>5 x Man Hours</t>
  </si>
  <si>
    <t>Paint</t>
  </si>
  <si>
    <t>Ultra Pure White Eggshell Behr Paint</t>
  </si>
  <si>
    <t>Cover with Plexiglass</t>
  </si>
  <si>
    <t>#8 1-5/8 in. Lath Sharp Point Screw 1 lb.-Box (125-Pack)</t>
  </si>
  <si>
    <t>4 x 48 in. x 96 in. x 1/8 in. Clear Acrylic Sheet</t>
  </si>
  <si>
    <t>Warp Drive Room</t>
  </si>
  <si>
    <t>Cover Floors</t>
  </si>
  <si>
    <t>1/2 4 ft. x 8 ft. Oriented Strand Board</t>
  </si>
  <si>
    <t>Drive Platform</t>
  </si>
  <si>
    <t>4 x 2 in. x 4 in. x 92-5/8 in. Prime Whitewood Stud</t>
  </si>
  <si>
    <t>2-3/8 in. x 100 ft. Original Composite Corner Bead in a Roll SO-100S</t>
  </si>
  <si>
    <t>2 x 1/2 4 ft. x 8 ft. Oriented Strand Board</t>
  </si>
  <si>
    <t>3 x UltraLight 1/2 in. x 4 ft. x 8 ft. Gypsum Board</t>
  </si>
  <si>
    <t>Glass Walls</t>
  </si>
  <si>
    <t>80 x Guesstimation of Glass Walls Per Square foot</t>
  </si>
  <si>
    <t>15 x Man Hours</t>
  </si>
  <si>
    <t>Sliding Door</t>
  </si>
  <si>
    <t>Autoslide Automatic Patio Door Starter Kit</t>
  </si>
  <si>
    <t>30 x Guesstimation of Glass Walls Per Square foot</t>
  </si>
  <si>
    <t>10 x Man Hours</t>
  </si>
  <si>
    <t>Power Supply</t>
  </si>
  <si>
    <t>6 x 2 in. x 4 in. x 92-5/8 in. Prime Whitewood Stud</t>
  </si>
  <si>
    <t>Building/Instilation</t>
  </si>
  <si>
    <t>Lasers</t>
  </si>
  <si>
    <t>Floor</t>
  </si>
  <si>
    <t>462 x Smooth Flex Tiles</t>
  </si>
  <si>
    <t>6 x Man Hours</t>
  </si>
  <si>
    <t>Circuit Scramble</t>
  </si>
  <si>
    <t>Prototype</t>
  </si>
  <si>
    <t>lychee EL Wire Neon Glowing Strobing Electroluminescent Light El Wire</t>
  </si>
  <si>
    <t>Frame</t>
  </si>
  <si>
    <t>36 in. x 36 in. Plain Aluminum Sheet in Silver</t>
  </si>
  <si>
    <t>12mm - Sande Plywood ( 1/2 in. Category x 4 ft. x 8 ft.)</t>
  </si>
  <si>
    <t>2 in. x 2 in. x 8 ft. Furring Strip Board Lumber</t>
  </si>
  <si>
    <t>WeiMeet RFP30N06LE 30A 60V N-Channel Power Mosfet TO-220 ESD Rated for Arduino(10 Pieces)</t>
  </si>
  <si>
    <t>Hook up Wire Kit (Solid Wire Kit) 22 Gage (25 Feet)</t>
  </si>
  <si>
    <t>USB Wall Charger</t>
  </si>
  <si>
    <t>ARDUINO MEGA 2560 REV3</t>
  </si>
  <si>
    <t>4 x lychee EL Wire Neon Glowing Strobing Electroluminescent Light El Wire</t>
  </si>
  <si>
    <t>AmazonBasics USB 2.0 Cable - A-Male to B-Male - 16 Feet</t>
  </si>
  <si>
    <t>Nilight Heavy Duty Rocker Toggle Switch</t>
  </si>
  <si>
    <t>Code</t>
  </si>
  <si>
    <t>Install</t>
  </si>
  <si>
    <t>Switch Board</t>
  </si>
  <si>
    <t>2 x 36 in. x 36 in. Plain Aluminum Sheet in Silver</t>
  </si>
  <si>
    <t>2 x 12mm - Sande Plywood ( 1/2 in. Category x 4 ft. x 8 ft.)</t>
  </si>
  <si>
    <t>2 x 2 in. x 2 in. x 8 ft. Furring Strip Board Lumber</t>
  </si>
  <si>
    <t>ARDUINO UNO R3</t>
  </si>
  <si>
    <t>3 x 10 Pack Male to Male Stereo Audio Aux Cable</t>
  </si>
  <si>
    <t>2 x Headphone Audio Jack</t>
  </si>
  <si>
    <t>Emergency Exit Door</t>
  </si>
  <si>
    <t>4 x 36 in. x 36 in. Plain Aluminum Sheet in Silver</t>
  </si>
  <si>
    <t>Constilation Viewer</t>
  </si>
  <si>
    <t>Ladder</t>
  </si>
  <si>
    <t>2 in. x 4 in. x 92-5/8 in. Prime Whitewood Stud</t>
  </si>
  <si>
    <t>Extreme-Corrosion-Resistant Wall-Mount Ladder</t>
  </si>
  <si>
    <t>4 x 3/8 in. x 5 in. Powerlag Hex Drive Washer Head High Corrosion Resistant Coating Lag Screw</t>
  </si>
  <si>
    <t>Lights</t>
  </si>
  <si>
    <t>inShareplus 5V Low Voltage Power Supply</t>
  </si>
  <si>
    <t>Twinkle RGB Fibre Optic Light Ceiling Star Kit</t>
  </si>
  <si>
    <t>22 in. L x 22 in. W x 21 1/2 in. D Extra-Large Moving Box</t>
  </si>
  <si>
    <t>1/4W 1% Resistor Assortment Kit</t>
  </si>
  <si>
    <t>CO RODE RGB LED</t>
  </si>
  <si>
    <t>Bubble</t>
  </si>
  <si>
    <t>PET-A-BOO Pet Window Fence Acrylic Clear Dome 16 in</t>
  </si>
  <si>
    <t>Whiteboard</t>
  </si>
  <si>
    <t>EXPO 1752226 Neon Dry Erase Markers</t>
  </si>
  <si>
    <t>Quartet Glass Whiteboard</t>
  </si>
  <si>
    <t>Captian's Chair</t>
  </si>
  <si>
    <t>Secure</t>
  </si>
  <si>
    <t>Magshion Black PU Racing Recliner Chair Set 360 Degree Swivel</t>
  </si>
  <si>
    <t>Augment</t>
  </si>
  <si>
    <t>TBI Pro 32.8ft 300LEDs SMD 5050 RGB</t>
  </si>
  <si>
    <t>Captian's Computer</t>
  </si>
  <si>
    <t>Code Computer</t>
  </si>
  <si>
    <t>Stand</t>
  </si>
  <si>
    <t>12.9-inch iPad Pro 3rd Gen Light Grey Enclosure w. Permanent Fixed Glass Mount</t>
  </si>
  <si>
    <t>VIVO Black Sit-Stand Wall Mount</t>
  </si>
  <si>
    <t>Projected Keyboard</t>
  </si>
  <si>
    <t>AGS Wireless Laser Projection Bluetooth Virtual Keyboard for Iphone</t>
  </si>
  <si>
    <t>12.9-inch iPad Pro</t>
  </si>
  <si>
    <t>iPads</t>
  </si>
  <si>
    <t>3 x 12.9-inch iPad Pro 3rd Gen Light Grey Enclosure w. Permanent Fixed Glass Mount</t>
  </si>
  <si>
    <t>3 x 12.9-inch iPad Pro</t>
  </si>
  <si>
    <t>Seats</t>
  </si>
  <si>
    <t>2 x Wise 8WD015-3-710 Standard Pilot Chair with Cushions and Mounting Plate</t>
  </si>
  <si>
    <t>2 x attwood Corporation Economy Pedestal Adj 11.5-17.5</t>
  </si>
  <si>
    <t>2 x attwood 17720 Boat Seat Swivel</t>
  </si>
  <si>
    <t>Hologram</t>
  </si>
  <si>
    <t>Timer</t>
  </si>
  <si>
    <t>Videos</t>
  </si>
  <si>
    <t>2 x 2 in. x 4 in. x 92-5/8 in. Prime Whitewood Stud</t>
  </si>
  <si>
    <t>VideoSecu ML531BE TV Wall Mount for Most 27-55 LED</t>
  </si>
  <si>
    <t>36 in. x 72 in. x .220 in. Acrylic Sheet</t>
  </si>
  <si>
    <t>TCL 55S405 55-Inch 4K Ultra HD Roku Smart LED TV</t>
  </si>
  <si>
    <t>Controller</t>
  </si>
  <si>
    <t>4K HDMI Cable 25ft-HDMI 2.0</t>
  </si>
  <si>
    <t>FerroFluid Alien</t>
  </si>
  <si>
    <t>Waterproof</t>
  </si>
  <si>
    <t>Greenhouse Plastic Film Clear Polyethylene Cover</t>
  </si>
  <si>
    <t>Ultra Clear 5 oz. All Purpose Waterproof Sealant</t>
  </si>
  <si>
    <t>Sisyphus Table</t>
  </si>
  <si>
    <t>4 x 1 in. x 96 in. Aluminum Angle with 1/16 in. Thick</t>
  </si>
  <si>
    <t>48 in. x 96 in. x 1/8 in. Clear Acrylic Sheet</t>
  </si>
  <si>
    <t>Ferrotec Magnetic Ferrofluid 4 oz</t>
  </si>
  <si>
    <t>Moon</t>
  </si>
  <si>
    <t>LEVILUNA 7.1''/18cm 3D Magnetic Levitate Moon lamp</t>
  </si>
  <si>
    <t>Hatch Entrance</t>
  </si>
  <si>
    <t>Door</t>
  </si>
  <si>
    <t>Lock</t>
  </si>
  <si>
    <t>Electromagnetic Lock Kit</t>
  </si>
  <si>
    <t>3/8 in. x 5 in. Powerlag Hex Drive Washer Head High Corrosion Resistant Coating Lag Screw</t>
  </si>
  <si>
    <t>Fans</t>
  </si>
  <si>
    <t>Paint Code</t>
  </si>
  <si>
    <t>SHARPIE MED WHT OB PAINT MARKER</t>
  </si>
  <si>
    <t>Paint Install Strobe</t>
  </si>
  <si>
    <t>Hideaway Strobe Lights White High Power 24W 8 Chipsets Surface Mount</t>
  </si>
  <si>
    <t>Strobe Controller</t>
  </si>
  <si>
    <t>100 ft. 16/3 Indoor/Outdoor Extension Cord</t>
  </si>
  <si>
    <t>PowerSwitch Tail II</t>
  </si>
  <si>
    <t>2 x 3 in. Black Corner Brace (4-Pack)</t>
  </si>
  <si>
    <t>Outlet Electrical</t>
  </si>
  <si>
    <t xml:space="preserve">VLUXPARTS 7-Way Trailer Plug Socket Extension Cable </t>
  </si>
  <si>
    <t>Outlet Connection</t>
  </si>
  <si>
    <t>Conntek Heavy-Duty 7-Way Plug to ROJ (25 foot)</t>
  </si>
  <si>
    <t>Outlet Lock</t>
  </si>
  <si>
    <t>2 x Holmes HBF2001DP-BM 20-Inch Box Fan</t>
  </si>
  <si>
    <t>Crackle Tube</t>
  </si>
  <si>
    <t>Power Suply</t>
  </si>
  <si>
    <t>3 x Power Supply</t>
  </si>
  <si>
    <t>Plasma Tube 6x48</t>
  </si>
  <si>
    <t>4 x 2 in. x 2 in. x 8 ft. Furring Strip Board Lumber</t>
  </si>
  <si>
    <t>Lightning Tube 6x48</t>
  </si>
  <si>
    <t>2x10</t>
  </si>
  <si>
    <t>Infinity Mirrors</t>
  </si>
  <si>
    <t>2 x GODMORGON Mirror</t>
  </si>
  <si>
    <t>9 ft. 100 lb. Stainless Steel Hanging Wire</t>
  </si>
  <si>
    <t>24 in. x 3/4 in. x 24 in. Plain Expanded Metal Sheet</t>
  </si>
  <si>
    <t>2 x BDF S05 Window Film Daytime Privacy One Way Mirror Silver</t>
  </si>
  <si>
    <t>2 x 2 in. x 4 in. x 96 in. Premium Kiln-Dried Whitewood Stud</t>
  </si>
  <si>
    <t>2 x 36 in. x 48 in. x .093 in. Acrylic Sheet</t>
  </si>
  <si>
    <t>2 x LE 12V LED Strip Light</t>
  </si>
  <si>
    <t>Grate</t>
  </si>
  <si>
    <t>Step Indicator</t>
  </si>
  <si>
    <t>Start Chart TV</t>
  </si>
  <si>
    <t>Animation</t>
  </si>
  <si>
    <t>7 x Man Hours</t>
  </si>
  <si>
    <t>3 x 2 in. x 2 in. x 8 ft. Furring Strip Board Lumber</t>
  </si>
  <si>
    <t>Mount Television</t>
  </si>
  <si>
    <t>Window</t>
  </si>
  <si>
    <t>Ceiling</t>
  </si>
  <si>
    <t>385 x Dart Ceiling Tiles</t>
  </si>
  <si>
    <t>116 x Polyline Ceiling Tiles</t>
  </si>
  <si>
    <t>Lighting</t>
  </si>
  <si>
    <t>29 x 12mm - Sande Plywood ( 1/2 in. Category x 4 ft. x 8 ft.)</t>
  </si>
  <si>
    <t>30 x TBI Pro 32.8ft 300LEDs SMD 5050 RGB</t>
  </si>
  <si>
    <t>2 x WeiMeet RFP30N06LE 30A 60V N-Channel Power Mosfet TO-220 ESD Rated for Arduino(10 Pieces)</t>
  </si>
  <si>
    <t>4 x Hook up Wire Kit (Solid Wire Kit) 22 Gage (25 Feet)</t>
  </si>
  <si>
    <t>MAIYUM 63-37 Tin Lead Rosin core solder wire for electrical soldering (0.8mm 50g)</t>
  </si>
  <si>
    <t>21 x Nanoleaf Rhythm Edition Smarter Kit - 15 Pack</t>
  </si>
  <si>
    <t>291 x Muzata 40 Pack 1M/3.3ft Black Aluminum LED Channel System U1BW</t>
  </si>
  <si>
    <t>Wall Acents</t>
  </si>
  <si>
    <t>Speakers</t>
  </si>
  <si>
    <t>DTOL 3.5mm Male Audio Video Extension Cable RCA Male Extension 3.5mm To RCA Cable</t>
  </si>
  <si>
    <t>2 x AmazonBasics SW100ft 16-Gauge Speaker Wire - 100 Feet</t>
  </si>
  <si>
    <t>2 x Lepy LP-V9S Hi-Fi Stereo Power Digital Amplifier</t>
  </si>
  <si>
    <t>2 x Pyle PDIC81RDBK</t>
  </si>
  <si>
    <t>Microphone</t>
  </si>
  <si>
    <t>2 x Audio-Technica PRO 44 Cardioid Condenser Boundary Microphone</t>
  </si>
  <si>
    <t>Male to Female Stereo Audio Headphone Jack Adapter</t>
  </si>
  <si>
    <t>Behringer Xenyx 802 Premium 8-Input 2-Bus Mixer</t>
  </si>
  <si>
    <t>GLS Audio 6 Inch Patch Y Cable Cords</t>
  </si>
  <si>
    <t>Cameras</t>
  </si>
  <si>
    <t>Amcrest Prohd 1080P 4CH Video Home Security Camera System</t>
  </si>
  <si>
    <t>Game Master's Computer</t>
  </si>
  <si>
    <t>30 x Man Hours</t>
  </si>
  <si>
    <t>21.5?inch iMac</t>
  </si>
  <si>
    <t>Decorate Power Supply</t>
  </si>
  <si>
    <t>8 oz. Metallic Sterling Silver Paint</t>
  </si>
  <si>
    <t>Ship's Manual</t>
  </si>
  <si>
    <t>Write</t>
  </si>
  <si>
    <t>print</t>
  </si>
  <si>
    <t>100 x Print per page</t>
  </si>
  <si>
    <t>Spiral Binding</t>
  </si>
  <si>
    <t>NASA Printer</t>
  </si>
  <si>
    <t>3'1/8 80mm Thermal Receipt POS Printer</t>
  </si>
  <si>
    <t>Gorilla Supply Thermal Receipt Paper Rolls 3 1/8</t>
  </si>
  <si>
    <t>Main Power Controller</t>
  </si>
  <si>
    <t>Emergency Power Rerouting Switch</t>
  </si>
  <si>
    <t>2 x Hook up Wire Kit (Solid Wire Kit) 22 Gage (25 Feet)</t>
  </si>
  <si>
    <t>Safety Cover Toggle Switch with Red Indicator Light</t>
  </si>
  <si>
    <t>Conclusion</t>
  </si>
  <si>
    <t>Left Station</t>
  </si>
  <si>
    <t>Right Station</t>
  </si>
  <si>
    <t>Captian Station</t>
  </si>
  <si>
    <t>Engineer</t>
  </si>
  <si>
    <t>2 x Safety Cover Toggle Switch with Red Indicator Light</t>
  </si>
  <si>
    <t>Nilight 50098R 6Pin Heavy Duty Rocker Toggle</t>
  </si>
  <si>
    <t>2pcs Rotary Taper Potentiometer</t>
  </si>
  <si>
    <t>Momentary Push Button Switch</t>
  </si>
  <si>
    <t>Testing</t>
  </si>
  <si>
    <t>Test Groups</t>
  </si>
  <si>
    <t>Run Employees</t>
  </si>
  <si>
    <t>Logistical Tasks</t>
  </si>
  <si>
    <t>Touch Up Paint</t>
  </si>
  <si>
    <t>Order Parts</t>
  </si>
  <si>
    <t>120 x Man Hours</t>
  </si>
  <si>
    <t>Flow Chart</t>
  </si>
  <si>
    <t>Train Employees</t>
  </si>
  <si>
    <t>Clean</t>
  </si>
  <si>
    <t>Developers Fee</t>
  </si>
  <si>
    <t>4.5 Gal. Plus 3 Lightweight All-Purpose Pre-Mixed Joint Compound</t>
  </si>
  <si>
    <t>2 x #8 x 2-1/2 in. T-Star Screws (133 per Box)</t>
  </si>
  <si>
    <t>2 x Standard 1-7/8 in. x 500 ft. White Self-Adhesive Drywall Joint Tape</t>
  </si>
  <si>
    <t>Do we need this? Customers won't ever use this theyselves and will only see the game master use it once. Removing this removes $2500 from the budget. Maybe we could find another way to give the impression of teleportation.</t>
  </si>
  <si>
    <t>Notes on how to cut cost</t>
  </si>
  <si>
    <t>We might be able to get away without this. Maybe we try to build the room without adding ciruict breakers. Then run a test and only add circuit breakers if we need them.</t>
  </si>
  <si>
    <t xml:space="preserve">This we thought would make the desk look cooler and more durable (we're thinking of just painting over plywoood) but we might be able to get by without out it. </t>
  </si>
  <si>
    <t>We could chang this to physical switches rather then digital switches. This would cut the cost down $3000, but would be less futuristic.</t>
  </si>
  <si>
    <t>We could probably get away without these. It will make it look more realistic, but people would probably only use it for the last puzzle in the game (the bomb core thing) and even then they could just stand.</t>
  </si>
  <si>
    <t>Although I like the idea of climbing into the room like you would climb into a space ship. We could go to only using the teleportation dark room door and remove this.</t>
  </si>
  <si>
    <t>We could get by with only one rather then two of these.</t>
  </si>
  <si>
    <t>We could make this a print poster rather then a tv. That would cut about $300</t>
  </si>
  <si>
    <t>Could probably be cut in half or even third if we did less lights.</t>
  </si>
  <si>
    <t>We could go from three 6 inch tubes, to one 3 inch tube. That would cut the cost down by about $8500</t>
  </si>
  <si>
    <t>Just for astetic</t>
  </si>
  <si>
    <t>Honestly I think we need to choose one. The ladder entrance or the teleport door.</t>
  </si>
  <si>
    <t>Again I think we need to choose one. The ladder entrance or the teleport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</si>
</sst>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8" fontId="0" fillId="0" borderId="0" xfId="0" applyNumberFormat="1"/>
    <xf numFmtId="0" fontId="16"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7"/>
  <sheetViews>
    <sheetView tabSelected="1" topLeftCell="A306" zoomScale="103" workbookViewId="0">
      <selection activeCell="J314" sqref="J314"/>
    </sheetView>
  </sheetViews>
  <sheetFormatPr baseColWidth="10" defaultRowHeight="16" x14ac:dyDescent="0.2"/>
  <cols>
    <col min="4" max="4" width="10.83203125" customWidth="1"/>
    <col min="9" max="9" width="21.83203125" style="3" bestFit="1" customWidth="1"/>
  </cols>
  <sheetData>
    <row r="1" spans="1:9" x14ac:dyDescent="0.2">
      <c r="A1" t="s">
        <v>0</v>
      </c>
      <c r="I1" s="2" t="s">
        <v>259</v>
      </c>
    </row>
    <row r="2" spans="1:9" x14ac:dyDescent="0.2">
      <c r="B2" t="s">
        <v>1</v>
      </c>
    </row>
    <row r="3" spans="1:9" x14ac:dyDescent="0.2">
      <c r="C3" t="s">
        <v>2</v>
      </c>
    </row>
    <row r="4" spans="1:9" x14ac:dyDescent="0.2">
      <c r="D4" t="s">
        <v>3</v>
      </c>
    </row>
    <row r="5" spans="1:9" x14ac:dyDescent="0.2">
      <c r="E5" t="s">
        <v>4</v>
      </c>
    </row>
    <row r="6" spans="1:9" x14ac:dyDescent="0.2">
      <c r="F6" t="s">
        <v>5</v>
      </c>
      <c r="G6" s="1">
        <v>25</v>
      </c>
    </row>
    <row r="7" spans="1:9" x14ac:dyDescent="0.2">
      <c r="F7" t="s">
        <v>6</v>
      </c>
      <c r="G7" s="1">
        <f>SUM(G6)</f>
        <v>25</v>
      </c>
    </row>
    <row r="8" spans="1:9" x14ac:dyDescent="0.2">
      <c r="E8" t="s">
        <v>7</v>
      </c>
    </row>
    <row r="9" spans="1:9" x14ac:dyDescent="0.2">
      <c r="F9" t="s">
        <v>5</v>
      </c>
      <c r="G9" s="1">
        <v>25</v>
      </c>
    </row>
    <row r="10" spans="1:9" x14ac:dyDescent="0.2">
      <c r="F10" t="s">
        <v>6</v>
      </c>
      <c r="G10" s="1">
        <f>SUM(G9)</f>
        <v>25</v>
      </c>
    </row>
    <row r="11" spans="1:9" x14ac:dyDescent="0.2">
      <c r="E11" t="s">
        <v>8</v>
      </c>
    </row>
    <row r="12" spans="1:9" x14ac:dyDescent="0.2">
      <c r="F12" t="s">
        <v>9</v>
      </c>
      <c r="G12" s="1">
        <v>50</v>
      </c>
    </row>
    <row r="13" spans="1:9" x14ac:dyDescent="0.2">
      <c r="F13" t="s">
        <v>6</v>
      </c>
      <c r="G13" s="1">
        <f>SUM(G12)</f>
        <v>50</v>
      </c>
    </row>
    <row r="14" spans="1:9" x14ac:dyDescent="0.2">
      <c r="E14" t="s">
        <v>10</v>
      </c>
    </row>
    <row r="15" spans="1:9" x14ac:dyDescent="0.2">
      <c r="F15" t="s">
        <v>11</v>
      </c>
      <c r="G15" s="1">
        <v>12.5</v>
      </c>
    </row>
    <row r="16" spans="1:9" x14ac:dyDescent="0.2">
      <c r="F16" t="s">
        <v>6</v>
      </c>
      <c r="G16" s="1">
        <f>SUM(G15)</f>
        <v>12.5</v>
      </c>
    </row>
    <row r="17" spans="3:10" x14ac:dyDescent="0.2">
      <c r="E17" t="s">
        <v>6</v>
      </c>
      <c r="F17" s="1">
        <f>SUM(G16,G13,G10,G7)</f>
        <v>112.5</v>
      </c>
    </row>
    <row r="18" spans="3:10" x14ac:dyDescent="0.2">
      <c r="D18" t="s">
        <v>12</v>
      </c>
    </row>
    <row r="19" spans="3:10" x14ac:dyDescent="0.2">
      <c r="E19" t="s">
        <v>5</v>
      </c>
      <c r="F19" s="1">
        <v>25</v>
      </c>
    </row>
    <row r="20" spans="3:10" x14ac:dyDescent="0.2">
      <c r="E20" t="s">
        <v>6</v>
      </c>
      <c r="F20" s="1">
        <f>SUM(F19)</f>
        <v>25</v>
      </c>
    </row>
    <row r="21" spans="3:10" x14ac:dyDescent="0.2">
      <c r="D21" t="s">
        <v>13</v>
      </c>
    </row>
    <row r="22" spans="3:10" x14ac:dyDescent="0.2">
      <c r="E22" t="s">
        <v>11</v>
      </c>
      <c r="F22" s="1">
        <v>12.5</v>
      </c>
    </row>
    <row r="23" spans="3:10" x14ac:dyDescent="0.2">
      <c r="E23" t="s">
        <v>6</v>
      </c>
      <c r="F23" s="1">
        <f>SUM(F22)</f>
        <v>12.5</v>
      </c>
    </row>
    <row r="24" spans="3:10" x14ac:dyDescent="0.2">
      <c r="D24" t="s">
        <v>14</v>
      </c>
      <c r="E24" s="1">
        <v>5.87</v>
      </c>
    </row>
    <row r="25" spans="3:10" x14ac:dyDescent="0.2">
      <c r="C25" t="s">
        <v>6</v>
      </c>
      <c r="D25" s="1">
        <f>SUM(E24,F23,F20,F17)</f>
        <v>155.87</v>
      </c>
    </row>
    <row r="26" spans="3:10" x14ac:dyDescent="0.2">
      <c r="C26" t="s">
        <v>15</v>
      </c>
      <c r="I26" s="3" t="s">
        <v>258</v>
      </c>
    </row>
    <row r="27" spans="3:10" x14ac:dyDescent="0.2">
      <c r="D27" t="s">
        <v>16</v>
      </c>
      <c r="J27" t="s">
        <v>270</v>
      </c>
    </row>
    <row r="28" spans="3:10" x14ac:dyDescent="0.2">
      <c r="E28" t="s">
        <v>11</v>
      </c>
      <c r="F28" s="1">
        <v>12.5</v>
      </c>
    </row>
    <row r="29" spans="3:10" x14ac:dyDescent="0.2">
      <c r="E29" t="s">
        <v>6</v>
      </c>
      <c r="F29" s="1">
        <f>SUM(F28)</f>
        <v>12.5</v>
      </c>
    </row>
    <row r="30" spans="3:10" x14ac:dyDescent="0.2">
      <c r="D30" t="s">
        <v>17</v>
      </c>
    </row>
    <row r="31" spans="3:10" x14ac:dyDescent="0.2">
      <c r="E31" t="s">
        <v>11</v>
      </c>
      <c r="F31" s="1">
        <v>12.5</v>
      </c>
    </row>
    <row r="32" spans="3:10" x14ac:dyDescent="0.2">
      <c r="E32" t="s">
        <v>6</v>
      </c>
      <c r="F32" s="1">
        <f>SUM(F31)</f>
        <v>12.5</v>
      </c>
    </row>
    <row r="33" spans="3:9" x14ac:dyDescent="0.2">
      <c r="D33" t="s">
        <v>18</v>
      </c>
    </row>
    <row r="34" spans="3:9" x14ac:dyDescent="0.2">
      <c r="E34" t="s">
        <v>19</v>
      </c>
      <c r="F34" s="1">
        <v>37.5</v>
      </c>
    </row>
    <row r="35" spans="3:9" x14ac:dyDescent="0.2">
      <c r="E35" t="s">
        <v>6</v>
      </c>
      <c r="F35" s="1">
        <f>SUM(F34)</f>
        <v>37.5</v>
      </c>
    </row>
    <row r="36" spans="3:9" x14ac:dyDescent="0.2">
      <c r="D36" t="s">
        <v>20</v>
      </c>
      <c r="E36" s="1">
        <v>2575</v>
      </c>
    </row>
    <row r="37" spans="3:9" x14ac:dyDescent="0.2">
      <c r="D37" t="s">
        <v>6</v>
      </c>
      <c r="E37" s="1">
        <f>SUM(E36,F35,F32,F29)</f>
        <v>2637.5</v>
      </c>
    </row>
    <row r="38" spans="3:9" x14ac:dyDescent="0.2">
      <c r="C38" t="s">
        <v>21</v>
      </c>
    </row>
    <row r="39" spans="3:9" x14ac:dyDescent="0.2">
      <c r="D39" t="s">
        <v>22</v>
      </c>
      <c r="E39" s="1">
        <v>9.34</v>
      </c>
    </row>
    <row r="40" spans="3:9" x14ac:dyDescent="0.2">
      <c r="D40" t="s">
        <v>23</v>
      </c>
      <c r="E40" s="1">
        <v>6.96</v>
      </c>
    </row>
    <row r="41" spans="3:9" x14ac:dyDescent="0.2">
      <c r="D41" t="s">
        <v>24</v>
      </c>
      <c r="E41" s="1">
        <v>5.87</v>
      </c>
    </row>
    <row r="42" spans="3:9" x14ac:dyDescent="0.2">
      <c r="D42" t="s">
        <v>25</v>
      </c>
      <c r="E42" s="1">
        <v>139.9</v>
      </c>
    </row>
    <row r="43" spans="3:9" x14ac:dyDescent="0.2">
      <c r="D43" t="s">
        <v>26</v>
      </c>
      <c r="E43" s="1">
        <v>100</v>
      </c>
    </row>
    <row r="44" spans="3:9" x14ac:dyDescent="0.2">
      <c r="D44" t="s">
        <v>6</v>
      </c>
      <c r="E44" s="1">
        <f>SUM(E39:E43)</f>
        <v>262.07</v>
      </c>
    </row>
    <row r="45" spans="3:9" x14ac:dyDescent="0.2">
      <c r="C45" t="s">
        <v>27</v>
      </c>
      <c r="I45" s="3" t="s">
        <v>260</v>
      </c>
    </row>
    <row r="46" spans="3:9" x14ac:dyDescent="0.2">
      <c r="D46" t="s">
        <v>28</v>
      </c>
      <c r="E46" s="1">
        <v>500</v>
      </c>
    </row>
    <row r="47" spans="3:9" x14ac:dyDescent="0.2">
      <c r="D47" t="s">
        <v>29</v>
      </c>
      <c r="E47" s="1">
        <v>500</v>
      </c>
    </row>
    <row r="48" spans="3:9" x14ac:dyDescent="0.2">
      <c r="D48" t="s">
        <v>6</v>
      </c>
      <c r="E48" s="1">
        <f>SUM(E46:E47)</f>
        <v>1000</v>
      </c>
    </row>
    <row r="49" spans="3:6" x14ac:dyDescent="0.2">
      <c r="C49" t="s">
        <v>30</v>
      </c>
    </row>
    <row r="50" spans="3:6" x14ac:dyDescent="0.2">
      <c r="D50" t="s">
        <v>31</v>
      </c>
      <c r="E50" s="1">
        <v>39.96</v>
      </c>
    </row>
    <row r="51" spans="3:6" x14ac:dyDescent="0.2">
      <c r="D51" t="s">
        <v>32</v>
      </c>
      <c r="E51" s="1">
        <v>11.52</v>
      </c>
    </row>
    <row r="52" spans="3:6" x14ac:dyDescent="0.2">
      <c r="D52" t="s">
        <v>33</v>
      </c>
      <c r="E52" s="1">
        <v>211.41</v>
      </c>
    </row>
    <row r="53" spans="3:6" x14ac:dyDescent="0.2">
      <c r="D53" t="s">
        <v>34</v>
      </c>
      <c r="E53" s="1">
        <v>4.04</v>
      </c>
    </row>
    <row r="54" spans="3:6" x14ac:dyDescent="0.2">
      <c r="D54" t="s">
        <v>35</v>
      </c>
      <c r="E54" s="1">
        <v>250</v>
      </c>
    </row>
    <row r="55" spans="3:6" x14ac:dyDescent="0.2">
      <c r="D55" t="s">
        <v>6</v>
      </c>
      <c r="E55" s="1">
        <f>SUM(E50:E54)</f>
        <v>516.93000000000006</v>
      </c>
    </row>
    <row r="56" spans="3:6" x14ac:dyDescent="0.2">
      <c r="C56" t="s">
        <v>36</v>
      </c>
    </row>
    <row r="57" spans="3:6" x14ac:dyDescent="0.2">
      <c r="D57" t="s">
        <v>37</v>
      </c>
    </row>
    <row r="58" spans="3:6" x14ac:dyDescent="0.2">
      <c r="E58" t="s">
        <v>38</v>
      </c>
      <c r="F58" s="1">
        <v>41.1</v>
      </c>
    </row>
    <row r="59" spans="3:6" x14ac:dyDescent="0.2">
      <c r="E59" t="s">
        <v>39</v>
      </c>
      <c r="F59" s="1">
        <v>52.65</v>
      </c>
    </row>
    <row r="60" spans="3:6" x14ac:dyDescent="0.2">
      <c r="E60" t="s">
        <v>26</v>
      </c>
      <c r="F60" s="1">
        <v>100</v>
      </c>
    </row>
    <row r="61" spans="3:6" x14ac:dyDescent="0.2">
      <c r="E61" t="s">
        <v>6</v>
      </c>
      <c r="F61" s="1">
        <f>SUM(F58:F60)</f>
        <v>193.75</v>
      </c>
    </row>
    <row r="62" spans="3:6" x14ac:dyDescent="0.2">
      <c r="D62" t="s">
        <v>40</v>
      </c>
    </row>
    <row r="63" spans="3:6" x14ac:dyDescent="0.2">
      <c r="E63" t="s">
        <v>11</v>
      </c>
      <c r="F63" s="1">
        <v>12.5</v>
      </c>
    </row>
    <row r="64" spans="3:6" x14ac:dyDescent="0.2">
      <c r="E64" t="s">
        <v>6</v>
      </c>
      <c r="F64" s="1">
        <f>SUM(F63)</f>
        <v>12.5</v>
      </c>
    </row>
    <row r="65" spans="4:9" x14ac:dyDescent="0.2">
      <c r="D65" t="s">
        <v>41</v>
      </c>
    </row>
    <row r="66" spans="4:9" x14ac:dyDescent="0.2">
      <c r="E66" t="s">
        <v>42</v>
      </c>
      <c r="F66" s="1">
        <v>105.3</v>
      </c>
    </row>
    <row r="67" spans="4:9" x14ac:dyDescent="0.2">
      <c r="E67" t="s">
        <v>43</v>
      </c>
      <c r="F67" s="1">
        <v>62.5</v>
      </c>
    </row>
    <row r="68" spans="4:9" x14ac:dyDescent="0.2">
      <c r="E68" t="s">
        <v>6</v>
      </c>
      <c r="F68" s="1">
        <f>SUM(F66:F67)</f>
        <v>167.8</v>
      </c>
    </row>
    <row r="69" spans="4:9" x14ac:dyDescent="0.2">
      <c r="D69" t="s">
        <v>41</v>
      </c>
    </row>
    <row r="70" spans="4:9" x14ac:dyDescent="0.2">
      <c r="E70" t="s">
        <v>42</v>
      </c>
      <c r="F70" s="1">
        <v>105.3</v>
      </c>
    </row>
    <row r="71" spans="4:9" x14ac:dyDescent="0.2">
      <c r="E71" t="s">
        <v>43</v>
      </c>
      <c r="F71" s="1">
        <v>62.5</v>
      </c>
    </row>
    <row r="72" spans="4:9" x14ac:dyDescent="0.2">
      <c r="E72" t="s">
        <v>6</v>
      </c>
      <c r="F72" s="1">
        <f>SUM(F70:F71)</f>
        <v>167.8</v>
      </c>
    </row>
    <row r="73" spans="4:9" x14ac:dyDescent="0.2">
      <c r="D73" t="s">
        <v>44</v>
      </c>
    </row>
    <row r="74" spans="4:9" x14ac:dyDescent="0.2">
      <c r="E74" t="s">
        <v>45</v>
      </c>
      <c r="F74" s="1">
        <v>29.98</v>
      </c>
    </row>
    <row r="75" spans="4:9" x14ac:dyDescent="0.2">
      <c r="E75" t="s">
        <v>43</v>
      </c>
      <c r="F75" s="1">
        <v>62.5</v>
      </c>
    </row>
    <row r="76" spans="4:9" x14ac:dyDescent="0.2">
      <c r="E76" t="s">
        <v>6</v>
      </c>
      <c r="F76" s="1">
        <f>SUM(F74:F75)</f>
        <v>92.48</v>
      </c>
    </row>
    <row r="77" spans="4:9" x14ac:dyDescent="0.2">
      <c r="D77" t="s">
        <v>46</v>
      </c>
      <c r="I77" s="3" t="s">
        <v>261</v>
      </c>
    </row>
    <row r="78" spans="4:9" x14ac:dyDescent="0.2">
      <c r="E78" t="s">
        <v>47</v>
      </c>
      <c r="F78" s="1">
        <v>5.96</v>
      </c>
    </row>
    <row r="79" spans="4:9" x14ac:dyDescent="0.2">
      <c r="E79" t="s">
        <v>48</v>
      </c>
      <c r="F79" s="1">
        <v>472</v>
      </c>
    </row>
    <row r="80" spans="4:9" x14ac:dyDescent="0.2">
      <c r="E80" t="s">
        <v>43</v>
      </c>
      <c r="F80" s="1">
        <v>62.5</v>
      </c>
    </row>
    <row r="81" spans="3:6" x14ac:dyDescent="0.2">
      <c r="E81" t="s">
        <v>6</v>
      </c>
      <c r="F81" s="1">
        <f>SUM(F78:F80)</f>
        <v>540.46</v>
      </c>
    </row>
    <row r="82" spans="3:6" x14ac:dyDescent="0.2">
      <c r="D82" t="s">
        <v>6</v>
      </c>
      <c r="E82" s="1">
        <f>SUM(F81,F72,F68,F64,F61)</f>
        <v>1082.31</v>
      </c>
    </row>
    <row r="83" spans="3:6" x14ac:dyDescent="0.2">
      <c r="C83" t="s">
        <v>49</v>
      </c>
    </row>
    <row r="84" spans="3:6" x14ac:dyDescent="0.2">
      <c r="D84" t="s">
        <v>50</v>
      </c>
    </row>
    <row r="85" spans="3:6" x14ac:dyDescent="0.2">
      <c r="E85" t="s">
        <v>51</v>
      </c>
      <c r="F85" s="1">
        <v>17.55</v>
      </c>
    </row>
    <row r="86" spans="3:6" x14ac:dyDescent="0.2">
      <c r="E86" t="s">
        <v>5</v>
      </c>
      <c r="F86" s="1">
        <v>25</v>
      </c>
    </row>
    <row r="87" spans="3:6" x14ac:dyDescent="0.2">
      <c r="E87" t="s">
        <v>6</v>
      </c>
      <c r="F87" s="1">
        <f>SUM(F85:F86)</f>
        <v>42.55</v>
      </c>
    </row>
    <row r="88" spans="3:6" x14ac:dyDescent="0.2">
      <c r="D88" t="s">
        <v>52</v>
      </c>
    </row>
    <row r="89" spans="3:6" x14ac:dyDescent="0.2">
      <c r="E89" t="s">
        <v>53</v>
      </c>
      <c r="F89" s="1">
        <v>10.96</v>
      </c>
    </row>
    <row r="90" spans="3:6" x14ac:dyDescent="0.2">
      <c r="E90" t="s">
        <v>54</v>
      </c>
      <c r="F90" s="1">
        <v>21.98</v>
      </c>
    </row>
    <row r="91" spans="3:6" x14ac:dyDescent="0.2">
      <c r="E91" t="s">
        <v>55</v>
      </c>
      <c r="F91" s="1">
        <v>35.1</v>
      </c>
    </row>
    <row r="92" spans="3:6" x14ac:dyDescent="0.2">
      <c r="E92" t="s">
        <v>56</v>
      </c>
      <c r="F92" s="1">
        <v>36.99</v>
      </c>
    </row>
    <row r="93" spans="3:6" x14ac:dyDescent="0.2">
      <c r="E93" t="s">
        <v>9</v>
      </c>
      <c r="F93" s="1">
        <v>50</v>
      </c>
    </row>
    <row r="94" spans="3:6" x14ac:dyDescent="0.2">
      <c r="E94" t="s">
        <v>6</v>
      </c>
      <c r="F94" s="1">
        <f>SUM(F89:F93)</f>
        <v>155.03</v>
      </c>
    </row>
    <row r="95" spans="3:6" x14ac:dyDescent="0.2">
      <c r="D95" t="s">
        <v>57</v>
      </c>
    </row>
    <row r="96" spans="3:6" x14ac:dyDescent="0.2">
      <c r="E96" t="s">
        <v>58</v>
      </c>
      <c r="F96" s="1">
        <v>6000</v>
      </c>
    </row>
    <row r="97" spans="2:6" x14ac:dyDescent="0.2">
      <c r="E97" t="s">
        <v>59</v>
      </c>
      <c r="F97" s="1">
        <v>187.5</v>
      </c>
    </row>
    <row r="98" spans="2:6" x14ac:dyDescent="0.2">
      <c r="E98" t="s">
        <v>6</v>
      </c>
      <c r="F98" s="1">
        <f>SUM(F96:F97)</f>
        <v>6187.5</v>
      </c>
    </row>
    <row r="99" spans="2:6" x14ac:dyDescent="0.2">
      <c r="D99" t="s">
        <v>60</v>
      </c>
    </row>
    <row r="100" spans="2:6" x14ac:dyDescent="0.2">
      <c r="E100" t="s">
        <v>61</v>
      </c>
      <c r="F100" s="1">
        <v>430</v>
      </c>
    </row>
    <row r="101" spans="2:6" x14ac:dyDescent="0.2">
      <c r="E101" t="s">
        <v>62</v>
      </c>
      <c r="F101" s="1">
        <v>2250</v>
      </c>
    </row>
    <row r="102" spans="2:6" x14ac:dyDescent="0.2">
      <c r="E102" t="s">
        <v>63</v>
      </c>
      <c r="F102" s="1">
        <v>125</v>
      </c>
    </row>
    <row r="103" spans="2:6" x14ac:dyDescent="0.2">
      <c r="E103" t="s">
        <v>6</v>
      </c>
      <c r="F103" s="1">
        <f>SUM(F100:F102)</f>
        <v>2805</v>
      </c>
    </row>
    <row r="104" spans="2:6" x14ac:dyDescent="0.2">
      <c r="D104" t="s">
        <v>6</v>
      </c>
      <c r="E104" s="1">
        <f>SUM(F103,F98,F94,F87)</f>
        <v>9190.08</v>
      </c>
    </row>
    <row r="105" spans="2:6" x14ac:dyDescent="0.2">
      <c r="C105" t="s">
        <v>64</v>
      </c>
    </row>
    <row r="106" spans="2:6" x14ac:dyDescent="0.2">
      <c r="D106" t="s">
        <v>65</v>
      </c>
      <c r="E106" s="1">
        <v>16.440000000000001</v>
      </c>
    </row>
    <row r="107" spans="2:6" x14ac:dyDescent="0.2">
      <c r="D107" t="s">
        <v>39</v>
      </c>
      <c r="E107" s="1">
        <v>52.65</v>
      </c>
    </row>
    <row r="108" spans="2:6" x14ac:dyDescent="0.2">
      <c r="D108" t="s">
        <v>43</v>
      </c>
      <c r="E108" s="1">
        <v>62.5</v>
      </c>
    </row>
    <row r="109" spans="2:6" x14ac:dyDescent="0.2">
      <c r="D109" t="s">
        <v>6</v>
      </c>
      <c r="E109" s="1">
        <f>SUM(E106:E108)</f>
        <v>131.59</v>
      </c>
    </row>
    <row r="110" spans="2:6" x14ac:dyDescent="0.2">
      <c r="C110" t="s">
        <v>6</v>
      </c>
      <c r="D110" s="1">
        <f>SUM(E109,E104,E82,E55,E48,E44,E37)</f>
        <v>14820.48</v>
      </c>
    </row>
    <row r="111" spans="2:6" x14ac:dyDescent="0.2">
      <c r="B111" t="s">
        <v>66</v>
      </c>
    </row>
    <row r="112" spans="2:6" x14ac:dyDescent="0.2">
      <c r="C112" t="s">
        <v>67</v>
      </c>
    </row>
    <row r="113" spans="3:6" x14ac:dyDescent="0.2">
      <c r="D113" t="s">
        <v>63</v>
      </c>
      <c r="E113" s="1">
        <v>125</v>
      </c>
    </row>
    <row r="114" spans="3:6" x14ac:dyDescent="0.2">
      <c r="D114" t="s">
        <v>6</v>
      </c>
      <c r="E114" s="1">
        <f>SUM(E113)</f>
        <v>125</v>
      </c>
    </row>
    <row r="115" spans="3:6" x14ac:dyDescent="0.2">
      <c r="C115" t="s">
        <v>68</v>
      </c>
    </row>
    <row r="116" spans="3:6" x14ac:dyDescent="0.2">
      <c r="D116" t="s">
        <v>69</v>
      </c>
      <c r="E116" s="1">
        <v>1704.78</v>
      </c>
    </row>
    <row r="117" spans="3:6" x14ac:dyDescent="0.2">
      <c r="D117" t="s">
        <v>70</v>
      </c>
      <c r="E117" s="1">
        <v>75</v>
      </c>
    </row>
    <row r="118" spans="3:6" x14ac:dyDescent="0.2">
      <c r="D118" t="s">
        <v>6</v>
      </c>
      <c r="E118" s="1">
        <f>SUM(E116:E117)</f>
        <v>1779.78</v>
      </c>
    </row>
    <row r="119" spans="3:6" x14ac:dyDescent="0.2">
      <c r="C119" t="s">
        <v>71</v>
      </c>
    </row>
    <row r="120" spans="3:6" x14ac:dyDescent="0.2">
      <c r="D120" t="s">
        <v>72</v>
      </c>
    </row>
    <row r="121" spans="3:6" x14ac:dyDescent="0.2">
      <c r="E121" t="s">
        <v>73</v>
      </c>
      <c r="F121" s="1">
        <v>7.99</v>
      </c>
    </row>
    <row r="122" spans="3:6" x14ac:dyDescent="0.2">
      <c r="E122" t="s">
        <v>26</v>
      </c>
      <c r="F122" s="1">
        <v>100</v>
      </c>
    </row>
    <row r="123" spans="3:6" x14ac:dyDescent="0.2">
      <c r="E123" t="s">
        <v>6</v>
      </c>
      <c r="F123" s="1">
        <f>SUM(F121:F122)</f>
        <v>107.99</v>
      </c>
    </row>
    <row r="124" spans="3:6" x14ac:dyDescent="0.2">
      <c r="D124" t="s">
        <v>74</v>
      </c>
    </row>
    <row r="125" spans="3:6" x14ac:dyDescent="0.2">
      <c r="E125" t="s">
        <v>75</v>
      </c>
      <c r="F125" s="1">
        <v>21.98</v>
      </c>
    </row>
    <row r="126" spans="3:6" x14ac:dyDescent="0.2">
      <c r="E126" t="s">
        <v>76</v>
      </c>
      <c r="F126" s="1">
        <v>35.950000000000003</v>
      </c>
    </row>
    <row r="127" spans="3:6" x14ac:dyDescent="0.2">
      <c r="E127" t="s">
        <v>77</v>
      </c>
      <c r="F127" s="1">
        <v>1.82</v>
      </c>
    </row>
    <row r="128" spans="3:6" x14ac:dyDescent="0.2">
      <c r="E128" t="s">
        <v>9</v>
      </c>
      <c r="F128" s="1">
        <v>50</v>
      </c>
    </row>
    <row r="129" spans="4:6" x14ac:dyDescent="0.2">
      <c r="E129" t="s">
        <v>6</v>
      </c>
      <c r="F129" s="1">
        <f>SUM(F125:F128)</f>
        <v>109.75</v>
      </c>
    </row>
    <row r="130" spans="4:6" x14ac:dyDescent="0.2">
      <c r="D130" t="s">
        <v>40</v>
      </c>
    </row>
    <row r="131" spans="4:6" x14ac:dyDescent="0.2">
      <c r="E131" t="s">
        <v>78</v>
      </c>
      <c r="F131" s="1">
        <v>9.99</v>
      </c>
    </row>
    <row r="132" spans="4:6" x14ac:dyDescent="0.2">
      <c r="E132" t="s">
        <v>79</v>
      </c>
      <c r="F132" s="1">
        <v>16.5</v>
      </c>
    </row>
    <row r="133" spans="4:6" x14ac:dyDescent="0.2">
      <c r="E133" t="s">
        <v>80</v>
      </c>
      <c r="F133" s="1">
        <v>9.99</v>
      </c>
    </row>
    <row r="134" spans="4:6" x14ac:dyDescent="0.2">
      <c r="E134" t="s">
        <v>81</v>
      </c>
      <c r="F134" s="1">
        <v>31.81</v>
      </c>
    </row>
    <row r="135" spans="4:6" x14ac:dyDescent="0.2">
      <c r="E135" t="s">
        <v>82</v>
      </c>
      <c r="F135" s="1">
        <v>31.96</v>
      </c>
    </row>
    <row r="136" spans="4:6" x14ac:dyDescent="0.2">
      <c r="E136" t="s">
        <v>83</v>
      </c>
      <c r="F136" s="1">
        <v>5.99</v>
      </c>
    </row>
    <row r="137" spans="4:6" x14ac:dyDescent="0.2">
      <c r="E137" t="s">
        <v>84</v>
      </c>
      <c r="F137" s="1">
        <v>9.36</v>
      </c>
    </row>
    <row r="138" spans="4:6" x14ac:dyDescent="0.2">
      <c r="E138" t="s">
        <v>63</v>
      </c>
      <c r="F138" s="1">
        <v>125</v>
      </c>
    </row>
    <row r="139" spans="4:6" x14ac:dyDescent="0.2">
      <c r="E139" t="s">
        <v>6</v>
      </c>
      <c r="F139" s="1">
        <f>SUM(F131:F138)</f>
        <v>240.6</v>
      </c>
    </row>
    <row r="140" spans="4:6" x14ac:dyDescent="0.2">
      <c r="D140" t="s">
        <v>85</v>
      </c>
    </row>
    <row r="141" spans="4:6" x14ac:dyDescent="0.2">
      <c r="E141" t="s">
        <v>5</v>
      </c>
      <c r="F141" s="1">
        <v>25</v>
      </c>
    </row>
    <row r="142" spans="4:6" x14ac:dyDescent="0.2">
      <c r="E142" t="s">
        <v>6</v>
      </c>
      <c r="F142" s="1">
        <f>SUM(F141)</f>
        <v>25</v>
      </c>
    </row>
    <row r="143" spans="4:6" x14ac:dyDescent="0.2">
      <c r="D143" t="s">
        <v>86</v>
      </c>
    </row>
    <row r="144" spans="4:6" x14ac:dyDescent="0.2">
      <c r="E144" t="s">
        <v>5</v>
      </c>
      <c r="F144" s="1">
        <v>25</v>
      </c>
    </row>
    <row r="145" spans="3:6" x14ac:dyDescent="0.2">
      <c r="E145" t="s">
        <v>6</v>
      </c>
      <c r="F145" s="1">
        <f>SUM(F144)</f>
        <v>25</v>
      </c>
    </row>
    <row r="146" spans="3:6" x14ac:dyDescent="0.2">
      <c r="D146" t="s">
        <v>6</v>
      </c>
      <c r="E146" s="1">
        <f>SUM(F145,F142,F139,F129,F123)</f>
        <v>508.34000000000003</v>
      </c>
    </row>
    <row r="147" spans="3:6" x14ac:dyDescent="0.2">
      <c r="C147" t="s">
        <v>87</v>
      </c>
    </row>
    <row r="148" spans="3:6" x14ac:dyDescent="0.2">
      <c r="D148" t="s">
        <v>72</v>
      </c>
    </row>
    <row r="149" spans="3:6" x14ac:dyDescent="0.2">
      <c r="E149" t="s">
        <v>26</v>
      </c>
      <c r="F149" s="1">
        <v>100</v>
      </c>
    </row>
    <row r="150" spans="3:6" x14ac:dyDescent="0.2">
      <c r="E150" t="s">
        <v>6</v>
      </c>
      <c r="F150" s="1">
        <f>SUM(F149)</f>
        <v>100</v>
      </c>
    </row>
    <row r="151" spans="3:6" x14ac:dyDescent="0.2">
      <c r="D151" t="s">
        <v>74</v>
      </c>
    </row>
    <row r="152" spans="3:6" x14ac:dyDescent="0.2">
      <c r="E152" t="s">
        <v>88</v>
      </c>
      <c r="F152" s="1">
        <v>43.96</v>
      </c>
    </row>
    <row r="153" spans="3:6" x14ac:dyDescent="0.2">
      <c r="E153" t="s">
        <v>89</v>
      </c>
      <c r="F153" s="1">
        <v>71.900000000000006</v>
      </c>
    </row>
    <row r="154" spans="3:6" x14ac:dyDescent="0.2">
      <c r="E154" t="s">
        <v>90</v>
      </c>
      <c r="F154" s="1">
        <v>3.64</v>
      </c>
    </row>
    <row r="155" spans="3:6" x14ac:dyDescent="0.2">
      <c r="E155" t="s">
        <v>9</v>
      </c>
      <c r="F155" s="1">
        <v>50</v>
      </c>
    </row>
    <row r="156" spans="3:6" x14ac:dyDescent="0.2">
      <c r="E156" t="s">
        <v>6</v>
      </c>
      <c r="F156" s="1">
        <f>SUM(F152:F155)</f>
        <v>169.5</v>
      </c>
    </row>
    <row r="157" spans="3:6" x14ac:dyDescent="0.2">
      <c r="D157" t="s">
        <v>40</v>
      </c>
    </row>
    <row r="158" spans="3:6" x14ac:dyDescent="0.2">
      <c r="E158" t="s">
        <v>78</v>
      </c>
      <c r="F158" s="1">
        <v>9.99</v>
      </c>
    </row>
    <row r="159" spans="3:6" x14ac:dyDescent="0.2">
      <c r="E159" t="s">
        <v>79</v>
      </c>
      <c r="F159" s="1">
        <v>16.5</v>
      </c>
    </row>
    <row r="160" spans="3:6" x14ac:dyDescent="0.2">
      <c r="E160" t="s">
        <v>80</v>
      </c>
      <c r="F160" s="1">
        <v>9.99</v>
      </c>
    </row>
    <row r="161" spans="3:6" x14ac:dyDescent="0.2">
      <c r="E161" t="s">
        <v>91</v>
      </c>
      <c r="F161" s="1">
        <v>20.45</v>
      </c>
    </row>
    <row r="162" spans="3:6" x14ac:dyDescent="0.2">
      <c r="E162" t="s">
        <v>82</v>
      </c>
      <c r="F162" s="1">
        <v>31.96</v>
      </c>
    </row>
    <row r="163" spans="3:6" x14ac:dyDescent="0.2">
      <c r="E163" t="s">
        <v>83</v>
      </c>
      <c r="F163" s="1">
        <v>5.99</v>
      </c>
    </row>
    <row r="164" spans="3:6" x14ac:dyDescent="0.2">
      <c r="E164" t="s">
        <v>92</v>
      </c>
      <c r="F164" s="1">
        <v>92.25</v>
      </c>
    </row>
    <row r="165" spans="3:6" x14ac:dyDescent="0.2">
      <c r="E165" t="s">
        <v>84</v>
      </c>
      <c r="F165" s="1">
        <v>9.36</v>
      </c>
    </row>
    <row r="166" spans="3:6" x14ac:dyDescent="0.2">
      <c r="E166" t="s">
        <v>93</v>
      </c>
      <c r="F166" s="1">
        <v>17.98</v>
      </c>
    </row>
    <row r="167" spans="3:6" x14ac:dyDescent="0.2">
      <c r="E167" t="s">
        <v>19</v>
      </c>
      <c r="F167" s="1">
        <v>37.5</v>
      </c>
    </row>
    <row r="168" spans="3:6" x14ac:dyDescent="0.2">
      <c r="E168" t="s">
        <v>6</v>
      </c>
      <c r="F168" s="1">
        <f>SUM(F158:F167)</f>
        <v>251.97</v>
      </c>
    </row>
    <row r="169" spans="3:6" x14ac:dyDescent="0.2">
      <c r="D169" t="s">
        <v>85</v>
      </c>
    </row>
    <row r="170" spans="3:6" x14ac:dyDescent="0.2">
      <c r="E170" t="s">
        <v>5</v>
      </c>
      <c r="F170" s="1">
        <v>25</v>
      </c>
    </row>
    <row r="171" spans="3:6" x14ac:dyDescent="0.2">
      <c r="E171" t="s">
        <v>6</v>
      </c>
      <c r="F171" s="1">
        <f>SUM(F170)</f>
        <v>25</v>
      </c>
    </row>
    <row r="172" spans="3:6" x14ac:dyDescent="0.2">
      <c r="D172" t="s">
        <v>86</v>
      </c>
    </row>
    <row r="173" spans="3:6" x14ac:dyDescent="0.2">
      <c r="E173" t="s">
        <v>5</v>
      </c>
      <c r="F173" s="1">
        <v>25</v>
      </c>
    </row>
    <row r="174" spans="3:6" x14ac:dyDescent="0.2">
      <c r="E174" t="s">
        <v>6</v>
      </c>
      <c r="F174" s="1">
        <f>SUM(F173)</f>
        <v>25</v>
      </c>
    </row>
    <row r="175" spans="3:6" x14ac:dyDescent="0.2">
      <c r="D175" t="s">
        <v>6</v>
      </c>
      <c r="E175" s="1">
        <f>SUM(F174,F168,F156,F150,)</f>
        <v>546.47</v>
      </c>
    </row>
    <row r="176" spans="3:6" x14ac:dyDescent="0.2">
      <c r="C176" t="s">
        <v>94</v>
      </c>
    </row>
    <row r="177" spans="3:6" x14ac:dyDescent="0.2">
      <c r="D177" t="s">
        <v>95</v>
      </c>
      <c r="E177" s="1">
        <v>87.92</v>
      </c>
    </row>
    <row r="178" spans="3:6" x14ac:dyDescent="0.2">
      <c r="D178" t="s">
        <v>43</v>
      </c>
      <c r="E178" s="1">
        <v>62.5</v>
      </c>
    </row>
    <row r="179" spans="3:6" x14ac:dyDescent="0.2">
      <c r="D179" t="s">
        <v>6</v>
      </c>
      <c r="E179" s="1">
        <f>SUM(E177:E178)</f>
        <v>150.42000000000002</v>
      </c>
    </row>
    <row r="180" spans="3:6" x14ac:dyDescent="0.2">
      <c r="C180" t="s">
        <v>96</v>
      </c>
    </row>
    <row r="181" spans="3:6" x14ac:dyDescent="0.2">
      <c r="D181" t="s">
        <v>97</v>
      </c>
    </row>
    <row r="182" spans="3:6" x14ac:dyDescent="0.2">
      <c r="E182" t="s">
        <v>98</v>
      </c>
      <c r="F182" s="1">
        <v>2.74</v>
      </c>
    </row>
    <row r="183" spans="3:6" x14ac:dyDescent="0.2">
      <c r="E183" t="s">
        <v>99</v>
      </c>
      <c r="F183" s="1">
        <v>979.36</v>
      </c>
    </row>
    <row r="184" spans="3:6" x14ac:dyDescent="0.2">
      <c r="E184" t="s">
        <v>100</v>
      </c>
      <c r="F184" s="1">
        <v>6.8</v>
      </c>
    </row>
    <row r="185" spans="3:6" x14ac:dyDescent="0.2">
      <c r="E185" t="s">
        <v>11</v>
      </c>
      <c r="F185" s="1">
        <v>12.5</v>
      </c>
    </row>
    <row r="186" spans="3:6" x14ac:dyDescent="0.2">
      <c r="E186" t="s">
        <v>6</v>
      </c>
      <c r="F186" s="1">
        <f>SUM(F182:F185)</f>
        <v>1001.4</v>
      </c>
    </row>
    <row r="187" spans="3:6" x14ac:dyDescent="0.2">
      <c r="D187" t="s">
        <v>101</v>
      </c>
    </row>
    <row r="188" spans="3:6" x14ac:dyDescent="0.2">
      <c r="E188" t="s">
        <v>102</v>
      </c>
      <c r="F188" s="1">
        <v>7.49</v>
      </c>
    </row>
    <row r="189" spans="3:6" x14ac:dyDescent="0.2">
      <c r="E189" t="s">
        <v>103</v>
      </c>
      <c r="F189" s="1">
        <v>199.5</v>
      </c>
    </row>
    <row r="190" spans="3:6" x14ac:dyDescent="0.2">
      <c r="E190" t="s">
        <v>104</v>
      </c>
      <c r="F190" s="1">
        <v>2.38</v>
      </c>
    </row>
    <row r="191" spans="3:6" x14ac:dyDescent="0.2">
      <c r="E191" t="s">
        <v>105</v>
      </c>
      <c r="F191" s="1">
        <v>9.99</v>
      </c>
    </row>
    <row r="192" spans="3:6" x14ac:dyDescent="0.2">
      <c r="E192" t="s">
        <v>106</v>
      </c>
      <c r="F192" s="1">
        <v>13.99</v>
      </c>
    </row>
    <row r="193" spans="3:6" x14ac:dyDescent="0.2">
      <c r="E193" t="s">
        <v>79</v>
      </c>
      <c r="F193" s="1">
        <v>16.5</v>
      </c>
    </row>
    <row r="194" spans="3:6" x14ac:dyDescent="0.2">
      <c r="E194" t="s">
        <v>43</v>
      </c>
      <c r="F194" s="1">
        <v>62.5</v>
      </c>
    </row>
    <row r="195" spans="3:6" x14ac:dyDescent="0.2">
      <c r="E195" t="s">
        <v>6</v>
      </c>
      <c r="F195" s="1">
        <f>SUM(F188:F194)</f>
        <v>312.35000000000002</v>
      </c>
    </row>
    <row r="196" spans="3:6" x14ac:dyDescent="0.2">
      <c r="D196" t="s">
        <v>107</v>
      </c>
    </row>
    <row r="197" spans="3:6" x14ac:dyDescent="0.2">
      <c r="E197" t="s">
        <v>108</v>
      </c>
      <c r="F197" s="1">
        <v>59.99</v>
      </c>
    </row>
    <row r="198" spans="3:6" x14ac:dyDescent="0.2">
      <c r="E198" t="s">
        <v>11</v>
      </c>
      <c r="F198" s="1">
        <v>12.5</v>
      </c>
    </row>
    <row r="199" spans="3:6" x14ac:dyDescent="0.2">
      <c r="E199" t="s">
        <v>6</v>
      </c>
      <c r="F199" s="1">
        <f>SUM(F197:F198)</f>
        <v>72.490000000000009</v>
      </c>
    </row>
    <row r="200" spans="3:6" x14ac:dyDescent="0.2">
      <c r="D200" t="s">
        <v>6</v>
      </c>
      <c r="E200" s="1">
        <f>SUM(F199,F195,F186,)</f>
        <v>1386.24</v>
      </c>
    </row>
    <row r="201" spans="3:6" x14ac:dyDescent="0.2">
      <c r="C201" t="s">
        <v>109</v>
      </c>
    </row>
    <row r="202" spans="3:6" x14ac:dyDescent="0.2">
      <c r="D202" t="s">
        <v>110</v>
      </c>
      <c r="E202" s="1">
        <v>7.12</v>
      </c>
    </row>
    <row r="203" spans="3:6" x14ac:dyDescent="0.2">
      <c r="D203" t="s">
        <v>111</v>
      </c>
      <c r="E203" s="1">
        <v>58.65</v>
      </c>
    </row>
    <row r="204" spans="3:6" x14ac:dyDescent="0.2">
      <c r="D204" t="s">
        <v>11</v>
      </c>
      <c r="E204" s="1">
        <v>12.5</v>
      </c>
    </row>
    <row r="205" spans="3:6" x14ac:dyDescent="0.2">
      <c r="D205" t="s">
        <v>6</v>
      </c>
      <c r="E205" s="1">
        <f>SUM(E202:E204)</f>
        <v>78.27</v>
      </c>
    </row>
    <row r="206" spans="3:6" x14ac:dyDescent="0.2">
      <c r="C206" t="s">
        <v>112</v>
      </c>
    </row>
    <row r="207" spans="3:6" x14ac:dyDescent="0.2">
      <c r="D207" t="s">
        <v>113</v>
      </c>
    </row>
    <row r="208" spans="3:6" x14ac:dyDescent="0.2">
      <c r="E208" t="s">
        <v>114</v>
      </c>
      <c r="F208" s="1">
        <v>169.99</v>
      </c>
    </row>
    <row r="209" spans="4:6" x14ac:dyDescent="0.2">
      <c r="E209" t="s">
        <v>43</v>
      </c>
      <c r="F209" s="1">
        <v>62.5</v>
      </c>
    </row>
    <row r="210" spans="4:6" x14ac:dyDescent="0.2">
      <c r="E210" t="s">
        <v>6</v>
      </c>
      <c r="F210" s="1">
        <f>SUM(F208:F209)</f>
        <v>232.49</v>
      </c>
    </row>
    <row r="211" spans="4:6" x14ac:dyDescent="0.2">
      <c r="D211" t="s">
        <v>115</v>
      </c>
    </row>
    <row r="212" spans="4:6" x14ac:dyDescent="0.2">
      <c r="E212" t="s">
        <v>98</v>
      </c>
      <c r="F212" s="1">
        <v>2.74</v>
      </c>
    </row>
    <row r="213" spans="4:6" x14ac:dyDescent="0.2">
      <c r="E213" t="s">
        <v>43</v>
      </c>
      <c r="F213" s="1">
        <v>62.5</v>
      </c>
    </row>
    <row r="214" spans="4:6" x14ac:dyDescent="0.2">
      <c r="E214" t="s">
        <v>6</v>
      </c>
      <c r="F214" s="1">
        <f>SUM(F212:F213)</f>
        <v>65.239999999999995</v>
      </c>
    </row>
    <row r="215" spans="4:6" x14ac:dyDescent="0.2">
      <c r="D215" t="s">
        <v>40</v>
      </c>
    </row>
    <row r="216" spans="4:6" x14ac:dyDescent="0.2">
      <c r="E216" t="s">
        <v>116</v>
      </c>
      <c r="F216" s="1">
        <v>34.64</v>
      </c>
    </row>
    <row r="217" spans="4:6" x14ac:dyDescent="0.2">
      <c r="E217" t="s">
        <v>79</v>
      </c>
      <c r="F217" s="1">
        <v>16.5</v>
      </c>
    </row>
    <row r="218" spans="4:6" x14ac:dyDescent="0.2">
      <c r="E218" t="s">
        <v>80</v>
      </c>
      <c r="F218" s="1">
        <v>9.99</v>
      </c>
    </row>
    <row r="219" spans="4:6" x14ac:dyDescent="0.2">
      <c r="E219" t="s">
        <v>91</v>
      </c>
      <c r="F219" s="1">
        <v>20.45</v>
      </c>
    </row>
    <row r="220" spans="4:6" x14ac:dyDescent="0.2">
      <c r="E220" t="s">
        <v>83</v>
      </c>
      <c r="F220" s="1">
        <v>5.99</v>
      </c>
    </row>
    <row r="221" spans="4:6" x14ac:dyDescent="0.2">
      <c r="E221" t="s">
        <v>43</v>
      </c>
      <c r="F221" s="1">
        <v>62.5</v>
      </c>
    </row>
    <row r="222" spans="4:6" x14ac:dyDescent="0.2">
      <c r="E222" t="s">
        <v>6</v>
      </c>
      <c r="F222" s="1">
        <f>SUM(F216:F221)</f>
        <v>150.07</v>
      </c>
    </row>
    <row r="223" spans="4:6" x14ac:dyDescent="0.2">
      <c r="D223" t="s">
        <v>44</v>
      </c>
    </row>
    <row r="224" spans="4:6" x14ac:dyDescent="0.2">
      <c r="E224" t="s">
        <v>45</v>
      </c>
      <c r="F224" s="1">
        <v>29.98</v>
      </c>
    </row>
    <row r="225" spans="3:6" x14ac:dyDescent="0.2">
      <c r="E225" t="s">
        <v>19</v>
      </c>
      <c r="F225" s="1">
        <v>37.5</v>
      </c>
    </row>
    <row r="226" spans="3:6" x14ac:dyDescent="0.2">
      <c r="E226" t="s">
        <v>6</v>
      </c>
      <c r="F226" s="1">
        <f>SUM(F224:F225)</f>
        <v>67.48</v>
      </c>
    </row>
    <row r="227" spans="3:6" x14ac:dyDescent="0.2">
      <c r="D227" t="s">
        <v>6</v>
      </c>
      <c r="E227" s="1">
        <f>SUM(F226,F222,F214,F210)</f>
        <v>515.28</v>
      </c>
    </row>
    <row r="228" spans="3:6" x14ac:dyDescent="0.2">
      <c r="C228" t="s">
        <v>117</v>
      </c>
    </row>
    <row r="229" spans="3:6" x14ac:dyDescent="0.2">
      <c r="D229" t="s">
        <v>118</v>
      </c>
    </row>
    <row r="230" spans="3:6" x14ac:dyDescent="0.2">
      <c r="E230" t="s">
        <v>35</v>
      </c>
      <c r="F230" s="1">
        <v>250</v>
      </c>
    </row>
    <row r="231" spans="3:6" x14ac:dyDescent="0.2">
      <c r="E231" t="s">
        <v>6</v>
      </c>
      <c r="F231" s="1">
        <f>SUM(F230)</f>
        <v>250</v>
      </c>
    </row>
    <row r="232" spans="3:6" x14ac:dyDescent="0.2">
      <c r="D232" t="s">
        <v>119</v>
      </c>
    </row>
    <row r="233" spans="3:6" x14ac:dyDescent="0.2">
      <c r="E233" t="s">
        <v>120</v>
      </c>
      <c r="F233" s="1">
        <v>148.47</v>
      </c>
    </row>
    <row r="234" spans="3:6" x14ac:dyDescent="0.2">
      <c r="E234" t="s">
        <v>121</v>
      </c>
      <c r="F234" s="1">
        <v>99.99</v>
      </c>
    </row>
    <row r="235" spans="3:6" x14ac:dyDescent="0.2">
      <c r="E235" t="s">
        <v>5</v>
      </c>
      <c r="F235" s="1">
        <v>25</v>
      </c>
    </row>
    <row r="236" spans="3:6" x14ac:dyDescent="0.2">
      <c r="E236" t="s">
        <v>6</v>
      </c>
      <c r="F236" s="1">
        <f>SUM(F233:F235)</f>
        <v>273.45999999999998</v>
      </c>
    </row>
    <row r="237" spans="3:6" x14ac:dyDescent="0.2">
      <c r="D237" t="s">
        <v>122</v>
      </c>
    </row>
    <row r="238" spans="3:6" x14ac:dyDescent="0.2">
      <c r="E238" t="s">
        <v>123</v>
      </c>
      <c r="F238" s="1">
        <v>35.99</v>
      </c>
    </row>
    <row r="239" spans="3:6" x14ac:dyDescent="0.2">
      <c r="E239" t="s">
        <v>19</v>
      </c>
      <c r="F239" s="1">
        <v>37.5</v>
      </c>
    </row>
    <row r="240" spans="3:6" x14ac:dyDescent="0.2">
      <c r="E240" t="s">
        <v>6</v>
      </c>
      <c r="F240" s="1">
        <f>SUM(F238:F239)</f>
        <v>73.490000000000009</v>
      </c>
    </row>
    <row r="241" spans="3:9" x14ac:dyDescent="0.2">
      <c r="D241" t="s">
        <v>86</v>
      </c>
    </row>
    <row r="242" spans="3:9" x14ac:dyDescent="0.2">
      <c r="E242" t="s">
        <v>124</v>
      </c>
      <c r="F242" s="1">
        <v>999</v>
      </c>
    </row>
    <row r="243" spans="3:9" x14ac:dyDescent="0.2">
      <c r="E243" t="s">
        <v>11</v>
      </c>
      <c r="F243" s="1">
        <v>12.5</v>
      </c>
    </row>
    <row r="244" spans="3:9" x14ac:dyDescent="0.2">
      <c r="E244" t="s">
        <v>6</v>
      </c>
      <c r="F244" s="1">
        <f>SUM(F242:F243)</f>
        <v>1011.5</v>
      </c>
    </row>
    <row r="245" spans="3:9" x14ac:dyDescent="0.2">
      <c r="D245" t="s">
        <v>6</v>
      </c>
      <c r="E245" s="1">
        <f>SUM(F244,F240,F236,F231)</f>
        <v>1608.45</v>
      </c>
    </row>
    <row r="246" spans="3:9" x14ac:dyDescent="0.2">
      <c r="C246" t="s">
        <v>125</v>
      </c>
      <c r="I246" s="3" t="s">
        <v>262</v>
      </c>
    </row>
    <row r="247" spans="3:9" x14ac:dyDescent="0.2">
      <c r="D247" t="s">
        <v>85</v>
      </c>
    </row>
    <row r="248" spans="3:9" x14ac:dyDescent="0.2">
      <c r="E248" t="s">
        <v>35</v>
      </c>
      <c r="F248" s="1">
        <v>250</v>
      </c>
    </row>
    <row r="249" spans="3:9" x14ac:dyDescent="0.2">
      <c r="E249" t="s">
        <v>6</v>
      </c>
      <c r="F249" s="1">
        <f>SUM(F248)</f>
        <v>250</v>
      </c>
    </row>
    <row r="250" spans="3:9" x14ac:dyDescent="0.2">
      <c r="D250" t="s">
        <v>86</v>
      </c>
    </row>
    <row r="251" spans="3:9" x14ac:dyDescent="0.2">
      <c r="E251" t="s">
        <v>126</v>
      </c>
      <c r="F251" s="1">
        <v>445.41</v>
      </c>
    </row>
    <row r="252" spans="3:9" x14ac:dyDescent="0.2">
      <c r="E252" t="s">
        <v>5</v>
      </c>
      <c r="F252" s="1">
        <v>25</v>
      </c>
    </row>
    <row r="253" spans="3:9" x14ac:dyDescent="0.2">
      <c r="E253" t="s">
        <v>6</v>
      </c>
      <c r="F253" s="1">
        <f>SUM(F251:F252)</f>
        <v>470.41</v>
      </c>
    </row>
    <row r="254" spans="3:9" x14ac:dyDescent="0.2">
      <c r="D254" t="s">
        <v>127</v>
      </c>
      <c r="E254" s="1">
        <v>2997</v>
      </c>
    </row>
    <row r="255" spans="3:9" x14ac:dyDescent="0.2">
      <c r="D255" t="s">
        <v>6</v>
      </c>
      <c r="E255" s="1">
        <f>SUM(E254,F253,F249)</f>
        <v>3717.41</v>
      </c>
    </row>
    <row r="256" spans="3:9" x14ac:dyDescent="0.2">
      <c r="C256" t="s">
        <v>128</v>
      </c>
      <c r="I256" s="3" t="s">
        <v>263</v>
      </c>
    </row>
    <row r="257" spans="3:6" x14ac:dyDescent="0.2">
      <c r="D257" t="s">
        <v>129</v>
      </c>
      <c r="E257">
        <v>189.98</v>
      </c>
      <c r="F257" s="1"/>
    </row>
    <row r="258" spans="3:6" x14ac:dyDescent="0.2">
      <c r="D258" t="s">
        <v>130</v>
      </c>
      <c r="E258" s="1">
        <v>54</v>
      </c>
    </row>
    <row r="259" spans="3:6" x14ac:dyDescent="0.2">
      <c r="D259" t="s">
        <v>131</v>
      </c>
      <c r="E259" s="1">
        <v>15.92</v>
      </c>
    </row>
    <row r="260" spans="3:6" x14ac:dyDescent="0.2">
      <c r="D260" t="s">
        <v>5</v>
      </c>
      <c r="E260" s="1">
        <v>25</v>
      </c>
    </row>
    <row r="261" spans="3:6" x14ac:dyDescent="0.2">
      <c r="D261" t="s">
        <v>6</v>
      </c>
      <c r="E261" s="1">
        <f>SUM(E257:E260)</f>
        <v>284.89999999999998</v>
      </c>
      <c r="F261" s="1"/>
    </row>
    <row r="262" spans="3:6" x14ac:dyDescent="0.2">
      <c r="C262" t="s">
        <v>132</v>
      </c>
    </row>
    <row r="263" spans="3:6" x14ac:dyDescent="0.2">
      <c r="D263" t="s">
        <v>133</v>
      </c>
    </row>
    <row r="264" spans="3:6" x14ac:dyDescent="0.2">
      <c r="E264" t="s">
        <v>63</v>
      </c>
      <c r="F264" s="1">
        <v>125</v>
      </c>
    </row>
    <row r="265" spans="3:6" x14ac:dyDescent="0.2">
      <c r="E265" t="s">
        <v>6</v>
      </c>
      <c r="F265" s="1">
        <f>SUM(F264)</f>
        <v>125</v>
      </c>
    </row>
    <row r="266" spans="3:6" x14ac:dyDescent="0.2">
      <c r="D266" t="s">
        <v>134</v>
      </c>
    </row>
    <row r="267" spans="3:6" x14ac:dyDescent="0.2">
      <c r="E267" t="s">
        <v>35</v>
      </c>
      <c r="F267" s="1">
        <v>250</v>
      </c>
    </row>
    <row r="268" spans="3:6" x14ac:dyDescent="0.2">
      <c r="E268" t="s">
        <v>6</v>
      </c>
      <c r="F268" s="1">
        <f>SUM(F267)</f>
        <v>250</v>
      </c>
    </row>
    <row r="269" spans="3:6" x14ac:dyDescent="0.2">
      <c r="D269" t="s">
        <v>74</v>
      </c>
    </row>
    <row r="270" spans="3:6" x14ac:dyDescent="0.2">
      <c r="E270" t="s">
        <v>135</v>
      </c>
      <c r="F270" s="1">
        <v>5.48</v>
      </c>
    </row>
    <row r="271" spans="3:6" x14ac:dyDescent="0.2">
      <c r="E271" t="s">
        <v>76</v>
      </c>
      <c r="F271" s="1">
        <v>35.950000000000003</v>
      </c>
    </row>
    <row r="272" spans="3:6" x14ac:dyDescent="0.2">
      <c r="E272" t="s">
        <v>136</v>
      </c>
      <c r="F272" s="1">
        <v>25</v>
      </c>
    </row>
    <row r="273" spans="3:6" x14ac:dyDescent="0.2">
      <c r="E273" t="s">
        <v>137</v>
      </c>
      <c r="F273" s="1">
        <v>136</v>
      </c>
    </row>
    <row r="274" spans="3:6" x14ac:dyDescent="0.2">
      <c r="E274" t="s">
        <v>138</v>
      </c>
      <c r="F274" s="1">
        <v>329.99</v>
      </c>
    </row>
    <row r="275" spans="3:6" x14ac:dyDescent="0.2">
      <c r="E275" t="s">
        <v>70</v>
      </c>
      <c r="F275" s="1">
        <v>75</v>
      </c>
    </row>
    <row r="276" spans="3:6" x14ac:dyDescent="0.2">
      <c r="E276" t="s">
        <v>6</v>
      </c>
      <c r="F276" s="1">
        <f>SUM(F270:F275)</f>
        <v>607.42000000000007</v>
      </c>
    </row>
    <row r="277" spans="3:6" x14ac:dyDescent="0.2">
      <c r="D277" t="s">
        <v>44</v>
      </c>
    </row>
    <row r="278" spans="3:6" x14ac:dyDescent="0.2">
      <c r="E278" t="s">
        <v>45</v>
      </c>
      <c r="F278" s="1">
        <v>29.98</v>
      </c>
    </row>
    <row r="279" spans="3:6" x14ac:dyDescent="0.2">
      <c r="E279" t="s">
        <v>5</v>
      </c>
      <c r="F279" s="1">
        <v>25</v>
      </c>
    </row>
    <row r="280" spans="3:6" x14ac:dyDescent="0.2">
      <c r="E280" t="s">
        <v>6</v>
      </c>
      <c r="F280" s="1">
        <f>SUM(F278:F279)</f>
        <v>54.980000000000004</v>
      </c>
    </row>
    <row r="281" spans="3:6" x14ac:dyDescent="0.2">
      <c r="D281" t="s">
        <v>139</v>
      </c>
    </row>
    <row r="282" spans="3:6" x14ac:dyDescent="0.2">
      <c r="E282" t="s">
        <v>140</v>
      </c>
      <c r="F282" s="1">
        <v>28.99</v>
      </c>
    </row>
    <row r="283" spans="3:6" x14ac:dyDescent="0.2">
      <c r="E283" t="s">
        <v>59</v>
      </c>
      <c r="F283" s="1">
        <v>187.5</v>
      </c>
    </row>
    <row r="284" spans="3:6" x14ac:dyDescent="0.2">
      <c r="E284" t="s">
        <v>6</v>
      </c>
      <c r="F284" s="1">
        <f>SUM(F282:F283)</f>
        <v>216.49</v>
      </c>
    </row>
    <row r="285" spans="3:6" x14ac:dyDescent="0.2">
      <c r="D285" t="s">
        <v>6</v>
      </c>
      <c r="E285" s="1">
        <f>SUM(F284,F280,F276,F268,F265)</f>
        <v>1253.8900000000001</v>
      </c>
    </row>
    <row r="286" spans="3:6" x14ac:dyDescent="0.2">
      <c r="C286" t="s">
        <v>141</v>
      </c>
      <c r="E286" t="s">
        <v>269</v>
      </c>
    </row>
    <row r="287" spans="3:6" x14ac:dyDescent="0.2">
      <c r="D287" t="s">
        <v>142</v>
      </c>
    </row>
    <row r="288" spans="3:6" x14ac:dyDescent="0.2">
      <c r="E288" t="s">
        <v>143</v>
      </c>
      <c r="F288" s="1">
        <v>42.26</v>
      </c>
    </row>
    <row r="289" spans="3:6" x14ac:dyDescent="0.2">
      <c r="E289" t="s">
        <v>144</v>
      </c>
      <c r="F289" s="1">
        <v>6.98</v>
      </c>
    </row>
    <row r="290" spans="3:6" x14ac:dyDescent="0.2">
      <c r="E290" t="s">
        <v>9</v>
      </c>
      <c r="F290" s="1">
        <v>50</v>
      </c>
    </row>
    <row r="291" spans="3:6" x14ac:dyDescent="0.2">
      <c r="E291" t="s">
        <v>6</v>
      </c>
      <c r="F291" s="1">
        <f>SUM(F288:F290)</f>
        <v>99.24</v>
      </c>
    </row>
    <row r="292" spans="3:6" x14ac:dyDescent="0.2">
      <c r="D292" t="s">
        <v>86</v>
      </c>
    </row>
    <row r="293" spans="3:6" x14ac:dyDescent="0.2">
      <c r="E293" t="s">
        <v>145</v>
      </c>
      <c r="F293" s="1">
        <v>1299</v>
      </c>
    </row>
    <row r="294" spans="3:6" x14ac:dyDescent="0.2">
      <c r="E294" t="s">
        <v>146</v>
      </c>
      <c r="F294" s="1">
        <v>42.12</v>
      </c>
    </row>
    <row r="295" spans="3:6" x14ac:dyDescent="0.2">
      <c r="E295" t="s">
        <v>147</v>
      </c>
      <c r="F295" s="1">
        <v>118</v>
      </c>
    </row>
    <row r="296" spans="3:6" x14ac:dyDescent="0.2">
      <c r="E296" t="s">
        <v>148</v>
      </c>
      <c r="F296" s="1">
        <v>34.94</v>
      </c>
    </row>
    <row r="297" spans="3:6" x14ac:dyDescent="0.2">
      <c r="E297" t="s">
        <v>77</v>
      </c>
      <c r="F297" s="1">
        <v>1.82</v>
      </c>
    </row>
    <row r="298" spans="3:6" x14ac:dyDescent="0.2">
      <c r="E298" t="s">
        <v>11</v>
      </c>
      <c r="F298" s="1">
        <v>12.5</v>
      </c>
    </row>
    <row r="299" spans="3:6" x14ac:dyDescent="0.2">
      <c r="E299" t="s">
        <v>6</v>
      </c>
      <c r="F299" s="1">
        <f>SUM(F293:F298)</f>
        <v>1508.3799999999999</v>
      </c>
    </row>
    <row r="300" spans="3:6" x14ac:dyDescent="0.2">
      <c r="D300" t="s">
        <v>6</v>
      </c>
      <c r="E300" s="1">
        <f>SUM(F299,F291)</f>
        <v>1607.62</v>
      </c>
    </row>
    <row r="301" spans="3:6" x14ac:dyDescent="0.2">
      <c r="C301" t="s">
        <v>149</v>
      </c>
      <c r="D301" t="s">
        <v>269</v>
      </c>
    </row>
    <row r="302" spans="3:6" x14ac:dyDescent="0.2">
      <c r="D302" t="s">
        <v>146</v>
      </c>
      <c r="E302" s="1">
        <v>42.12</v>
      </c>
    </row>
    <row r="303" spans="3:6" x14ac:dyDescent="0.2">
      <c r="D303" t="s">
        <v>150</v>
      </c>
      <c r="E303" s="1">
        <v>180.99</v>
      </c>
    </row>
    <row r="304" spans="3:6" x14ac:dyDescent="0.2">
      <c r="D304" t="s">
        <v>147</v>
      </c>
      <c r="E304" s="1">
        <v>118</v>
      </c>
    </row>
    <row r="305" spans="3:10" x14ac:dyDescent="0.2">
      <c r="D305" t="s">
        <v>77</v>
      </c>
      <c r="E305" s="1">
        <v>1.82</v>
      </c>
    </row>
    <row r="306" spans="3:10" x14ac:dyDescent="0.2">
      <c r="D306" t="s">
        <v>11</v>
      </c>
      <c r="E306" s="1">
        <v>12.5</v>
      </c>
    </row>
    <row r="307" spans="3:10" x14ac:dyDescent="0.2">
      <c r="D307" t="s">
        <v>6</v>
      </c>
      <c r="E307" s="1">
        <f>SUM(E302:E306)</f>
        <v>355.43</v>
      </c>
    </row>
    <row r="308" spans="3:10" x14ac:dyDescent="0.2">
      <c r="C308" t="s">
        <v>151</v>
      </c>
      <c r="I308" s="3" t="s">
        <v>264</v>
      </c>
    </row>
    <row r="309" spans="3:10" x14ac:dyDescent="0.2">
      <c r="D309" t="s">
        <v>16</v>
      </c>
      <c r="J309" t="s">
        <v>271</v>
      </c>
    </row>
    <row r="310" spans="3:10" x14ac:dyDescent="0.2">
      <c r="E310" t="s">
        <v>5</v>
      </c>
      <c r="F310" s="1">
        <v>25</v>
      </c>
    </row>
    <row r="311" spans="3:10" x14ac:dyDescent="0.2">
      <c r="E311" t="s">
        <v>6</v>
      </c>
      <c r="F311" s="1">
        <f>SUM(F310)</f>
        <v>25</v>
      </c>
    </row>
    <row r="312" spans="3:10" x14ac:dyDescent="0.2">
      <c r="D312" t="s">
        <v>74</v>
      </c>
    </row>
    <row r="313" spans="3:10" x14ac:dyDescent="0.2">
      <c r="E313" t="s">
        <v>75</v>
      </c>
      <c r="F313" s="1">
        <v>21.98</v>
      </c>
    </row>
    <row r="314" spans="3:10" x14ac:dyDescent="0.2">
      <c r="E314" t="s">
        <v>98</v>
      </c>
      <c r="F314" s="1">
        <v>2.74</v>
      </c>
    </row>
    <row r="315" spans="3:10" x14ac:dyDescent="0.2">
      <c r="E315" t="s">
        <v>76</v>
      </c>
      <c r="F315" s="1">
        <v>35.950000000000003</v>
      </c>
    </row>
    <row r="316" spans="3:10" x14ac:dyDescent="0.2">
      <c r="E316" t="s">
        <v>43</v>
      </c>
      <c r="F316" s="1">
        <v>62.5</v>
      </c>
    </row>
    <row r="317" spans="3:10" x14ac:dyDescent="0.2">
      <c r="E317" t="s">
        <v>6</v>
      </c>
      <c r="F317" s="1">
        <f>SUM(F313:F316)</f>
        <v>123.17</v>
      </c>
    </row>
    <row r="318" spans="3:10" x14ac:dyDescent="0.2">
      <c r="D318" t="s">
        <v>44</v>
      </c>
    </row>
    <row r="319" spans="3:10" x14ac:dyDescent="0.2">
      <c r="E319" t="s">
        <v>19</v>
      </c>
      <c r="F319" s="1">
        <v>37.5</v>
      </c>
    </row>
    <row r="320" spans="3:10" x14ac:dyDescent="0.2">
      <c r="E320" t="s">
        <v>6</v>
      </c>
      <c r="F320" s="1">
        <f>SUM(F319)</f>
        <v>37.5</v>
      </c>
    </row>
    <row r="321" spans="3:6" x14ac:dyDescent="0.2">
      <c r="D321" t="s">
        <v>152</v>
      </c>
    </row>
    <row r="322" spans="3:6" x14ac:dyDescent="0.2">
      <c r="E322" t="s">
        <v>5</v>
      </c>
      <c r="F322" s="1">
        <v>25</v>
      </c>
    </row>
    <row r="323" spans="3:6" x14ac:dyDescent="0.2">
      <c r="E323" t="s">
        <v>6</v>
      </c>
      <c r="F323" s="1">
        <f>SUM(F322)</f>
        <v>25</v>
      </c>
    </row>
    <row r="324" spans="3:6" x14ac:dyDescent="0.2">
      <c r="D324" t="s">
        <v>153</v>
      </c>
    </row>
    <row r="325" spans="3:6" x14ac:dyDescent="0.2">
      <c r="E325" t="s">
        <v>154</v>
      </c>
      <c r="F325" s="1">
        <v>164.85</v>
      </c>
    </row>
    <row r="326" spans="3:6" x14ac:dyDescent="0.2">
      <c r="E326" t="s">
        <v>9</v>
      </c>
      <c r="F326" s="1">
        <v>50</v>
      </c>
    </row>
    <row r="327" spans="3:6" x14ac:dyDescent="0.2">
      <c r="E327" t="s">
        <v>6</v>
      </c>
      <c r="F327" s="1">
        <f>SUM(F325:F326)</f>
        <v>214.85</v>
      </c>
    </row>
    <row r="328" spans="3:6" x14ac:dyDescent="0.2">
      <c r="D328" t="s">
        <v>97</v>
      </c>
    </row>
    <row r="329" spans="3:6" x14ac:dyDescent="0.2">
      <c r="E329" t="s">
        <v>99</v>
      </c>
      <c r="F329" s="1">
        <v>979.36</v>
      </c>
    </row>
    <row r="330" spans="3:6" x14ac:dyDescent="0.2">
      <c r="E330" t="s">
        <v>155</v>
      </c>
      <c r="F330" s="1">
        <v>1.7</v>
      </c>
    </row>
    <row r="331" spans="3:6" x14ac:dyDescent="0.2">
      <c r="E331" t="s">
        <v>11</v>
      </c>
      <c r="F331" s="1">
        <v>12.5</v>
      </c>
    </row>
    <row r="332" spans="3:6" x14ac:dyDescent="0.2">
      <c r="E332" t="s">
        <v>6</v>
      </c>
      <c r="F332" s="1">
        <f>SUM(F329:F331)</f>
        <v>993.56000000000006</v>
      </c>
    </row>
    <row r="333" spans="3:6" x14ac:dyDescent="0.2">
      <c r="D333" t="s">
        <v>6</v>
      </c>
      <c r="E333" s="1">
        <f>SUM(F332,F327,F323,F320,F317,F311)</f>
        <v>1419.0800000000002</v>
      </c>
    </row>
    <row r="334" spans="3:6" x14ac:dyDescent="0.2">
      <c r="C334" t="s">
        <v>156</v>
      </c>
    </row>
    <row r="335" spans="3:6" x14ac:dyDescent="0.2">
      <c r="D335" t="s">
        <v>157</v>
      </c>
    </row>
    <row r="336" spans="3:6" x14ac:dyDescent="0.2">
      <c r="E336" t="s">
        <v>158</v>
      </c>
      <c r="F336" s="1">
        <v>6.2</v>
      </c>
    </row>
    <row r="337" spans="4:6" x14ac:dyDescent="0.2">
      <c r="E337" t="s">
        <v>11</v>
      </c>
      <c r="F337" s="1">
        <v>12.5</v>
      </c>
    </row>
    <row r="338" spans="4:6" x14ac:dyDescent="0.2">
      <c r="E338" t="s">
        <v>6</v>
      </c>
      <c r="F338" s="1">
        <f>SUM(F336:F337)</f>
        <v>18.7</v>
      </c>
    </row>
    <row r="339" spans="4:6" x14ac:dyDescent="0.2">
      <c r="D339" t="s">
        <v>159</v>
      </c>
    </row>
    <row r="340" spans="4:6" x14ac:dyDescent="0.2">
      <c r="E340" t="s">
        <v>160</v>
      </c>
      <c r="F340" s="1">
        <v>42.99</v>
      </c>
    </row>
    <row r="341" spans="4:6" x14ac:dyDescent="0.2">
      <c r="E341" t="s">
        <v>5</v>
      </c>
      <c r="F341" s="1">
        <v>25</v>
      </c>
    </row>
    <row r="342" spans="4:6" x14ac:dyDescent="0.2">
      <c r="E342" t="s">
        <v>6</v>
      </c>
      <c r="F342" s="1">
        <f>SUM(F340:F341)</f>
        <v>67.990000000000009</v>
      </c>
    </row>
    <row r="343" spans="4:6" x14ac:dyDescent="0.2">
      <c r="D343" t="s">
        <v>161</v>
      </c>
    </row>
    <row r="344" spans="4:6" x14ac:dyDescent="0.2">
      <c r="E344" t="s">
        <v>79</v>
      </c>
      <c r="F344" s="1">
        <v>16.5</v>
      </c>
    </row>
    <row r="345" spans="4:6" x14ac:dyDescent="0.2">
      <c r="E345" t="s">
        <v>80</v>
      </c>
      <c r="F345" s="1">
        <v>9.99</v>
      </c>
    </row>
    <row r="346" spans="4:6" x14ac:dyDescent="0.2">
      <c r="E346" t="s">
        <v>162</v>
      </c>
      <c r="F346" s="1">
        <v>17.97</v>
      </c>
    </row>
    <row r="347" spans="4:6" x14ac:dyDescent="0.2">
      <c r="E347" t="s">
        <v>91</v>
      </c>
      <c r="F347" s="1">
        <v>20.45</v>
      </c>
    </row>
    <row r="348" spans="4:6" x14ac:dyDescent="0.2">
      <c r="E348" t="s">
        <v>83</v>
      </c>
      <c r="F348" s="1">
        <v>5.99</v>
      </c>
    </row>
    <row r="349" spans="4:6" x14ac:dyDescent="0.2">
      <c r="E349" t="s">
        <v>163</v>
      </c>
      <c r="F349" s="1">
        <v>26.99</v>
      </c>
    </row>
    <row r="350" spans="4:6" x14ac:dyDescent="0.2">
      <c r="E350" t="s">
        <v>19</v>
      </c>
      <c r="F350" s="1">
        <v>37.5</v>
      </c>
    </row>
    <row r="351" spans="4:6" x14ac:dyDescent="0.2">
      <c r="E351" t="s">
        <v>6</v>
      </c>
      <c r="F351" s="1">
        <f>SUM(F344:F350)</f>
        <v>135.38999999999999</v>
      </c>
    </row>
    <row r="352" spans="4:6" x14ac:dyDescent="0.2">
      <c r="D352" t="s">
        <v>86</v>
      </c>
    </row>
    <row r="353" spans="4:6" x14ac:dyDescent="0.2">
      <c r="E353" t="s">
        <v>164</v>
      </c>
      <c r="F353" s="1">
        <v>8.36</v>
      </c>
    </row>
    <row r="354" spans="4:6" x14ac:dyDescent="0.2">
      <c r="E354" t="s">
        <v>5</v>
      </c>
      <c r="F354" s="1">
        <v>25</v>
      </c>
    </row>
    <row r="355" spans="4:6" x14ac:dyDescent="0.2">
      <c r="E355" t="s">
        <v>6</v>
      </c>
      <c r="F355" s="1">
        <f>SUM(F353:F354)</f>
        <v>33.36</v>
      </c>
    </row>
    <row r="356" spans="4:6" x14ac:dyDescent="0.2">
      <c r="D356" t="s">
        <v>165</v>
      </c>
    </row>
    <row r="357" spans="4:6" x14ac:dyDescent="0.2">
      <c r="E357" t="s">
        <v>79</v>
      </c>
      <c r="F357" s="1">
        <v>16.5</v>
      </c>
    </row>
    <row r="358" spans="4:6" x14ac:dyDescent="0.2">
      <c r="E358" t="s">
        <v>80</v>
      </c>
      <c r="F358" s="1">
        <v>9.99</v>
      </c>
    </row>
    <row r="359" spans="4:6" x14ac:dyDescent="0.2">
      <c r="E359" t="s">
        <v>91</v>
      </c>
      <c r="F359" s="1">
        <v>20.45</v>
      </c>
    </row>
    <row r="360" spans="4:6" x14ac:dyDescent="0.2">
      <c r="E360" t="s">
        <v>166</v>
      </c>
      <c r="F360" s="1">
        <v>19.989999999999998</v>
      </c>
    </row>
    <row r="361" spans="4:6" x14ac:dyDescent="0.2">
      <c r="E361" t="s">
        <v>83</v>
      </c>
      <c r="F361" s="1">
        <v>5.99</v>
      </c>
    </row>
    <row r="362" spans="4:6" x14ac:dyDescent="0.2">
      <c r="E362" t="s">
        <v>19</v>
      </c>
      <c r="F362" s="1">
        <v>37.5</v>
      </c>
    </row>
    <row r="363" spans="4:6" x14ac:dyDescent="0.2">
      <c r="E363" t="s">
        <v>6</v>
      </c>
      <c r="F363" s="1">
        <f>SUM(F357:F362)</f>
        <v>110.41999999999999</v>
      </c>
    </row>
    <row r="364" spans="4:6" x14ac:dyDescent="0.2">
      <c r="D364" t="s">
        <v>167</v>
      </c>
    </row>
    <row r="365" spans="4:6" x14ac:dyDescent="0.2">
      <c r="E365" t="s">
        <v>168</v>
      </c>
      <c r="F365" s="1">
        <v>42.42</v>
      </c>
    </row>
    <row r="366" spans="4:6" x14ac:dyDescent="0.2">
      <c r="E366" t="s">
        <v>19</v>
      </c>
      <c r="F366" s="1">
        <v>37.5</v>
      </c>
    </row>
    <row r="367" spans="4:6" x14ac:dyDescent="0.2">
      <c r="E367" t="s">
        <v>6</v>
      </c>
      <c r="F367" s="1">
        <f>SUM(F365:F366)</f>
        <v>79.92</v>
      </c>
    </row>
    <row r="368" spans="4:6" x14ac:dyDescent="0.2">
      <c r="D368" t="s">
        <v>169</v>
      </c>
    </row>
    <row r="369" spans="3:9" x14ac:dyDescent="0.2">
      <c r="E369" t="s">
        <v>11</v>
      </c>
      <c r="F369" s="1">
        <v>12.5</v>
      </c>
    </row>
    <row r="370" spans="3:9" x14ac:dyDescent="0.2">
      <c r="E370" t="s">
        <v>6</v>
      </c>
      <c r="F370" s="1">
        <f>SUM(F369)</f>
        <v>12.5</v>
      </c>
    </row>
    <row r="371" spans="3:9" x14ac:dyDescent="0.2">
      <c r="D371" t="s">
        <v>170</v>
      </c>
      <c r="E371" s="1">
        <v>39.979999999999997</v>
      </c>
    </row>
    <row r="372" spans="3:9" x14ac:dyDescent="0.2">
      <c r="D372" t="s">
        <v>6</v>
      </c>
      <c r="E372" s="1">
        <f>SUM(E371,F370,F367,F363,F355,F351,F342,F338)</f>
        <v>498.26</v>
      </c>
    </row>
    <row r="373" spans="3:9" x14ac:dyDescent="0.2">
      <c r="C373" t="s">
        <v>171</v>
      </c>
      <c r="I373" s="3" t="s">
        <v>268</v>
      </c>
    </row>
    <row r="374" spans="3:9" x14ac:dyDescent="0.2">
      <c r="D374" t="s">
        <v>172</v>
      </c>
    </row>
    <row r="375" spans="3:9" x14ac:dyDescent="0.2">
      <c r="E375" t="s">
        <v>173</v>
      </c>
      <c r="F375" s="1">
        <v>1425</v>
      </c>
    </row>
    <row r="376" spans="3:9" x14ac:dyDescent="0.2">
      <c r="E376" t="s">
        <v>11</v>
      </c>
      <c r="F376" s="1">
        <v>12.5</v>
      </c>
    </row>
    <row r="377" spans="3:9" x14ac:dyDescent="0.2">
      <c r="E377" t="s">
        <v>6</v>
      </c>
      <c r="F377" s="1">
        <f>SUM(F375:F376)</f>
        <v>1437.5</v>
      </c>
    </row>
    <row r="378" spans="3:9" x14ac:dyDescent="0.2">
      <c r="D378" t="s">
        <v>40</v>
      </c>
    </row>
    <row r="379" spans="3:9" x14ac:dyDescent="0.2">
      <c r="E379" t="s">
        <v>79</v>
      </c>
      <c r="F379" s="1">
        <v>16.5</v>
      </c>
    </row>
    <row r="380" spans="3:9" x14ac:dyDescent="0.2">
      <c r="E380" t="s">
        <v>80</v>
      </c>
      <c r="F380" s="1">
        <v>9.99</v>
      </c>
    </row>
    <row r="381" spans="3:9" x14ac:dyDescent="0.2">
      <c r="E381" t="s">
        <v>91</v>
      </c>
      <c r="F381" s="1">
        <v>20.45</v>
      </c>
    </row>
    <row r="382" spans="3:9" x14ac:dyDescent="0.2">
      <c r="E382" t="s">
        <v>83</v>
      </c>
      <c r="F382" s="1">
        <v>5.99</v>
      </c>
    </row>
    <row r="383" spans="3:9" x14ac:dyDescent="0.2">
      <c r="E383" t="s">
        <v>19</v>
      </c>
      <c r="F383" s="1">
        <v>37.5</v>
      </c>
    </row>
    <row r="384" spans="3:9" x14ac:dyDescent="0.2">
      <c r="E384" t="s">
        <v>6</v>
      </c>
      <c r="F384" s="1">
        <f>SUM(F379:F383)</f>
        <v>90.43</v>
      </c>
    </row>
    <row r="385" spans="3:9" x14ac:dyDescent="0.2">
      <c r="D385" t="s">
        <v>74</v>
      </c>
    </row>
    <row r="386" spans="3:9" x14ac:dyDescent="0.2">
      <c r="E386" t="s">
        <v>174</v>
      </c>
      <c r="F386" s="1">
        <v>2315</v>
      </c>
    </row>
    <row r="387" spans="3:9" x14ac:dyDescent="0.2">
      <c r="E387" t="s">
        <v>98</v>
      </c>
      <c r="F387" s="1">
        <v>2.74</v>
      </c>
    </row>
    <row r="388" spans="3:9" x14ac:dyDescent="0.2">
      <c r="E388" t="s">
        <v>76</v>
      </c>
      <c r="F388" s="1">
        <v>35.950000000000003</v>
      </c>
    </row>
    <row r="389" spans="3:9" x14ac:dyDescent="0.2">
      <c r="E389" t="s">
        <v>171</v>
      </c>
      <c r="F389" s="1">
        <v>3420</v>
      </c>
    </row>
    <row r="390" spans="3:9" x14ac:dyDescent="0.2">
      <c r="E390" t="s">
        <v>137</v>
      </c>
      <c r="F390" s="1">
        <v>136</v>
      </c>
    </row>
    <row r="391" spans="3:9" x14ac:dyDescent="0.2">
      <c r="E391" t="s">
        <v>175</v>
      </c>
      <c r="F391" s="1">
        <v>7.28</v>
      </c>
    </row>
    <row r="392" spans="3:9" x14ac:dyDescent="0.2">
      <c r="E392" t="s">
        <v>176</v>
      </c>
      <c r="F392" s="1">
        <v>2200</v>
      </c>
    </row>
    <row r="393" spans="3:9" x14ac:dyDescent="0.2">
      <c r="E393" t="s">
        <v>177</v>
      </c>
      <c r="F393" s="1">
        <v>29.77</v>
      </c>
    </row>
    <row r="394" spans="3:9" x14ac:dyDescent="0.2">
      <c r="E394" t="s">
        <v>9</v>
      </c>
      <c r="F394" s="1">
        <v>50</v>
      </c>
    </row>
    <row r="395" spans="3:9" x14ac:dyDescent="0.2">
      <c r="E395" t="s">
        <v>6</v>
      </c>
      <c r="F395" s="1">
        <f>SUM(F386:F394)</f>
        <v>8196.74</v>
      </c>
    </row>
    <row r="396" spans="3:9" x14ac:dyDescent="0.2">
      <c r="D396" t="s">
        <v>44</v>
      </c>
    </row>
    <row r="397" spans="3:9" x14ac:dyDescent="0.2">
      <c r="E397" t="s">
        <v>11</v>
      </c>
      <c r="F397" s="1">
        <v>12.5</v>
      </c>
    </row>
    <row r="398" spans="3:9" x14ac:dyDescent="0.2">
      <c r="E398" t="s">
        <v>6</v>
      </c>
      <c r="F398" s="1">
        <f>SUM(F397)</f>
        <v>12.5</v>
      </c>
    </row>
    <row r="399" spans="3:9" x14ac:dyDescent="0.2">
      <c r="D399" t="s">
        <v>6</v>
      </c>
      <c r="E399" s="1">
        <f>SUM(F398,F395,F384,F377)</f>
        <v>9737.17</v>
      </c>
    </row>
    <row r="400" spans="3:9" x14ac:dyDescent="0.2">
      <c r="C400" t="s">
        <v>178</v>
      </c>
      <c r="I400" s="3" t="s">
        <v>265</v>
      </c>
    </row>
    <row r="401" spans="4:6" x14ac:dyDescent="0.2">
      <c r="D401" t="s">
        <v>74</v>
      </c>
    </row>
    <row r="402" spans="4:6" x14ac:dyDescent="0.2">
      <c r="E402" t="s">
        <v>179</v>
      </c>
      <c r="F402" s="1">
        <v>99.98</v>
      </c>
    </row>
    <row r="403" spans="4:6" x14ac:dyDescent="0.2">
      <c r="E403" t="s">
        <v>180</v>
      </c>
      <c r="F403" s="1">
        <v>4.4800000000000004</v>
      </c>
    </row>
    <row r="404" spans="4:6" x14ac:dyDescent="0.2">
      <c r="E404" t="s">
        <v>181</v>
      </c>
      <c r="F404" s="1">
        <v>19.97</v>
      </c>
    </row>
    <row r="405" spans="4:6" x14ac:dyDescent="0.2">
      <c r="E405" t="s">
        <v>182</v>
      </c>
      <c r="F405" s="1">
        <v>79.98</v>
      </c>
    </row>
    <row r="406" spans="4:6" x14ac:dyDescent="0.2">
      <c r="E406" t="s">
        <v>183</v>
      </c>
      <c r="F406" s="1">
        <v>5.74</v>
      </c>
    </row>
    <row r="407" spans="4:6" x14ac:dyDescent="0.2">
      <c r="E407" t="s">
        <v>184</v>
      </c>
      <c r="F407" s="1">
        <v>89.46</v>
      </c>
    </row>
    <row r="408" spans="4:6" x14ac:dyDescent="0.2">
      <c r="E408" t="s">
        <v>9</v>
      </c>
      <c r="F408" s="1">
        <v>50</v>
      </c>
    </row>
    <row r="409" spans="4:6" x14ac:dyDescent="0.2">
      <c r="E409" t="s">
        <v>6</v>
      </c>
      <c r="F409" s="1">
        <v>349.61</v>
      </c>
    </row>
    <row r="410" spans="4:6" x14ac:dyDescent="0.2">
      <c r="D410" t="s">
        <v>40</v>
      </c>
    </row>
    <row r="411" spans="4:6" x14ac:dyDescent="0.2">
      <c r="E411" t="s">
        <v>185</v>
      </c>
      <c r="F411" s="1">
        <v>19</v>
      </c>
    </row>
    <row r="412" spans="4:6" x14ac:dyDescent="0.2">
      <c r="E412" t="s">
        <v>5</v>
      </c>
      <c r="F412" s="1">
        <v>25</v>
      </c>
    </row>
    <row r="413" spans="4:6" x14ac:dyDescent="0.2">
      <c r="E413" t="s">
        <v>6</v>
      </c>
      <c r="F413" s="1">
        <v>44</v>
      </c>
    </row>
    <row r="414" spans="4:6" x14ac:dyDescent="0.2">
      <c r="D414" t="s">
        <v>44</v>
      </c>
    </row>
    <row r="415" spans="4:6" x14ac:dyDescent="0.2">
      <c r="E415" t="s">
        <v>5</v>
      </c>
      <c r="F415" s="1">
        <v>25</v>
      </c>
    </row>
    <row r="416" spans="4:6" x14ac:dyDescent="0.2">
      <c r="E416" t="s">
        <v>6</v>
      </c>
      <c r="F416" s="1">
        <v>25</v>
      </c>
    </row>
    <row r="417" spans="3:9" x14ac:dyDescent="0.2">
      <c r="D417" t="s">
        <v>186</v>
      </c>
    </row>
    <row r="418" spans="3:9" x14ac:dyDescent="0.2">
      <c r="E418" t="s">
        <v>5</v>
      </c>
      <c r="F418" s="1">
        <v>25</v>
      </c>
    </row>
    <row r="419" spans="3:9" x14ac:dyDescent="0.2">
      <c r="E419" t="s">
        <v>6</v>
      </c>
      <c r="F419" s="1">
        <v>25</v>
      </c>
    </row>
    <row r="420" spans="3:9" x14ac:dyDescent="0.2">
      <c r="D420" t="s">
        <v>187</v>
      </c>
    </row>
    <row r="421" spans="3:9" x14ac:dyDescent="0.2">
      <c r="E421" t="s">
        <v>5</v>
      </c>
      <c r="F421" s="1">
        <v>25</v>
      </c>
    </row>
    <row r="422" spans="3:9" x14ac:dyDescent="0.2">
      <c r="E422" t="s">
        <v>6</v>
      </c>
      <c r="F422" s="1">
        <v>25</v>
      </c>
    </row>
    <row r="423" spans="3:9" x14ac:dyDescent="0.2">
      <c r="D423" t="s">
        <v>6</v>
      </c>
      <c r="E423" s="1">
        <f>SUM(F422,F419,F416,F413,F409)</f>
        <v>468.61</v>
      </c>
    </row>
    <row r="424" spans="3:9" x14ac:dyDescent="0.2">
      <c r="C424" t="s">
        <v>188</v>
      </c>
      <c r="I424" s="3" t="s">
        <v>266</v>
      </c>
    </row>
    <row r="425" spans="3:9" x14ac:dyDescent="0.2">
      <c r="D425" t="s">
        <v>189</v>
      </c>
    </row>
    <row r="426" spans="3:9" x14ac:dyDescent="0.2">
      <c r="E426" t="s">
        <v>190</v>
      </c>
      <c r="F426" s="1">
        <v>87.5</v>
      </c>
    </row>
    <row r="427" spans="3:9" x14ac:dyDescent="0.2">
      <c r="E427" t="s">
        <v>6</v>
      </c>
      <c r="F427" s="1">
        <f>SUM(F426)</f>
        <v>87.5</v>
      </c>
    </row>
    <row r="428" spans="3:9" x14ac:dyDescent="0.2">
      <c r="D428" t="s">
        <v>74</v>
      </c>
    </row>
    <row r="429" spans="3:9" x14ac:dyDescent="0.2">
      <c r="E429" t="s">
        <v>191</v>
      </c>
      <c r="F429" s="1">
        <v>5.46</v>
      </c>
    </row>
    <row r="430" spans="3:9" x14ac:dyDescent="0.2">
      <c r="E430" t="s">
        <v>9</v>
      </c>
      <c r="F430" s="1">
        <v>50</v>
      </c>
    </row>
    <row r="431" spans="3:9" x14ac:dyDescent="0.2">
      <c r="E431" t="s">
        <v>6</v>
      </c>
      <c r="F431" s="1">
        <f>SUM(F429:F430)</f>
        <v>55.46</v>
      </c>
    </row>
    <row r="432" spans="3:9" x14ac:dyDescent="0.2">
      <c r="D432" t="s">
        <v>40</v>
      </c>
    </row>
    <row r="433" spans="3:6" x14ac:dyDescent="0.2">
      <c r="E433" t="s">
        <v>5</v>
      </c>
      <c r="F433" s="1">
        <v>25</v>
      </c>
    </row>
    <row r="434" spans="3:6" x14ac:dyDescent="0.2">
      <c r="E434" t="s">
        <v>6</v>
      </c>
      <c r="F434" s="1">
        <f>SUM(F433)</f>
        <v>25</v>
      </c>
    </row>
    <row r="435" spans="3:6" x14ac:dyDescent="0.2">
      <c r="D435" t="s">
        <v>44</v>
      </c>
    </row>
    <row r="436" spans="3:6" x14ac:dyDescent="0.2">
      <c r="E436" t="s">
        <v>19</v>
      </c>
      <c r="F436" s="1">
        <v>37.5</v>
      </c>
    </row>
    <row r="437" spans="3:6" x14ac:dyDescent="0.2">
      <c r="E437" t="s">
        <v>6</v>
      </c>
      <c r="F437" s="1">
        <f>SUM(F436)</f>
        <v>37.5</v>
      </c>
    </row>
    <row r="438" spans="3:6" x14ac:dyDescent="0.2">
      <c r="D438" t="s">
        <v>192</v>
      </c>
    </row>
    <row r="439" spans="3:6" x14ac:dyDescent="0.2">
      <c r="E439" t="s">
        <v>136</v>
      </c>
      <c r="F439" s="1">
        <v>25</v>
      </c>
    </row>
    <row r="440" spans="3:6" x14ac:dyDescent="0.2">
      <c r="E440" t="s">
        <v>137</v>
      </c>
      <c r="F440" s="1">
        <v>136</v>
      </c>
    </row>
    <row r="441" spans="3:6" x14ac:dyDescent="0.2">
      <c r="E441" t="s">
        <v>138</v>
      </c>
      <c r="F441" s="1">
        <v>329.99</v>
      </c>
    </row>
    <row r="442" spans="3:6" x14ac:dyDescent="0.2">
      <c r="E442" t="s">
        <v>19</v>
      </c>
      <c r="F442" s="1">
        <v>37.5</v>
      </c>
    </row>
    <row r="443" spans="3:6" x14ac:dyDescent="0.2">
      <c r="E443" t="s">
        <v>6</v>
      </c>
      <c r="F443" s="1">
        <f>SUM(F439:F442)</f>
        <v>528.49</v>
      </c>
    </row>
    <row r="444" spans="3:6" x14ac:dyDescent="0.2">
      <c r="D444" t="s">
        <v>6</v>
      </c>
      <c r="E444" s="1">
        <f>SUM(F443,F437,F434,F431,F427)</f>
        <v>733.95</v>
      </c>
    </row>
    <row r="445" spans="3:6" x14ac:dyDescent="0.2">
      <c r="C445" t="s">
        <v>193</v>
      </c>
      <c r="D445" t="s">
        <v>269</v>
      </c>
    </row>
    <row r="446" spans="3:6" x14ac:dyDescent="0.2">
      <c r="D446" t="s">
        <v>74</v>
      </c>
    </row>
    <row r="447" spans="3:6" x14ac:dyDescent="0.2">
      <c r="E447" t="s">
        <v>98</v>
      </c>
      <c r="F447" s="1">
        <v>2.74</v>
      </c>
    </row>
    <row r="448" spans="3:6" x14ac:dyDescent="0.2">
      <c r="E448" t="s">
        <v>136</v>
      </c>
      <c r="F448" s="1">
        <v>25</v>
      </c>
    </row>
    <row r="449" spans="3:6" x14ac:dyDescent="0.2">
      <c r="E449" t="s">
        <v>138</v>
      </c>
      <c r="F449" s="1">
        <v>329.99</v>
      </c>
    </row>
    <row r="450" spans="3:6" x14ac:dyDescent="0.2">
      <c r="E450" t="s">
        <v>9</v>
      </c>
      <c r="F450" s="1">
        <v>50</v>
      </c>
    </row>
    <row r="451" spans="3:6" x14ac:dyDescent="0.2">
      <c r="E451" t="s">
        <v>6</v>
      </c>
      <c r="F451" s="1">
        <f>SUM(F447:F450)</f>
        <v>407.73</v>
      </c>
    </row>
    <row r="452" spans="3:6" x14ac:dyDescent="0.2">
      <c r="D452" t="s">
        <v>189</v>
      </c>
    </row>
    <row r="453" spans="3:6" x14ac:dyDescent="0.2">
      <c r="E453" t="s">
        <v>63</v>
      </c>
      <c r="F453" s="1">
        <v>125</v>
      </c>
    </row>
    <row r="454" spans="3:6" x14ac:dyDescent="0.2">
      <c r="E454" t="s">
        <v>6</v>
      </c>
      <c r="F454" s="1">
        <f>SUM(F453)</f>
        <v>125</v>
      </c>
    </row>
    <row r="455" spans="3:6" x14ac:dyDescent="0.2">
      <c r="D455" t="s">
        <v>40</v>
      </c>
    </row>
    <row r="456" spans="3:6" x14ac:dyDescent="0.2">
      <c r="E456" t="s">
        <v>19</v>
      </c>
      <c r="F456" s="1">
        <v>37.5</v>
      </c>
    </row>
    <row r="457" spans="3:6" x14ac:dyDescent="0.2">
      <c r="E457" t="s">
        <v>6</v>
      </c>
      <c r="F457" s="1">
        <f>SUM(F456)</f>
        <v>37.5</v>
      </c>
    </row>
    <row r="458" spans="3:6" x14ac:dyDescent="0.2">
      <c r="D458" t="s">
        <v>44</v>
      </c>
    </row>
    <row r="459" spans="3:6" x14ac:dyDescent="0.2">
      <c r="E459" t="s">
        <v>19</v>
      </c>
      <c r="F459" s="1">
        <v>37.5</v>
      </c>
    </row>
    <row r="460" spans="3:6" x14ac:dyDescent="0.2">
      <c r="E460" t="s">
        <v>6</v>
      </c>
      <c r="F460" s="1">
        <f>SUM(F459)</f>
        <v>37.5</v>
      </c>
    </row>
    <row r="461" spans="3:6" x14ac:dyDescent="0.2">
      <c r="D461" t="s">
        <v>6</v>
      </c>
      <c r="E461" s="1">
        <f>SUM(F460,F457,F454,F451)</f>
        <v>607.73</v>
      </c>
    </row>
    <row r="462" spans="3:6" x14ac:dyDescent="0.2">
      <c r="C462" t="s">
        <v>194</v>
      </c>
    </row>
    <row r="463" spans="3:6" x14ac:dyDescent="0.2">
      <c r="D463" t="s">
        <v>195</v>
      </c>
      <c r="E463" s="1">
        <v>669.9</v>
      </c>
    </row>
    <row r="464" spans="3:6" x14ac:dyDescent="0.2">
      <c r="D464" t="s">
        <v>196</v>
      </c>
      <c r="E464" s="1">
        <v>201.84</v>
      </c>
    </row>
    <row r="465" spans="3:9" x14ac:dyDescent="0.2">
      <c r="D465" t="s">
        <v>70</v>
      </c>
      <c r="E465" s="1">
        <v>75</v>
      </c>
    </row>
    <row r="466" spans="3:9" x14ac:dyDescent="0.2">
      <c r="D466" t="s">
        <v>6</v>
      </c>
      <c r="E466" s="1">
        <f>SUM(E463:E465)</f>
        <v>946.74</v>
      </c>
    </row>
    <row r="467" spans="3:9" x14ac:dyDescent="0.2">
      <c r="C467" t="s">
        <v>197</v>
      </c>
    </row>
    <row r="468" spans="3:9" x14ac:dyDescent="0.2">
      <c r="D468" t="s">
        <v>74</v>
      </c>
    </row>
    <row r="469" spans="3:9" x14ac:dyDescent="0.2">
      <c r="E469" t="s">
        <v>198</v>
      </c>
      <c r="F469" s="1">
        <v>143.80000000000001</v>
      </c>
    </row>
    <row r="470" spans="3:9" x14ac:dyDescent="0.2">
      <c r="E470" t="s">
        <v>59</v>
      </c>
      <c r="F470" s="1">
        <v>187.5</v>
      </c>
    </row>
    <row r="471" spans="3:9" x14ac:dyDescent="0.2">
      <c r="E471" t="s">
        <v>6</v>
      </c>
      <c r="F471" s="1">
        <f>SUM(F469:F470)</f>
        <v>331.3</v>
      </c>
    </row>
    <row r="472" spans="3:9" x14ac:dyDescent="0.2">
      <c r="D472" t="s">
        <v>40</v>
      </c>
    </row>
    <row r="473" spans="3:9" x14ac:dyDescent="0.2">
      <c r="E473" t="s">
        <v>199</v>
      </c>
      <c r="F473" s="1">
        <v>1039.2</v>
      </c>
    </row>
    <row r="474" spans="3:9" x14ac:dyDescent="0.2">
      <c r="E474" t="s">
        <v>200</v>
      </c>
      <c r="F474" s="1">
        <v>19.98</v>
      </c>
    </row>
    <row r="475" spans="3:9" x14ac:dyDescent="0.2">
      <c r="E475" t="s">
        <v>201</v>
      </c>
      <c r="F475" s="1">
        <v>66</v>
      </c>
    </row>
    <row r="476" spans="3:9" x14ac:dyDescent="0.2">
      <c r="E476" t="s">
        <v>80</v>
      </c>
      <c r="F476" s="1">
        <v>9.99</v>
      </c>
    </row>
    <row r="477" spans="3:9" x14ac:dyDescent="0.2">
      <c r="E477" t="s">
        <v>81</v>
      </c>
      <c r="F477" s="1">
        <v>31.81</v>
      </c>
    </row>
    <row r="478" spans="3:9" x14ac:dyDescent="0.2">
      <c r="E478" t="s">
        <v>202</v>
      </c>
      <c r="F478" s="1">
        <v>6.88</v>
      </c>
    </row>
    <row r="479" spans="3:9" x14ac:dyDescent="0.2">
      <c r="E479" t="s">
        <v>203</v>
      </c>
      <c r="F479" s="1">
        <v>7768.74</v>
      </c>
      <c r="I479" s="3" t="s">
        <v>267</v>
      </c>
    </row>
    <row r="480" spans="3:9" x14ac:dyDescent="0.2">
      <c r="E480" t="s">
        <v>204</v>
      </c>
      <c r="F480" s="1">
        <v>879.92</v>
      </c>
    </row>
    <row r="481" spans="3:6" x14ac:dyDescent="0.2">
      <c r="E481" t="s">
        <v>83</v>
      </c>
      <c r="F481" s="1">
        <v>5.99</v>
      </c>
    </row>
    <row r="482" spans="3:6" x14ac:dyDescent="0.2">
      <c r="E482" t="s">
        <v>19</v>
      </c>
      <c r="F482" s="1">
        <v>37.5</v>
      </c>
    </row>
    <row r="483" spans="3:6" x14ac:dyDescent="0.2">
      <c r="E483" t="s">
        <v>6</v>
      </c>
      <c r="F483" s="1">
        <f>SUM(F473:F482)</f>
        <v>9866.01</v>
      </c>
    </row>
    <row r="484" spans="3:6" x14ac:dyDescent="0.2">
      <c r="D484" t="s">
        <v>85</v>
      </c>
    </row>
    <row r="485" spans="3:6" x14ac:dyDescent="0.2">
      <c r="E485" t="s">
        <v>70</v>
      </c>
      <c r="F485" s="1">
        <v>75</v>
      </c>
    </row>
    <row r="486" spans="3:6" x14ac:dyDescent="0.2">
      <c r="E486" t="s">
        <v>6</v>
      </c>
      <c r="F486" s="1">
        <f>SUM(F485)</f>
        <v>75</v>
      </c>
    </row>
    <row r="487" spans="3:6" x14ac:dyDescent="0.2">
      <c r="D487" t="s">
        <v>44</v>
      </c>
    </row>
    <row r="488" spans="3:6" x14ac:dyDescent="0.2">
      <c r="E488" t="s">
        <v>19</v>
      </c>
      <c r="F488" s="1">
        <v>37.5</v>
      </c>
    </row>
    <row r="489" spans="3:6" x14ac:dyDescent="0.2">
      <c r="E489" t="s">
        <v>6</v>
      </c>
      <c r="F489" s="1">
        <f>SUM(F488)</f>
        <v>37.5</v>
      </c>
    </row>
    <row r="490" spans="3:6" x14ac:dyDescent="0.2">
      <c r="D490" t="s">
        <v>6</v>
      </c>
      <c r="E490" s="1">
        <f>SUM(F489,F486,F483,F471)</f>
        <v>10309.81</v>
      </c>
    </row>
    <row r="491" spans="3:6" x14ac:dyDescent="0.2">
      <c r="C491" t="s">
        <v>205</v>
      </c>
    </row>
    <row r="492" spans="3:6" x14ac:dyDescent="0.2">
      <c r="D492" t="s">
        <v>74</v>
      </c>
    </row>
    <row r="493" spans="3:6" x14ac:dyDescent="0.2">
      <c r="E493" t="s">
        <v>9</v>
      </c>
      <c r="F493" s="1">
        <v>50</v>
      </c>
    </row>
    <row r="494" spans="3:6" x14ac:dyDescent="0.2">
      <c r="E494" t="s">
        <v>6</v>
      </c>
      <c r="F494" s="1">
        <f>SUM(F493)</f>
        <v>50</v>
      </c>
    </row>
    <row r="495" spans="3:6" x14ac:dyDescent="0.2">
      <c r="D495" t="s">
        <v>40</v>
      </c>
    </row>
    <row r="496" spans="3:6" x14ac:dyDescent="0.2">
      <c r="E496" t="s">
        <v>11</v>
      </c>
      <c r="F496" s="1">
        <v>12.5</v>
      </c>
    </row>
    <row r="497" spans="3:6" x14ac:dyDescent="0.2">
      <c r="E497" t="s">
        <v>6</v>
      </c>
      <c r="F497" s="1">
        <f>SUM(F496)</f>
        <v>12.5</v>
      </c>
    </row>
    <row r="498" spans="3:6" x14ac:dyDescent="0.2">
      <c r="D498" t="s">
        <v>44</v>
      </c>
    </row>
    <row r="499" spans="3:6" x14ac:dyDescent="0.2">
      <c r="E499" t="s">
        <v>19</v>
      </c>
      <c r="F499" s="1">
        <v>37.5</v>
      </c>
    </row>
    <row r="500" spans="3:6" x14ac:dyDescent="0.2">
      <c r="E500" t="s">
        <v>6</v>
      </c>
      <c r="F500" s="1">
        <f>SUM(F499)</f>
        <v>37.5</v>
      </c>
    </row>
    <row r="501" spans="3:6" x14ac:dyDescent="0.2">
      <c r="D501" t="s">
        <v>85</v>
      </c>
    </row>
    <row r="502" spans="3:6" x14ac:dyDescent="0.2">
      <c r="E502" t="s">
        <v>59</v>
      </c>
      <c r="F502" s="1">
        <v>187.5</v>
      </c>
    </row>
    <row r="503" spans="3:6" x14ac:dyDescent="0.2">
      <c r="E503" t="s">
        <v>6</v>
      </c>
      <c r="F503" s="1">
        <f>SUM(F502)</f>
        <v>187.5</v>
      </c>
    </row>
    <row r="504" spans="3:6" x14ac:dyDescent="0.2">
      <c r="D504" t="s">
        <v>6</v>
      </c>
      <c r="E504" s="1">
        <f>SUM(F503,F500,F497,F494)</f>
        <v>287.5</v>
      </c>
    </row>
    <row r="505" spans="3:6" x14ac:dyDescent="0.2">
      <c r="C505" t="s">
        <v>206</v>
      </c>
    </row>
    <row r="506" spans="3:6" x14ac:dyDescent="0.2">
      <c r="D506" t="s">
        <v>207</v>
      </c>
      <c r="E506" s="1">
        <v>4.9000000000000004</v>
      </c>
    </row>
    <row r="507" spans="3:6" x14ac:dyDescent="0.2">
      <c r="D507" t="s">
        <v>208</v>
      </c>
      <c r="E507" s="1">
        <v>23.98</v>
      </c>
    </row>
    <row r="508" spans="3:6" x14ac:dyDescent="0.2">
      <c r="D508" t="s">
        <v>209</v>
      </c>
      <c r="E508" s="1">
        <v>59.98</v>
      </c>
    </row>
    <row r="509" spans="3:6" x14ac:dyDescent="0.2">
      <c r="D509" t="s">
        <v>210</v>
      </c>
      <c r="E509" s="1">
        <v>91.6</v>
      </c>
    </row>
    <row r="510" spans="3:6" x14ac:dyDescent="0.2">
      <c r="D510" t="s">
        <v>19</v>
      </c>
      <c r="E510" s="1">
        <v>37.5</v>
      </c>
    </row>
    <row r="511" spans="3:6" x14ac:dyDescent="0.2">
      <c r="D511" t="s">
        <v>6</v>
      </c>
      <c r="E511" s="1">
        <f>SUM(E506:E510)</f>
        <v>217.95999999999998</v>
      </c>
    </row>
    <row r="512" spans="3:6" x14ac:dyDescent="0.2">
      <c r="C512" t="s">
        <v>211</v>
      </c>
    </row>
    <row r="513" spans="3:6" x14ac:dyDescent="0.2">
      <c r="D513" t="s">
        <v>212</v>
      </c>
      <c r="E513" s="1">
        <v>198</v>
      </c>
    </row>
    <row r="514" spans="3:6" x14ac:dyDescent="0.2">
      <c r="D514" t="s">
        <v>213</v>
      </c>
      <c r="E514" s="1">
        <v>8.49</v>
      </c>
    </row>
    <row r="515" spans="3:6" x14ac:dyDescent="0.2">
      <c r="D515" t="s">
        <v>214</v>
      </c>
      <c r="E515" s="1">
        <v>65.989999999999995</v>
      </c>
    </row>
    <row r="516" spans="3:6" x14ac:dyDescent="0.2">
      <c r="D516" t="s">
        <v>215</v>
      </c>
      <c r="E516" s="1">
        <v>9.9499999999999993</v>
      </c>
    </row>
    <row r="517" spans="3:6" x14ac:dyDescent="0.2">
      <c r="D517" t="s">
        <v>5</v>
      </c>
      <c r="E517" s="1">
        <v>25</v>
      </c>
    </row>
    <row r="518" spans="3:6" x14ac:dyDescent="0.2">
      <c r="D518" t="s">
        <v>6</v>
      </c>
      <c r="E518" s="1">
        <f>SUM(E513:E517)</f>
        <v>307.43</v>
      </c>
    </row>
    <row r="519" spans="3:6" x14ac:dyDescent="0.2">
      <c r="C519" t="s">
        <v>216</v>
      </c>
    </row>
    <row r="520" spans="3:6" x14ac:dyDescent="0.2">
      <c r="D520" t="s">
        <v>217</v>
      </c>
      <c r="E520" s="1">
        <v>219.99</v>
      </c>
    </row>
    <row r="521" spans="3:6" x14ac:dyDescent="0.2">
      <c r="D521" t="s">
        <v>19</v>
      </c>
      <c r="E521" s="1">
        <v>37.5</v>
      </c>
    </row>
    <row r="522" spans="3:6" x14ac:dyDescent="0.2">
      <c r="D522" t="s">
        <v>6</v>
      </c>
      <c r="E522" s="1">
        <f>SUM(E520:E521)</f>
        <v>257.49</v>
      </c>
    </row>
    <row r="523" spans="3:6" x14ac:dyDescent="0.2">
      <c r="C523" t="s">
        <v>218</v>
      </c>
    </row>
    <row r="524" spans="3:6" x14ac:dyDescent="0.2">
      <c r="D524" t="s">
        <v>85</v>
      </c>
    </row>
    <row r="525" spans="3:6" x14ac:dyDescent="0.2">
      <c r="E525" t="s">
        <v>219</v>
      </c>
      <c r="F525" s="1">
        <v>375</v>
      </c>
    </row>
    <row r="526" spans="3:6" x14ac:dyDescent="0.2">
      <c r="E526" t="s">
        <v>6</v>
      </c>
      <c r="F526" s="1">
        <f>SUM(F525)</f>
        <v>375</v>
      </c>
    </row>
    <row r="527" spans="3:6" x14ac:dyDescent="0.2">
      <c r="D527" t="s">
        <v>86</v>
      </c>
    </row>
    <row r="528" spans="3:6" x14ac:dyDescent="0.2">
      <c r="E528" t="s">
        <v>11</v>
      </c>
      <c r="F528" s="1">
        <v>12.5</v>
      </c>
    </row>
    <row r="529" spans="3:6" x14ac:dyDescent="0.2">
      <c r="E529" t="s">
        <v>6</v>
      </c>
      <c r="F529" s="1">
        <f>SUM(F528)</f>
        <v>12.5</v>
      </c>
    </row>
    <row r="530" spans="3:6" x14ac:dyDescent="0.2">
      <c r="D530" t="s">
        <v>220</v>
      </c>
      <c r="E530" s="1">
        <v>1099</v>
      </c>
    </row>
    <row r="531" spans="3:6" x14ac:dyDescent="0.2">
      <c r="D531" t="s">
        <v>6</v>
      </c>
      <c r="E531" s="1">
        <f>SUM(E530,F529,F526)</f>
        <v>1486.5</v>
      </c>
    </row>
    <row r="532" spans="3:6" x14ac:dyDescent="0.2">
      <c r="C532" t="s">
        <v>221</v>
      </c>
    </row>
    <row r="533" spans="3:6" x14ac:dyDescent="0.2">
      <c r="D533" t="s">
        <v>222</v>
      </c>
      <c r="E533" s="1">
        <v>9.98</v>
      </c>
    </row>
    <row r="534" spans="3:6" x14ac:dyDescent="0.2">
      <c r="D534" t="s">
        <v>43</v>
      </c>
      <c r="E534" s="1">
        <v>62.5</v>
      </c>
    </row>
    <row r="535" spans="3:6" x14ac:dyDescent="0.2">
      <c r="D535" t="s">
        <v>6</v>
      </c>
      <c r="E535" s="1">
        <f>SUM(E533:E534)</f>
        <v>72.48</v>
      </c>
    </row>
    <row r="536" spans="3:6" x14ac:dyDescent="0.2">
      <c r="C536" t="s">
        <v>223</v>
      </c>
    </row>
    <row r="537" spans="3:6" x14ac:dyDescent="0.2">
      <c r="D537" t="s">
        <v>224</v>
      </c>
    </row>
    <row r="538" spans="3:6" x14ac:dyDescent="0.2">
      <c r="E538" t="s">
        <v>63</v>
      </c>
      <c r="F538" s="1">
        <v>125</v>
      </c>
    </row>
    <row r="539" spans="3:6" x14ac:dyDescent="0.2">
      <c r="E539" t="s">
        <v>6</v>
      </c>
      <c r="F539" s="1">
        <f>SUM(F538)</f>
        <v>125</v>
      </c>
    </row>
    <row r="540" spans="3:6" x14ac:dyDescent="0.2">
      <c r="D540" t="s">
        <v>225</v>
      </c>
    </row>
    <row r="541" spans="3:6" x14ac:dyDescent="0.2">
      <c r="E541" t="s">
        <v>226</v>
      </c>
      <c r="F541" s="1">
        <v>15</v>
      </c>
    </row>
    <row r="542" spans="3:6" x14ac:dyDescent="0.2">
      <c r="E542" t="s">
        <v>227</v>
      </c>
      <c r="F542" s="1">
        <v>20.190000000000001</v>
      </c>
    </row>
    <row r="543" spans="3:6" x14ac:dyDescent="0.2">
      <c r="E543" t="s">
        <v>11</v>
      </c>
      <c r="F543" s="1">
        <v>12.5</v>
      </c>
    </row>
    <row r="544" spans="3:6" x14ac:dyDescent="0.2">
      <c r="E544" t="s">
        <v>6</v>
      </c>
      <c r="F544" s="1">
        <f>SUM(F541:F543)</f>
        <v>47.69</v>
      </c>
    </row>
    <row r="545" spans="3:6" x14ac:dyDescent="0.2">
      <c r="D545" t="s">
        <v>6</v>
      </c>
      <c r="E545" s="1">
        <f>SUM(F544,F539)</f>
        <v>172.69</v>
      </c>
    </row>
    <row r="546" spans="3:6" x14ac:dyDescent="0.2">
      <c r="C546" t="s">
        <v>228</v>
      </c>
    </row>
    <row r="547" spans="3:6" x14ac:dyDescent="0.2">
      <c r="D547" t="s">
        <v>74</v>
      </c>
    </row>
    <row r="548" spans="3:6" x14ac:dyDescent="0.2">
      <c r="E548" t="s">
        <v>98</v>
      </c>
      <c r="F548" s="1">
        <v>2.74</v>
      </c>
    </row>
    <row r="549" spans="3:6" x14ac:dyDescent="0.2">
      <c r="E549" t="s">
        <v>19</v>
      </c>
      <c r="F549" s="1">
        <v>37.5</v>
      </c>
    </row>
    <row r="550" spans="3:6" x14ac:dyDescent="0.2">
      <c r="E550" t="s">
        <v>6</v>
      </c>
      <c r="F550" s="1">
        <f>SUM(F548:F549)</f>
        <v>40.24</v>
      </c>
    </row>
    <row r="551" spans="3:6" x14ac:dyDescent="0.2">
      <c r="D551" t="s">
        <v>40</v>
      </c>
    </row>
    <row r="552" spans="3:6" x14ac:dyDescent="0.2">
      <c r="E552" t="s">
        <v>11</v>
      </c>
      <c r="F552" s="1">
        <v>12.5</v>
      </c>
    </row>
    <row r="553" spans="3:6" x14ac:dyDescent="0.2">
      <c r="E553" t="s">
        <v>6</v>
      </c>
      <c r="F553" s="1">
        <f>SUM(F552)</f>
        <v>12.5</v>
      </c>
    </row>
    <row r="554" spans="3:6" x14ac:dyDescent="0.2">
      <c r="D554" t="s">
        <v>85</v>
      </c>
    </row>
    <row r="555" spans="3:6" x14ac:dyDescent="0.2">
      <c r="E555" t="s">
        <v>35</v>
      </c>
      <c r="F555" s="1">
        <v>250</v>
      </c>
    </row>
    <row r="556" spans="3:6" x14ac:dyDescent="0.2">
      <c r="E556" t="s">
        <v>6</v>
      </c>
      <c r="F556" s="1">
        <f>SUM(F555)</f>
        <v>250</v>
      </c>
    </row>
    <row r="557" spans="3:6" x14ac:dyDescent="0.2">
      <c r="D557" t="s">
        <v>229</v>
      </c>
      <c r="E557" s="1">
        <v>118.4</v>
      </c>
    </row>
    <row r="558" spans="3:6" x14ac:dyDescent="0.2">
      <c r="D558" t="s">
        <v>230</v>
      </c>
      <c r="E558" s="1">
        <v>19.36</v>
      </c>
    </row>
    <row r="559" spans="3:6" x14ac:dyDescent="0.2">
      <c r="D559" t="s">
        <v>6</v>
      </c>
      <c r="E559" s="1">
        <f>SUM(E557:E558,F556,F553,F550)</f>
        <v>440.5</v>
      </c>
    </row>
    <row r="560" spans="3:6" x14ac:dyDescent="0.2">
      <c r="C560" t="s">
        <v>231</v>
      </c>
    </row>
    <row r="561" spans="3:6" x14ac:dyDescent="0.2">
      <c r="D561" t="s">
        <v>40</v>
      </c>
    </row>
    <row r="562" spans="3:6" x14ac:dyDescent="0.2">
      <c r="E562" t="s">
        <v>79</v>
      </c>
      <c r="F562" s="1">
        <v>16.5</v>
      </c>
    </row>
    <row r="563" spans="3:6" x14ac:dyDescent="0.2">
      <c r="E563" t="s">
        <v>80</v>
      </c>
      <c r="F563" s="1">
        <v>9.99</v>
      </c>
    </row>
    <row r="564" spans="3:6" x14ac:dyDescent="0.2">
      <c r="E564" t="s">
        <v>91</v>
      </c>
      <c r="F564" s="1">
        <v>20.45</v>
      </c>
    </row>
    <row r="565" spans="3:6" x14ac:dyDescent="0.2">
      <c r="E565" t="s">
        <v>83</v>
      </c>
      <c r="F565" s="1">
        <v>5.99</v>
      </c>
    </row>
    <row r="566" spans="3:6" x14ac:dyDescent="0.2">
      <c r="E566" t="s">
        <v>163</v>
      </c>
      <c r="F566" s="1">
        <v>26.99</v>
      </c>
    </row>
    <row r="567" spans="3:6" x14ac:dyDescent="0.2">
      <c r="E567" t="s">
        <v>63</v>
      </c>
      <c r="F567" s="1">
        <v>125</v>
      </c>
    </row>
    <row r="568" spans="3:6" x14ac:dyDescent="0.2">
      <c r="E568" t="s">
        <v>6</v>
      </c>
      <c r="F568" s="1">
        <f>SUM(F562:F567)</f>
        <v>204.92000000000002</v>
      </c>
    </row>
    <row r="569" spans="3:6" x14ac:dyDescent="0.2">
      <c r="D569" t="s">
        <v>85</v>
      </c>
    </row>
    <row r="570" spans="3:6" x14ac:dyDescent="0.2">
      <c r="E570" t="s">
        <v>63</v>
      </c>
      <c r="F570" s="1">
        <v>125</v>
      </c>
    </row>
    <row r="571" spans="3:6" x14ac:dyDescent="0.2">
      <c r="E571" t="s">
        <v>6</v>
      </c>
      <c r="F571" s="1">
        <f>SUM(F570)</f>
        <v>125</v>
      </c>
    </row>
    <row r="572" spans="3:6" x14ac:dyDescent="0.2">
      <c r="D572" t="s">
        <v>6</v>
      </c>
      <c r="E572" s="1">
        <f>SUM(F571,F568)</f>
        <v>329.92</v>
      </c>
    </row>
    <row r="573" spans="3:6" x14ac:dyDescent="0.2">
      <c r="C573" t="s">
        <v>232</v>
      </c>
    </row>
    <row r="574" spans="3:6" x14ac:dyDescent="0.2">
      <c r="D574" t="s">
        <v>74</v>
      </c>
    </row>
    <row r="575" spans="3:6" x14ac:dyDescent="0.2">
      <c r="E575" t="s">
        <v>19</v>
      </c>
      <c r="F575" s="1">
        <v>37.5</v>
      </c>
    </row>
    <row r="576" spans="3:6" x14ac:dyDescent="0.2">
      <c r="E576" t="s">
        <v>6</v>
      </c>
      <c r="F576" s="1">
        <f>SUM(F575)</f>
        <v>37.5</v>
      </c>
    </row>
    <row r="577" spans="3:6" x14ac:dyDescent="0.2">
      <c r="D577" t="s">
        <v>40</v>
      </c>
    </row>
    <row r="578" spans="3:6" x14ac:dyDescent="0.2">
      <c r="E578" t="s">
        <v>233</v>
      </c>
      <c r="F578" s="1">
        <v>33</v>
      </c>
    </row>
    <row r="579" spans="3:6" x14ac:dyDescent="0.2">
      <c r="E579" t="s">
        <v>80</v>
      </c>
      <c r="F579" s="1">
        <v>9.99</v>
      </c>
    </row>
    <row r="580" spans="3:6" x14ac:dyDescent="0.2">
      <c r="E580" t="s">
        <v>91</v>
      </c>
      <c r="F580" s="1">
        <v>20.45</v>
      </c>
    </row>
    <row r="581" spans="3:6" x14ac:dyDescent="0.2">
      <c r="E581" t="s">
        <v>83</v>
      </c>
      <c r="F581" s="1">
        <v>5.99</v>
      </c>
    </row>
    <row r="582" spans="3:6" x14ac:dyDescent="0.2">
      <c r="E582" t="s">
        <v>163</v>
      </c>
      <c r="F582" s="1">
        <v>26.99</v>
      </c>
    </row>
    <row r="583" spans="3:6" x14ac:dyDescent="0.2">
      <c r="E583" t="s">
        <v>234</v>
      </c>
      <c r="F583" s="1">
        <v>15.94</v>
      </c>
    </row>
    <row r="584" spans="3:6" x14ac:dyDescent="0.2">
      <c r="E584" t="s">
        <v>19</v>
      </c>
      <c r="F584" s="1">
        <v>37.5</v>
      </c>
    </row>
    <row r="585" spans="3:6" x14ac:dyDescent="0.2">
      <c r="E585" t="s">
        <v>6</v>
      </c>
      <c r="F585" s="1">
        <f>SUM(F578:F584)</f>
        <v>149.85999999999999</v>
      </c>
    </row>
    <row r="586" spans="3:6" x14ac:dyDescent="0.2">
      <c r="D586" t="s">
        <v>44</v>
      </c>
    </row>
    <row r="587" spans="3:6" x14ac:dyDescent="0.2">
      <c r="E587" t="s">
        <v>5</v>
      </c>
      <c r="F587" s="1">
        <v>25</v>
      </c>
    </row>
    <row r="588" spans="3:6" x14ac:dyDescent="0.2">
      <c r="E588" t="s">
        <v>6</v>
      </c>
      <c r="F588" s="1">
        <f>SUM(F587)</f>
        <v>25</v>
      </c>
    </row>
    <row r="589" spans="3:6" x14ac:dyDescent="0.2">
      <c r="D589" t="s">
        <v>6</v>
      </c>
      <c r="E589" s="1">
        <f>SUM(F588,F585,F576)</f>
        <v>212.35999999999999</v>
      </c>
    </row>
    <row r="590" spans="3:6" x14ac:dyDescent="0.2">
      <c r="C590" t="s">
        <v>235</v>
      </c>
    </row>
    <row r="591" spans="3:6" x14ac:dyDescent="0.2">
      <c r="D591" t="s">
        <v>236</v>
      </c>
    </row>
    <row r="592" spans="3:6" x14ac:dyDescent="0.2">
      <c r="E592" t="s">
        <v>74</v>
      </c>
    </row>
    <row r="593" spans="4:7" x14ac:dyDescent="0.2">
      <c r="F593" t="s">
        <v>19</v>
      </c>
      <c r="G593" s="1">
        <v>37.5</v>
      </c>
    </row>
    <row r="594" spans="4:7" x14ac:dyDescent="0.2">
      <c r="F594" t="s">
        <v>6</v>
      </c>
      <c r="G594" s="1">
        <f>SUM(G593)</f>
        <v>37.5</v>
      </c>
    </row>
    <row r="595" spans="4:7" x14ac:dyDescent="0.2">
      <c r="E595" t="s">
        <v>40</v>
      </c>
    </row>
    <row r="596" spans="4:7" x14ac:dyDescent="0.2">
      <c r="F596" t="s">
        <v>19</v>
      </c>
      <c r="G596" s="1">
        <v>37.5</v>
      </c>
    </row>
    <row r="597" spans="4:7" x14ac:dyDescent="0.2">
      <c r="F597" t="s">
        <v>6</v>
      </c>
      <c r="G597" s="1">
        <f>SUM(G596)</f>
        <v>37.5</v>
      </c>
    </row>
    <row r="598" spans="4:7" x14ac:dyDescent="0.2">
      <c r="E598" t="s">
        <v>6</v>
      </c>
      <c r="F598" s="1">
        <f>SUM(G597,G594)</f>
        <v>75</v>
      </c>
    </row>
    <row r="599" spans="4:7" x14ac:dyDescent="0.2">
      <c r="D599" t="s">
        <v>237</v>
      </c>
    </row>
    <row r="600" spans="4:7" x14ac:dyDescent="0.2">
      <c r="E600" t="s">
        <v>74</v>
      </c>
    </row>
    <row r="601" spans="4:7" x14ac:dyDescent="0.2">
      <c r="F601" t="s">
        <v>19</v>
      </c>
      <c r="G601" s="1">
        <v>37.5</v>
      </c>
    </row>
    <row r="602" spans="4:7" x14ac:dyDescent="0.2">
      <c r="F602" t="s">
        <v>6</v>
      </c>
      <c r="G602" s="1">
        <f>SUM(G601)</f>
        <v>37.5</v>
      </c>
    </row>
    <row r="603" spans="4:7" x14ac:dyDescent="0.2">
      <c r="E603" t="s">
        <v>40</v>
      </c>
    </row>
    <row r="604" spans="4:7" x14ac:dyDescent="0.2">
      <c r="F604" t="s">
        <v>19</v>
      </c>
      <c r="G604" s="1">
        <v>37.5</v>
      </c>
    </row>
    <row r="605" spans="4:7" x14ac:dyDescent="0.2">
      <c r="F605" t="s">
        <v>6</v>
      </c>
      <c r="G605" s="1">
        <f>SUM(G604)</f>
        <v>37.5</v>
      </c>
    </row>
    <row r="606" spans="4:7" x14ac:dyDescent="0.2">
      <c r="E606" t="s">
        <v>6</v>
      </c>
      <c r="F606" s="1">
        <f>SUM(G605,G602)</f>
        <v>75</v>
      </c>
    </row>
    <row r="607" spans="4:7" x14ac:dyDescent="0.2">
      <c r="D607" t="s">
        <v>238</v>
      </c>
    </row>
    <row r="608" spans="4:7" x14ac:dyDescent="0.2">
      <c r="E608" t="s">
        <v>74</v>
      </c>
    </row>
    <row r="609" spans="4:7" x14ac:dyDescent="0.2">
      <c r="F609" t="s">
        <v>19</v>
      </c>
      <c r="G609" s="1">
        <v>37.5</v>
      </c>
    </row>
    <row r="610" spans="4:7" x14ac:dyDescent="0.2">
      <c r="F610" t="s">
        <v>6</v>
      </c>
      <c r="G610" s="1">
        <f>SUM(G609)</f>
        <v>37.5</v>
      </c>
    </row>
    <row r="611" spans="4:7" x14ac:dyDescent="0.2">
      <c r="E611" t="s">
        <v>40</v>
      </c>
    </row>
    <row r="612" spans="4:7" x14ac:dyDescent="0.2">
      <c r="F612" t="s">
        <v>19</v>
      </c>
      <c r="G612" s="1">
        <v>37.5</v>
      </c>
    </row>
    <row r="613" spans="4:7" x14ac:dyDescent="0.2">
      <c r="F613" t="s">
        <v>6</v>
      </c>
      <c r="G613" s="1">
        <f>SUM(G612)</f>
        <v>37.5</v>
      </c>
    </row>
    <row r="614" spans="4:7" x14ac:dyDescent="0.2">
      <c r="E614" t="s">
        <v>6</v>
      </c>
      <c r="F614" s="1">
        <f>SUM(G613,G610)</f>
        <v>75</v>
      </c>
    </row>
    <row r="615" spans="4:7" x14ac:dyDescent="0.2">
      <c r="D615" t="s">
        <v>239</v>
      </c>
    </row>
    <row r="616" spans="4:7" x14ac:dyDescent="0.2">
      <c r="E616" t="s">
        <v>74</v>
      </c>
    </row>
    <row r="617" spans="4:7" x14ac:dyDescent="0.2">
      <c r="F617" t="s">
        <v>5</v>
      </c>
      <c r="G617" s="1">
        <v>25</v>
      </c>
    </row>
    <row r="618" spans="4:7" x14ac:dyDescent="0.2">
      <c r="F618" t="s">
        <v>6</v>
      </c>
      <c r="G618" s="1">
        <f>SUM(G617)</f>
        <v>25</v>
      </c>
    </row>
    <row r="619" spans="4:7" x14ac:dyDescent="0.2">
      <c r="E619" t="s">
        <v>40</v>
      </c>
    </row>
    <row r="620" spans="4:7" x14ac:dyDescent="0.2">
      <c r="F620" t="s">
        <v>5</v>
      </c>
      <c r="G620" s="1">
        <v>25</v>
      </c>
    </row>
    <row r="621" spans="4:7" x14ac:dyDescent="0.2">
      <c r="F621" t="s">
        <v>6</v>
      </c>
      <c r="G621" s="1">
        <f>SUM(G620)</f>
        <v>25</v>
      </c>
    </row>
    <row r="622" spans="4:7" x14ac:dyDescent="0.2">
      <c r="E622" t="s">
        <v>6</v>
      </c>
      <c r="F622" s="1">
        <f>SUM(G621,G618)</f>
        <v>50</v>
      </c>
    </row>
    <row r="623" spans="4:7" x14ac:dyDescent="0.2">
      <c r="D623" t="s">
        <v>85</v>
      </c>
    </row>
    <row r="624" spans="4:7" x14ac:dyDescent="0.2">
      <c r="E624" t="s">
        <v>63</v>
      </c>
      <c r="F624" s="1">
        <v>125</v>
      </c>
    </row>
    <row r="625" spans="2:6" x14ac:dyDescent="0.2">
      <c r="E625" t="s">
        <v>6</v>
      </c>
      <c r="F625" s="1">
        <f>SUM(F624)</f>
        <v>125</v>
      </c>
    </row>
    <row r="626" spans="2:6" x14ac:dyDescent="0.2">
      <c r="D626" t="s">
        <v>201</v>
      </c>
      <c r="E626" s="1">
        <v>66</v>
      </c>
    </row>
    <row r="627" spans="2:6" x14ac:dyDescent="0.2">
      <c r="D627" t="s">
        <v>80</v>
      </c>
      <c r="E627" s="1">
        <v>9.99</v>
      </c>
    </row>
    <row r="628" spans="2:6" x14ac:dyDescent="0.2">
      <c r="D628" t="s">
        <v>81</v>
      </c>
      <c r="E628" s="1">
        <v>31.81</v>
      </c>
    </row>
    <row r="629" spans="2:6" x14ac:dyDescent="0.2">
      <c r="D629" t="s">
        <v>83</v>
      </c>
      <c r="E629" s="1">
        <v>5.99</v>
      </c>
    </row>
    <row r="630" spans="2:6" x14ac:dyDescent="0.2">
      <c r="D630" t="s">
        <v>240</v>
      </c>
      <c r="E630" s="1">
        <v>31.88</v>
      </c>
    </row>
    <row r="631" spans="2:6" x14ac:dyDescent="0.2">
      <c r="D631" t="s">
        <v>241</v>
      </c>
      <c r="E631" s="1">
        <v>10.8</v>
      </c>
    </row>
    <row r="632" spans="2:6" x14ac:dyDescent="0.2">
      <c r="D632" t="s">
        <v>242</v>
      </c>
      <c r="E632" s="1">
        <v>11.88</v>
      </c>
    </row>
    <row r="633" spans="2:6" x14ac:dyDescent="0.2">
      <c r="D633" t="s">
        <v>84</v>
      </c>
      <c r="E633" s="1">
        <v>9.36</v>
      </c>
    </row>
    <row r="634" spans="2:6" x14ac:dyDescent="0.2">
      <c r="D634" t="s">
        <v>243</v>
      </c>
      <c r="E634" s="1">
        <v>9.9600000000000009</v>
      </c>
    </row>
    <row r="635" spans="2:6" x14ac:dyDescent="0.2">
      <c r="D635" t="s">
        <v>6</v>
      </c>
      <c r="E635" s="1">
        <f>SUM(E626:E634,F625,F622,F614,F606,F598)</f>
        <v>587.66999999999996</v>
      </c>
    </row>
    <row r="636" spans="2:6" x14ac:dyDescent="0.2">
      <c r="C636" t="s">
        <v>6</v>
      </c>
      <c r="D636" s="1">
        <f>SUM(E635,E589,E572,E559,E545,E535,E531,E522,E518,E511,E504,E490,E466,E461,E444,E423,E399,E372,E333,E307,E300,E285,E261,E255,E245,E227,E205,E200,E179,E175,E146,E118,E114)</f>
        <v>43011.349999999991</v>
      </c>
    </row>
    <row r="637" spans="2:6" x14ac:dyDescent="0.2">
      <c r="B637" t="s">
        <v>244</v>
      </c>
    </row>
    <row r="638" spans="2:6" x14ac:dyDescent="0.2">
      <c r="C638" t="s">
        <v>245</v>
      </c>
    </row>
    <row r="639" spans="2:6" x14ac:dyDescent="0.2">
      <c r="D639" t="s">
        <v>29</v>
      </c>
      <c r="E639" s="1">
        <v>500</v>
      </c>
    </row>
    <row r="640" spans="2:6" x14ac:dyDescent="0.2">
      <c r="D640" t="s">
        <v>6</v>
      </c>
      <c r="E640" s="1">
        <f>SUM(E639)</f>
        <v>500</v>
      </c>
    </row>
    <row r="641" spans="2:5" x14ac:dyDescent="0.2">
      <c r="C641" t="s">
        <v>246</v>
      </c>
    </row>
    <row r="642" spans="2:5" x14ac:dyDescent="0.2">
      <c r="D642" t="s">
        <v>29</v>
      </c>
      <c r="E642" s="1">
        <v>500</v>
      </c>
    </row>
    <row r="643" spans="2:5" x14ac:dyDescent="0.2">
      <c r="D643" t="s">
        <v>6</v>
      </c>
      <c r="E643" s="1">
        <f>SUM(E642)</f>
        <v>500</v>
      </c>
    </row>
    <row r="644" spans="2:5" x14ac:dyDescent="0.2">
      <c r="C644" t="s">
        <v>6</v>
      </c>
      <c r="D644" s="1">
        <f>SUM(E643,E640)</f>
        <v>1000</v>
      </c>
    </row>
    <row r="645" spans="2:5" x14ac:dyDescent="0.2">
      <c r="B645" t="s">
        <v>247</v>
      </c>
    </row>
    <row r="646" spans="2:5" x14ac:dyDescent="0.2">
      <c r="C646" t="s">
        <v>248</v>
      </c>
    </row>
    <row r="647" spans="2:5" x14ac:dyDescent="0.2">
      <c r="D647" t="s">
        <v>19</v>
      </c>
      <c r="E647" s="1">
        <v>37.5</v>
      </c>
    </row>
    <row r="648" spans="2:5" x14ac:dyDescent="0.2">
      <c r="D648" t="s">
        <v>6</v>
      </c>
      <c r="E648" s="1">
        <f>SUM(E647)</f>
        <v>37.5</v>
      </c>
    </row>
    <row r="649" spans="2:5" x14ac:dyDescent="0.2">
      <c r="C649" t="s">
        <v>249</v>
      </c>
    </row>
    <row r="650" spans="2:5" x14ac:dyDescent="0.2">
      <c r="D650" t="s">
        <v>250</v>
      </c>
      <c r="E650" s="1">
        <v>1500</v>
      </c>
    </row>
    <row r="651" spans="2:5" x14ac:dyDescent="0.2">
      <c r="D651" t="s">
        <v>6</v>
      </c>
      <c r="E651" s="1">
        <f>SUM(E650)</f>
        <v>1500</v>
      </c>
    </row>
    <row r="652" spans="2:5" x14ac:dyDescent="0.2">
      <c r="C652" t="s">
        <v>251</v>
      </c>
    </row>
    <row r="653" spans="2:5" x14ac:dyDescent="0.2">
      <c r="D653" t="s">
        <v>5</v>
      </c>
      <c r="E653" s="1">
        <v>25</v>
      </c>
    </row>
    <row r="654" spans="2:5" x14ac:dyDescent="0.2">
      <c r="D654" t="s">
        <v>6</v>
      </c>
      <c r="E654" s="1">
        <f>SUM(E653)</f>
        <v>25</v>
      </c>
    </row>
    <row r="655" spans="2:5" x14ac:dyDescent="0.2">
      <c r="C655" t="s">
        <v>252</v>
      </c>
    </row>
    <row r="656" spans="2:5" x14ac:dyDescent="0.2">
      <c r="D656" t="s">
        <v>63</v>
      </c>
      <c r="E656" s="1">
        <v>125</v>
      </c>
    </row>
    <row r="657" spans="2:5" x14ac:dyDescent="0.2">
      <c r="D657" t="s">
        <v>6</v>
      </c>
      <c r="E657" s="1">
        <f>SUM(E656)</f>
        <v>125</v>
      </c>
    </row>
    <row r="658" spans="2:5" x14ac:dyDescent="0.2">
      <c r="C658" t="s">
        <v>253</v>
      </c>
    </row>
    <row r="659" spans="2:5" x14ac:dyDescent="0.2">
      <c r="D659" t="s">
        <v>9</v>
      </c>
      <c r="E659" s="1">
        <v>50</v>
      </c>
    </row>
    <row r="660" spans="2:5" x14ac:dyDescent="0.2">
      <c r="D660" t="s">
        <v>6</v>
      </c>
      <c r="E660" s="1">
        <f>SUM(E659)</f>
        <v>50</v>
      </c>
    </row>
    <row r="661" spans="2:5" x14ac:dyDescent="0.2">
      <c r="C661" t="s">
        <v>6</v>
      </c>
      <c r="D661" s="1">
        <f>SUM(E660,E657,E654,E651,E648)</f>
        <v>1737.5</v>
      </c>
    </row>
    <row r="662" spans="2:5" x14ac:dyDescent="0.2">
      <c r="B662" t="s">
        <v>254</v>
      </c>
      <c r="C662" s="1">
        <v>99</v>
      </c>
    </row>
    <row r="663" spans="2:5" x14ac:dyDescent="0.2">
      <c r="B663" t="s">
        <v>255</v>
      </c>
      <c r="C663" s="1">
        <v>13.98</v>
      </c>
    </row>
    <row r="664" spans="2:5" x14ac:dyDescent="0.2">
      <c r="B664" t="s">
        <v>202</v>
      </c>
      <c r="C664" s="1">
        <v>6.88</v>
      </c>
    </row>
    <row r="665" spans="2:5" x14ac:dyDescent="0.2">
      <c r="B665" t="s">
        <v>256</v>
      </c>
      <c r="C665" s="1">
        <v>18.399999999999999</v>
      </c>
    </row>
    <row r="666" spans="2:5" x14ac:dyDescent="0.2">
      <c r="B666" t="s">
        <v>257</v>
      </c>
      <c r="C666" s="1">
        <v>21.96</v>
      </c>
    </row>
    <row r="667" spans="2:5" x14ac:dyDescent="0.2">
      <c r="B667" t="s">
        <v>6</v>
      </c>
      <c r="C667" s="1">
        <f>SUM(C662:C666,D661,D644,D636,D110)</f>
        <v>60729.549999999988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 Eves</dc:creator>
  <cp:lastModifiedBy>Kam Eves</cp:lastModifiedBy>
  <dcterms:created xsi:type="dcterms:W3CDTF">2019-05-06T20:22:20Z</dcterms:created>
  <dcterms:modified xsi:type="dcterms:W3CDTF">2019-05-06T20:31:32Z</dcterms:modified>
</cp:coreProperties>
</file>