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600" yWindow="525" windowWidth="18540" windowHeight="8130" activeTab="1"/>
  </bookViews>
  <sheets>
    <sheet name="MCH" sheetId="1" r:id="rId1"/>
    <sheet name="SZ" sheetId="4" r:id="rId2"/>
    <sheet name="Sheet2" sheetId="2" r:id="rId3"/>
    <sheet name="Sheet3" sheetId="3" r:id="rId4"/>
  </sheets>
  <calcPr calcId="145621"/>
</workbook>
</file>

<file path=xl/calcChain.xml><?xml version="1.0" encoding="utf-8"?>
<calcChain xmlns="http://schemas.openxmlformats.org/spreadsheetml/2006/main">
  <c r="E42" i="4" l="1"/>
  <c r="H42" i="4"/>
  <c r="G42" i="4"/>
  <c r="I40" i="4"/>
  <c r="J40" i="4" s="1"/>
  <c r="F40" i="4"/>
  <c r="I39" i="4"/>
  <c r="J39" i="4" s="1"/>
  <c r="F39" i="4"/>
  <c r="I38" i="4"/>
  <c r="J38" i="4" s="1"/>
  <c r="F38" i="4"/>
  <c r="I37" i="4"/>
  <c r="J37" i="4" s="1"/>
  <c r="F37" i="4"/>
  <c r="I36" i="4"/>
  <c r="J36" i="4" s="1"/>
  <c r="F36" i="4"/>
  <c r="I35" i="4"/>
  <c r="J35" i="4" s="1"/>
  <c r="F35" i="4"/>
  <c r="I34" i="4"/>
  <c r="J34" i="4" s="1"/>
  <c r="F34" i="4"/>
  <c r="I33" i="4"/>
  <c r="J33" i="4" s="1"/>
  <c r="F33" i="4"/>
  <c r="I32" i="4"/>
  <c r="J32" i="4" s="1"/>
  <c r="F32" i="4"/>
  <c r="I31" i="4"/>
  <c r="J31" i="4" s="1"/>
  <c r="F31" i="4"/>
  <c r="I30" i="4"/>
  <c r="J30" i="4" s="1"/>
  <c r="F30" i="4"/>
  <c r="I29" i="4"/>
  <c r="J29" i="4" s="1"/>
  <c r="F29" i="4"/>
  <c r="F42" i="4" l="1"/>
  <c r="J42" i="4"/>
  <c r="I42" i="4"/>
  <c r="G39" i="1" l="1"/>
  <c r="E39" i="1"/>
  <c r="H37" i="1"/>
  <c r="I37" i="1" s="1"/>
  <c r="H36" i="1"/>
  <c r="I36" i="1" s="1"/>
  <c r="H35" i="1"/>
  <c r="I35" i="1" s="1"/>
  <c r="H34" i="1"/>
  <c r="I34" i="1" s="1"/>
  <c r="H33" i="1"/>
  <c r="I33" i="1" s="1"/>
  <c r="H32" i="1"/>
  <c r="I32" i="1" s="1"/>
  <c r="H31" i="1"/>
  <c r="I31" i="1" s="1"/>
  <c r="H30" i="1"/>
  <c r="I30" i="1" s="1"/>
  <c r="H29" i="1"/>
  <c r="I29" i="1" s="1"/>
  <c r="H28" i="1"/>
  <c r="I28" i="1" s="1"/>
  <c r="H27" i="1"/>
  <c r="I27" i="1" s="1"/>
  <c r="H26" i="1"/>
  <c r="H39" i="1" l="1"/>
  <c r="I26" i="1"/>
  <c r="I39" i="1" s="1"/>
  <c r="E20" i="4"/>
  <c r="I8" i="4"/>
  <c r="J8" i="4" s="1"/>
  <c r="I7" i="4"/>
  <c r="J7" i="4" s="1"/>
  <c r="F8" i="4"/>
  <c r="F7" i="4"/>
  <c r="E19" i="1"/>
  <c r="I18" i="4" l="1"/>
  <c r="J18" i="4" s="1"/>
  <c r="F18" i="4"/>
  <c r="I17" i="4"/>
  <c r="J17" i="4" s="1"/>
  <c r="F17" i="4"/>
  <c r="I16" i="4"/>
  <c r="J16" i="4" s="1"/>
  <c r="F16" i="4"/>
  <c r="F15" i="4"/>
  <c r="I14" i="4"/>
  <c r="J14" i="4" s="1"/>
  <c r="F14" i="4"/>
  <c r="F13" i="4"/>
  <c r="I9" i="4"/>
  <c r="J9" i="4" s="1"/>
  <c r="F9" i="4"/>
  <c r="I11" i="4"/>
  <c r="J11" i="4" s="1"/>
  <c r="F10" i="4"/>
  <c r="F11" i="4"/>
  <c r="H20" i="4"/>
  <c r="F12" i="4"/>
  <c r="I10" i="4"/>
  <c r="J10" i="4" s="1"/>
  <c r="I15" i="4"/>
  <c r="J15" i="4" s="1"/>
  <c r="I13" i="4"/>
  <c r="J13" i="4" s="1"/>
  <c r="I12" i="4"/>
  <c r="J12" i="4" s="1"/>
  <c r="G20" i="4"/>
  <c r="G19" i="1"/>
  <c r="H17" i="1"/>
  <c r="I17" i="1" s="1"/>
  <c r="H16" i="1"/>
  <c r="I16" i="1" s="1"/>
  <c r="H15" i="1"/>
  <c r="I15" i="1" s="1"/>
  <c r="H14" i="1"/>
  <c r="I14" i="1" s="1"/>
  <c r="H13" i="1"/>
  <c r="I13" i="1" s="1"/>
  <c r="H12" i="1"/>
  <c r="I12" i="1" s="1"/>
  <c r="H11" i="1"/>
  <c r="I11" i="1" s="1"/>
  <c r="H10" i="1"/>
  <c r="I10" i="1" s="1"/>
  <c r="H9" i="1"/>
  <c r="I9" i="1" s="1"/>
  <c r="H8" i="1"/>
  <c r="I8" i="1" s="1"/>
  <c r="H7" i="1"/>
  <c r="I7" i="1" s="1"/>
  <c r="H6" i="1"/>
  <c r="I6" i="1" s="1"/>
  <c r="F20" i="4" l="1"/>
  <c r="I20" i="4"/>
  <c r="H19" i="1"/>
  <c r="J20" i="4"/>
  <c r="I19" i="1"/>
</calcChain>
</file>

<file path=xl/comments1.xml><?xml version="1.0" encoding="utf-8"?>
<comments xmlns="http://schemas.openxmlformats.org/spreadsheetml/2006/main">
  <authors>
    <author>aalcobia</author>
  </authors>
  <commentList>
    <comment ref="G10" authorId="0">
      <text>
        <r>
          <rPr>
            <sz val="8"/>
            <color indexed="81"/>
            <rFont val="Tahoma"/>
          </rPr>
          <t xml:space="preserve">
2722 referentes a Abril 2010</t>
        </r>
      </text>
    </comment>
  </commentList>
</comments>
</file>

<file path=xl/sharedStrings.xml><?xml version="1.0" encoding="utf-8"?>
<sst xmlns="http://schemas.openxmlformats.org/spreadsheetml/2006/main" count="146" uniqueCount="30">
  <si>
    <t xml:space="preserve">Rub </t>
  </si>
  <si>
    <t>Descritivo Facturação</t>
  </si>
  <si>
    <t xml:space="preserve">Cupões recebidos </t>
  </si>
  <si>
    <t>Custo Unitário 2009</t>
  </si>
  <si>
    <t>Quantidade Facturada</t>
  </si>
  <si>
    <t>Custo Total €</t>
  </si>
  <si>
    <t>Custo c/IVA €</t>
  </si>
  <si>
    <t>Janeiro</t>
  </si>
  <si>
    <t>Digitaliza. Talões Cartão de Fidelização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</si>
  <si>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</si>
  <si>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</si>
  <si>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</si>
  <si>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</si>
  <si>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</si>
  <si>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</si>
  <si>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</si>
  <si>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</si>
  <si>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</si>
  <si>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</si>
  <si>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</si>
  <si>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</si>
  <si>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Factura</t>
  </si>
  <si>
    <t>Portugal</t>
  </si>
  <si>
    <t>Espanha</t>
  </si>
  <si>
    <t>Custo Unitário PORTUGAL</t>
  </si>
  <si>
    <t>Custo Unitário ESPANHA</t>
  </si>
  <si>
    <t>Transporte cupões não facturados no ano transacto</t>
  </si>
  <si>
    <t>2011 - Orçamento Cetelem - SIBS PROCESSOS (Fidelização MCH)</t>
  </si>
  <si>
    <t>2012 - Orçamento Cetelem - SIBS PROCESSOS (Fidelização MCH)</t>
  </si>
  <si>
    <t>Custo Unitário 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</si>
</sst>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8"/>
      <color indexed="81"/>
      <name val="Tahoma"/>
    </font>
    <font>
      <sz val="10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/>
    <xf numFmtId="0" fontId="1" fillId="0" borderId="0" xfId="0" applyFont="1" applyAlignment="1">
      <alignment horizontal="center"/>
    </xf>
    <xf numFmtId="2" fontId="1" fillId="0" borderId="0" xfId="0" applyNumberFormat="1" applyFont="1"/>
    <xf numFmtId="0" fontId="3" fillId="2" borderId="0" xfId="0" applyFont="1" applyFill="1"/>
    <xf numFmtId="0" fontId="3" fillId="2" borderId="0" xfId="0" applyFont="1" applyFill="1" applyAlignment="1">
      <alignment horizontal="center"/>
    </xf>
    <xf numFmtId="2" fontId="3" fillId="2" borderId="0" xfId="0" applyNumberFormat="1" applyFont="1" applyFill="1"/>
    <xf numFmtId="164" fontId="1" fillId="0" borderId="0" xfId="0" applyNumberFormat="1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6" fillId="0" borderId="0" xfId="0" quotePrefix="1" applyFont="1" applyFill="1" applyAlignment="1">
      <alignment horizontal="center"/>
    </xf>
    <xf numFmtId="0" fontId="7" fillId="0" borderId="0" xfId="0" applyFont="1" applyFill="1" applyAlignment="1">
      <alignment horizontal="center"/>
    </xf>
    <xf numFmtId="0" fontId="7" fillId="0" borderId="0" xfId="0" applyFont="1" applyFill="1"/>
    <xf numFmtId="0" fontId="8" fillId="0" borderId="0" xfId="0" applyFont="1" applyFill="1"/>
    <xf numFmtId="0" fontId="8" fillId="0" borderId="0" xfId="0" applyFont="1" applyFill="1" applyAlignment="1">
      <alignment horizontal="center"/>
    </xf>
    <xf numFmtId="2" fontId="8" fillId="0" borderId="0" xfId="0" applyNumberFormat="1" applyFont="1" applyFill="1"/>
    <xf numFmtId="0" fontId="2" fillId="2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2:I39"/>
  <sheetViews>
    <sheetView workbookViewId="0">
      <selection activeCell="D27" sqref="D27"/>
    </sheetView>
  </sheetViews>
  <sheetFormatPr defaultRowHeight="11.25" x14ac:dyDescent="0.2"/>
  <cols>
    <col min="1" max="1" width="10.42578125" style="1" bestFit="1" customWidth="1"/>
    <col min="2" max="2" width="4.42578125" style="1" bestFit="1" customWidth="1"/>
    <col min="3" max="3" width="27.7109375" style="1" bestFit="1" customWidth="1"/>
    <col min="4" max="4" width="9.5703125" style="1" bestFit="1" customWidth="1"/>
    <col min="5" max="5" width="15.28515625" style="5" bestFit="1" customWidth="1"/>
    <col min="6" max="6" width="16.7109375" style="5" bestFit="1" customWidth="1"/>
    <col min="7" max="7" width="18.42578125" style="5" bestFit="1" customWidth="1"/>
    <col min="8" max="8" width="11.140625" style="6" bestFit="1" customWidth="1"/>
    <col min="9" max="9" width="11.5703125" style="6" bestFit="1" customWidth="1"/>
    <col min="10" max="16384" width="9.140625" style="1"/>
  </cols>
  <sheetData>
    <row r="2" spans="1:9" ht="18.75" x14ac:dyDescent="0.3">
      <c r="B2" s="19" t="s">
        <v>27</v>
      </c>
      <c r="C2" s="19"/>
      <c r="D2" s="19"/>
      <c r="E2" s="19"/>
      <c r="F2" s="19"/>
      <c r="G2" s="19"/>
      <c r="H2" s="19"/>
      <c r="I2" s="19"/>
    </row>
    <row r="4" spans="1:9" ht="12.75" x14ac:dyDescent="0.2">
      <c r="B4" s="2" t="s">
        <v>0</v>
      </c>
      <c r="C4" s="2" t="s">
        <v>1</v>
      </c>
      <c r="D4" s="2" t="s">
        <v>21</v>
      </c>
      <c r="E4" s="3" t="s">
        <v>2</v>
      </c>
      <c r="F4" s="3" t="s">
        <v>3</v>
      </c>
      <c r="G4" s="3" t="s">
        <v>4</v>
      </c>
      <c r="H4" s="4" t="s">
        <v>5</v>
      </c>
      <c r="I4" s="4" t="s">
        <v>6</v>
      </c>
    </row>
    <row r="5" spans="1:9" s="14" customFormat="1" ht="12.75" x14ac:dyDescent="0.2">
      <c r="B5" s="15" t="s">
        <v>26</v>
      </c>
      <c r="C5" s="15"/>
      <c r="D5" s="15"/>
      <c r="E5" s="16">
        <v>6032</v>
      </c>
      <c r="F5" s="16"/>
      <c r="G5" s="16"/>
      <c r="H5" s="17"/>
      <c r="I5" s="17"/>
    </row>
    <row r="6" spans="1:9" ht="12.75" x14ac:dyDescent="0.2">
      <c r="A6" s="2" t="s">
        <v>7</v>
      </c>
      <c r="B6" s="1">
        <v>6597</v>
      </c>
      <c r="C6" s="1" t="s">
        <v>8</v>
      </c>
      <c r="D6" s="1">
        <v>4111000020</v>
      </c>
      <c r="E6" s="5">
        <v>29494</v>
      </c>
      <c r="F6" s="5">
        <v>0.19961899999999999</v>
      </c>
      <c r="G6" s="5">
        <v>38846</v>
      </c>
      <c r="H6" s="6">
        <f>G6*F6</f>
        <v>7754.3996739999993</v>
      </c>
      <c r="I6" s="6">
        <f>(H6*23%)+H6</f>
        <v>9537.9115990199989</v>
      </c>
    </row>
    <row r="7" spans="1:9" ht="12.75" x14ac:dyDescent="0.2">
      <c r="A7" s="2" t="s">
        <v>9</v>
      </c>
      <c r="B7" s="1">
        <v>6597</v>
      </c>
      <c r="C7" s="1" t="s">
        <v>8</v>
      </c>
      <c r="D7" s="1">
        <v>4111000115</v>
      </c>
      <c r="E7" s="5">
        <v>25261</v>
      </c>
      <c r="F7" s="5">
        <v>0.19961899999999999</v>
      </c>
      <c r="G7" s="5">
        <v>26037</v>
      </c>
      <c r="H7" s="6">
        <f t="shared" ref="H7:H17" si="0">G7*F7</f>
        <v>5197.4799029999995</v>
      </c>
      <c r="I7" s="6">
        <f t="shared" ref="I7:I17" si="1">(H7*23%)+H7</f>
        <v>6392.9002806899989</v>
      </c>
    </row>
    <row r="8" spans="1:9" ht="12.75" x14ac:dyDescent="0.2">
      <c r="A8" s="2" t="s">
        <v>10</v>
      </c>
      <c r="B8" s="1">
        <v>6597</v>
      </c>
      <c r="C8" s="1" t="s">
        <v>8</v>
      </c>
      <c r="D8" s="1">
        <v>4111000275</v>
      </c>
      <c r="E8" s="5">
        <v>29331</v>
      </c>
      <c r="F8" s="5">
        <v>0.19961899999999999</v>
      </c>
      <c r="G8" s="5">
        <v>21636</v>
      </c>
      <c r="H8" s="6">
        <f t="shared" si="0"/>
        <v>4318.9566839999998</v>
      </c>
      <c r="I8" s="6">
        <f t="shared" si="1"/>
        <v>5312.3167213199995</v>
      </c>
    </row>
    <row r="9" spans="1:9" ht="12.75" x14ac:dyDescent="0.2">
      <c r="A9" s="2" t="s">
        <v>11</v>
      </c>
      <c r="B9" s="1">
        <v>6597</v>
      </c>
      <c r="C9" s="1" t="s">
        <v>8</v>
      </c>
      <c r="D9" s="1">
        <v>4111000352</v>
      </c>
      <c r="E9" s="5">
        <v>27106</v>
      </c>
      <c r="F9" s="5">
        <v>0.19961899999999999</v>
      </c>
      <c r="G9" s="5">
        <v>17071</v>
      </c>
      <c r="H9" s="6">
        <f>G9*F9</f>
        <v>3407.6959489999999</v>
      </c>
      <c r="I9" s="6">
        <f t="shared" si="1"/>
        <v>4191.4660172699996</v>
      </c>
    </row>
    <row r="10" spans="1:9" ht="12.75" x14ac:dyDescent="0.2">
      <c r="A10" s="2" t="s">
        <v>12</v>
      </c>
      <c r="B10" s="1">
        <v>6597</v>
      </c>
      <c r="C10" s="1" t="s">
        <v>8</v>
      </c>
      <c r="D10" s="1">
        <v>4111000532</v>
      </c>
      <c r="F10" s="5">
        <v>0.19961899999999999</v>
      </c>
      <c r="G10" s="5">
        <v>33102</v>
      </c>
      <c r="H10" s="6">
        <f t="shared" si="0"/>
        <v>6607.7881379999999</v>
      </c>
      <c r="I10" s="6">
        <f t="shared" si="1"/>
        <v>8127.5794097399994</v>
      </c>
    </row>
    <row r="11" spans="1:9" ht="12.75" x14ac:dyDescent="0.2">
      <c r="A11" s="2" t="s">
        <v>13</v>
      </c>
      <c r="B11" s="1">
        <v>6597</v>
      </c>
      <c r="C11" s="1" t="s">
        <v>8</v>
      </c>
      <c r="F11" s="5">
        <v>0.19961899999999999</v>
      </c>
      <c r="H11" s="6">
        <f t="shared" si="0"/>
        <v>0</v>
      </c>
      <c r="I11" s="6">
        <f t="shared" si="1"/>
        <v>0</v>
      </c>
    </row>
    <row r="12" spans="1:9" ht="12.75" x14ac:dyDescent="0.2">
      <c r="A12" s="2" t="s">
        <v>14</v>
      </c>
      <c r="B12" s="1">
        <v>6597</v>
      </c>
      <c r="C12" s="1" t="s">
        <v>8</v>
      </c>
      <c r="F12" s="5">
        <v>0.19961899999999999</v>
      </c>
      <c r="H12" s="6">
        <f t="shared" si="0"/>
        <v>0</v>
      </c>
      <c r="I12" s="6">
        <f t="shared" si="1"/>
        <v>0</v>
      </c>
    </row>
    <row r="13" spans="1:9" ht="12.75" x14ac:dyDescent="0.2">
      <c r="A13" s="2" t="s">
        <v>15</v>
      </c>
      <c r="B13" s="1">
        <v>6597</v>
      </c>
      <c r="C13" s="1" t="s">
        <v>8</v>
      </c>
      <c r="F13" s="5">
        <v>0.19961899999999999</v>
      </c>
      <c r="H13" s="6">
        <f>G13*F13</f>
        <v>0</v>
      </c>
      <c r="I13" s="6">
        <f t="shared" si="1"/>
        <v>0</v>
      </c>
    </row>
    <row r="14" spans="1:9" ht="12.75" x14ac:dyDescent="0.2">
      <c r="A14" s="2" t="s">
        <v>16</v>
      </c>
      <c r="B14" s="1">
        <v>6597</v>
      </c>
      <c r="C14" s="1" t="s">
        <v>8</v>
      </c>
      <c r="F14" s="5">
        <v>0.19961899999999999</v>
      </c>
      <c r="H14" s="6">
        <f>G14*F14</f>
        <v>0</v>
      </c>
      <c r="I14" s="6">
        <f t="shared" si="1"/>
        <v>0</v>
      </c>
    </row>
    <row r="15" spans="1:9" ht="12.75" x14ac:dyDescent="0.2">
      <c r="A15" s="2" t="s">
        <v>17</v>
      </c>
      <c r="B15" s="1">
        <v>6597</v>
      </c>
      <c r="C15" s="1" t="s">
        <v>8</v>
      </c>
      <c r="F15" s="5">
        <v>0.19961899999999999</v>
      </c>
      <c r="H15" s="6">
        <f>G15*F15</f>
        <v>0</v>
      </c>
      <c r="I15" s="6">
        <f t="shared" si="1"/>
        <v>0</v>
      </c>
    </row>
    <row r="16" spans="1:9" ht="12.75" x14ac:dyDescent="0.2">
      <c r="A16" s="2" t="s">
        <v>18</v>
      </c>
      <c r="B16" s="1">
        <v>6597</v>
      </c>
      <c r="C16" s="1" t="s">
        <v>8</v>
      </c>
      <c r="F16" s="5">
        <v>0.19961899999999999</v>
      </c>
      <c r="H16" s="6">
        <f t="shared" si="0"/>
        <v>0</v>
      </c>
      <c r="I16" s="6">
        <f t="shared" si="1"/>
        <v>0</v>
      </c>
    </row>
    <row r="17" spans="1:9" ht="12.75" x14ac:dyDescent="0.2">
      <c r="A17" s="2" t="s">
        <v>19</v>
      </c>
      <c r="B17" s="1">
        <v>6597</v>
      </c>
      <c r="C17" s="1" t="s">
        <v>8</v>
      </c>
      <c r="F17" s="5">
        <v>0.19961899999999999</v>
      </c>
      <c r="H17" s="6">
        <f t="shared" si="0"/>
        <v>0</v>
      </c>
      <c r="I17" s="6">
        <f t="shared" si="1"/>
        <v>0</v>
      </c>
    </row>
    <row r="19" spans="1:9" ht="15.75" x14ac:dyDescent="0.25">
      <c r="A19" s="7" t="s">
        <v>20</v>
      </c>
      <c r="B19" s="7"/>
      <c r="C19" s="7"/>
      <c r="D19" s="7"/>
      <c r="E19" s="8">
        <f>SUM(E5:E18)</f>
        <v>117224</v>
      </c>
      <c r="F19" s="8"/>
      <c r="G19" s="8">
        <f>SUM(G6:G18)</f>
        <v>136692</v>
      </c>
      <c r="H19" s="9">
        <f>SUM(H6:H18)</f>
        <v>27286.320348000001</v>
      </c>
      <c r="I19" s="9">
        <f>SUM(I6:I18)</f>
        <v>33562.174028039997</v>
      </c>
    </row>
    <row r="22" spans="1:9" ht="18.75" x14ac:dyDescent="0.3">
      <c r="B22" s="19" t="s">
        <v>28</v>
      </c>
      <c r="C22" s="19"/>
      <c r="D22" s="19"/>
      <c r="E22" s="19"/>
      <c r="F22" s="19"/>
      <c r="G22" s="19"/>
      <c r="H22" s="19"/>
      <c r="I22" s="19"/>
    </row>
    <row r="24" spans="1:9" ht="12.75" x14ac:dyDescent="0.2">
      <c r="B24" s="2" t="s">
        <v>0</v>
      </c>
      <c r="C24" s="2" t="s">
        <v>1</v>
      </c>
      <c r="D24" s="2" t="s">
        <v>21</v>
      </c>
      <c r="E24" s="18" t="s">
        <v>2</v>
      </c>
      <c r="F24" s="18" t="s">
        <v>29</v>
      </c>
      <c r="G24" s="18" t="s">
        <v>4</v>
      </c>
      <c r="H24" s="4" t="s">
        <v>5</v>
      </c>
      <c r="I24" s="4" t="s">
        <v>6</v>
      </c>
    </row>
    <row r="25" spans="1:9" ht="12.75" x14ac:dyDescent="0.2">
      <c r="A25" s="14"/>
      <c r="B25" s="15" t="s">
        <v>26</v>
      </c>
      <c r="C25" s="15"/>
      <c r="D25" s="15"/>
      <c r="E25" s="16"/>
      <c r="F25" s="16"/>
      <c r="G25" s="16"/>
      <c r="H25" s="17"/>
      <c r="I25" s="17"/>
    </row>
    <row r="26" spans="1:9" ht="12.75" x14ac:dyDescent="0.2">
      <c r="A26" s="2" t="s">
        <v>7</v>
      </c>
      <c r="B26" s="1">
        <v>6597</v>
      </c>
      <c r="C26" s="1" t="s">
        <v>8</v>
      </c>
      <c r="D26" s="1">
        <v>4121000018</v>
      </c>
      <c r="E26" s="5">
        <v>31269</v>
      </c>
      <c r="F26" s="5">
        <v>0.20704500000000001</v>
      </c>
      <c r="G26" s="5">
        <v>30876</v>
      </c>
      <c r="H26" s="6">
        <f>G26*F26</f>
        <v>6392.7214199999999</v>
      </c>
      <c r="I26" s="6">
        <f>(H26*23%)+H26</f>
        <v>7863.0473466000003</v>
      </c>
    </row>
    <row r="27" spans="1:9" ht="12.75" x14ac:dyDescent="0.2">
      <c r="A27" s="2" t="s">
        <v>9</v>
      </c>
      <c r="B27" s="1">
        <v>6597</v>
      </c>
      <c r="C27" s="1" t="s">
        <v>8</v>
      </c>
      <c r="F27" s="5">
        <v>0.20704500000000001</v>
      </c>
      <c r="H27" s="6">
        <f t="shared" ref="H27:H37" si="2">G27*F27</f>
        <v>0</v>
      </c>
      <c r="I27" s="6">
        <f t="shared" ref="I27:I37" si="3">(H27*23%)+H27</f>
        <v>0</v>
      </c>
    </row>
    <row r="28" spans="1:9" ht="12.75" x14ac:dyDescent="0.2">
      <c r="A28" s="2" t="s">
        <v>10</v>
      </c>
      <c r="B28" s="1">
        <v>6597</v>
      </c>
      <c r="C28" s="1" t="s">
        <v>8</v>
      </c>
      <c r="F28" s="5">
        <v>0.20704500000000001</v>
      </c>
      <c r="H28" s="6">
        <f t="shared" si="2"/>
        <v>0</v>
      </c>
      <c r="I28" s="6">
        <f t="shared" si="3"/>
        <v>0</v>
      </c>
    </row>
    <row r="29" spans="1:9" ht="12.75" x14ac:dyDescent="0.2">
      <c r="A29" s="2" t="s">
        <v>11</v>
      </c>
      <c r="B29" s="1">
        <v>6597</v>
      </c>
      <c r="C29" s="1" t="s">
        <v>8</v>
      </c>
      <c r="F29" s="5">
        <v>0.20704500000000001</v>
      </c>
      <c r="H29" s="6">
        <f>G29*F29</f>
        <v>0</v>
      </c>
      <c r="I29" s="6">
        <f t="shared" si="3"/>
        <v>0</v>
      </c>
    </row>
    <row r="30" spans="1:9" ht="12.75" x14ac:dyDescent="0.2">
      <c r="A30" s="2" t="s">
        <v>12</v>
      </c>
      <c r="B30" s="1">
        <v>6597</v>
      </c>
      <c r="C30" s="1" t="s">
        <v>8</v>
      </c>
      <c r="F30" s="5">
        <v>0.20704500000000001</v>
      </c>
      <c r="H30" s="6">
        <f t="shared" ref="H30:H39" si="4">G30*F30</f>
        <v>0</v>
      </c>
      <c r="I30" s="6">
        <f t="shared" si="3"/>
        <v>0</v>
      </c>
    </row>
    <row r="31" spans="1:9" ht="12.75" x14ac:dyDescent="0.2">
      <c r="A31" s="2" t="s">
        <v>13</v>
      </c>
      <c r="B31" s="1">
        <v>6597</v>
      </c>
      <c r="C31" s="1" t="s">
        <v>8</v>
      </c>
      <c r="F31" s="5">
        <v>0.20704500000000001</v>
      </c>
      <c r="H31" s="6">
        <f t="shared" si="4"/>
        <v>0</v>
      </c>
      <c r="I31" s="6">
        <f t="shared" si="3"/>
        <v>0</v>
      </c>
    </row>
    <row r="32" spans="1:9" ht="12.75" x14ac:dyDescent="0.2">
      <c r="A32" s="2" t="s">
        <v>14</v>
      </c>
      <c r="B32" s="1">
        <v>6597</v>
      </c>
      <c r="C32" s="1" t="s">
        <v>8</v>
      </c>
      <c r="F32" s="5">
        <v>0.20704500000000001</v>
      </c>
      <c r="H32" s="6">
        <f t="shared" si="4"/>
        <v>0</v>
      </c>
      <c r="I32" s="6">
        <f t="shared" si="3"/>
        <v>0</v>
      </c>
    </row>
    <row r="33" spans="1:9" ht="12.75" x14ac:dyDescent="0.2">
      <c r="A33" s="2" t="s">
        <v>15</v>
      </c>
      <c r="B33" s="1">
        <v>6597</v>
      </c>
      <c r="C33" s="1" t="s">
        <v>8</v>
      </c>
      <c r="F33" s="5">
        <v>0.20704500000000001</v>
      </c>
      <c r="H33" s="6">
        <f>G33*F33</f>
        <v>0</v>
      </c>
      <c r="I33" s="6">
        <f t="shared" si="3"/>
        <v>0</v>
      </c>
    </row>
    <row r="34" spans="1:9" ht="12.75" x14ac:dyDescent="0.2">
      <c r="A34" s="2" t="s">
        <v>16</v>
      </c>
      <c r="B34" s="1">
        <v>6597</v>
      </c>
      <c r="C34" s="1" t="s">
        <v>8</v>
      </c>
      <c r="F34" s="5">
        <v>0.20704500000000001</v>
      </c>
      <c r="H34" s="6">
        <f>G34*F34</f>
        <v>0</v>
      </c>
      <c r="I34" s="6">
        <f t="shared" si="3"/>
        <v>0</v>
      </c>
    </row>
    <row r="35" spans="1:9" ht="12.75" x14ac:dyDescent="0.2">
      <c r="A35" s="2" t="s">
        <v>17</v>
      </c>
      <c r="B35" s="1">
        <v>6597</v>
      </c>
      <c r="C35" s="1" t="s">
        <v>8</v>
      </c>
      <c r="F35" s="5">
        <v>0.20704500000000001</v>
      </c>
      <c r="H35" s="6">
        <f>G35*F35</f>
        <v>0</v>
      </c>
      <c r="I35" s="6">
        <f t="shared" si="3"/>
        <v>0</v>
      </c>
    </row>
    <row r="36" spans="1:9" ht="12.75" x14ac:dyDescent="0.2">
      <c r="A36" s="2" t="s">
        <v>18</v>
      </c>
      <c r="B36" s="1">
        <v>6597</v>
      </c>
      <c r="C36" s="1" t="s">
        <v>8</v>
      </c>
      <c r="F36" s="5">
        <v>0.20704500000000001</v>
      </c>
      <c r="H36" s="6">
        <f t="shared" ref="H36:H39" si="5">G36*F36</f>
        <v>0</v>
      </c>
      <c r="I36" s="6">
        <f t="shared" si="3"/>
        <v>0</v>
      </c>
    </row>
    <row r="37" spans="1:9" ht="12.75" x14ac:dyDescent="0.2">
      <c r="A37" s="2" t="s">
        <v>19</v>
      </c>
      <c r="B37" s="1">
        <v>6597</v>
      </c>
      <c r="C37" s="1" t="s">
        <v>8</v>
      </c>
      <c r="F37" s="5">
        <v>0.20704500000000001</v>
      </c>
      <c r="H37" s="6">
        <f t="shared" si="5"/>
        <v>0</v>
      </c>
      <c r="I37" s="6">
        <f t="shared" si="3"/>
        <v>0</v>
      </c>
    </row>
    <row r="39" spans="1:9" ht="15.75" x14ac:dyDescent="0.25">
      <c r="A39" s="7" t="s">
        <v>20</v>
      </c>
      <c r="B39" s="7"/>
      <c r="C39" s="7"/>
      <c r="D39" s="7"/>
      <c r="E39" s="8">
        <f>SUM(E25:E38)</f>
        <v>31269</v>
      </c>
      <c r="F39" s="8"/>
      <c r="G39" s="8">
        <f>SUM(G26:G38)</f>
        <v>30876</v>
      </c>
      <c r="H39" s="9">
        <f>SUM(H26:H38)</f>
        <v>6392.7214199999999</v>
      </c>
      <c r="I39" s="9">
        <f>SUM(I26:I38)</f>
        <v>7863.0473466000003</v>
      </c>
    </row>
  </sheetData>
  <mergeCells count="2">
    <mergeCell ref="B2:I2"/>
    <mergeCell ref="B22:I22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42"/>
  <sheetViews>
    <sheetView tabSelected="1" workbookViewId="0">
      <selection activeCell="D30" sqref="D30"/>
    </sheetView>
  </sheetViews>
  <sheetFormatPr defaultRowHeight="11.25" x14ac:dyDescent="0.2"/>
  <cols>
    <col min="1" max="1" width="10.42578125" style="1" bestFit="1" customWidth="1"/>
    <col min="2" max="2" width="4.42578125" style="1" bestFit="1" customWidth="1"/>
    <col min="3" max="3" width="27.7109375" style="1" bestFit="1" customWidth="1"/>
    <col min="4" max="4" width="11" style="5" bestFit="1" customWidth="1"/>
    <col min="5" max="5" width="15.28515625" style="5" bestFit="1" customWidth="1"/>
    <col min="6" max="6" width="12.140625" style="5" customWidth="1"/>
    <col min="7" max="7" width="7.5703125" style="5" bestFit="1" customWidth="1"/>
    <col min="8" max="8" width="8" style="5" customWidth="1"/>
    <col min="9" max="9" width="11.140625" style="6" bestFit="1" customWidth="1"/>
    <col min="10" max="10" width="11.5703125" style="6" bestFit="1" customWidth="1"/>
    <col min="11" max="16384" width="9.140625" style="1"/>
  </cols>
  <sheetData>
    <row r="1" spans="1:10" ht="12.75" x14ac:dyDescent="0.2">
      <c r="A1" s="18">
        <v>2011</v>
      </c>
      <c r="B1" s="18"/>
      <c r="C1" s="18"/>
      <c r="D1" s="18"/>
      <c r="E1" s="18"/>
      <c r="F1" s="18"/>
      <c r="G1" s="18"/>
      <c r="H1" s="18"/>
      <c r="I1" s="18"/>
      <c r="J1" s="18"/>
    </row>
    <row r="2" spans="1:10" ht="12.75" x14ac:dyDescent="0.2">
      <c r="C2" s="3" t="s">
        <v>24</v>
      </c>
      <c r="D2" s="10">
        <v>0.19961899999999999</v>
      </c>
    </row>
    <row r="3" spans="1:10" ht="12.75" x14ac:dyDescent="0.2">
      <c r="C3" s="3" t="s">
        <v>25</v>
      </c>
      <c r="D3" s="10">
        <v>0.2114</v>
      </c>
    </row>
    <row r="4" spans="1:10" ht="12.75" x14ac:dyDescent="0.2">
      <c r="F4" s="20" t="s">
        <v>4</v>
      </c>
      <c r="G4" s="20"/>
      <c r="H4" s="20"/>
    </row>
    <row r="5" spans="1:10" ht="12" customHeight="1" x14ac:dyDescent="0.2">
      <c r="B5" s="2" t="s">
        <v>0</v>
      </c>
      <c r="C5" s="2" t="s">
        <v>1</v>
      </c>
      <c r="D5" s="3" t="s">
        <v>21</v>
      </c>
      <c r="E5" s="3" t="s">
        <v>2</v>
      </c>
      <c r="F5" s="3" t="s">
        <v>20</v>
      </c>
      <c r="G5" s="3" t="s">
        <v>22</v>
      </c>
      <c r="H5" s="3" t="s">
        <v>23</v>
      </c>
      <c r="I5" s="4" t="s">
        <v>5</v>
      </c>
      <c r="J5" s="4" t="s">
        <v>6</v>
      </c>
    </row>
    <row r="6" spans="1:10" s="14" customFormat="1" ht="12" customHeight="1" x14ac:dyDescent="0.2">
      <c r="B6" s="15" t="s">
        <v>26</v>
      </c>
      <c r="C6" s="15"/>
      <c r="D6" s="16"/>
      <c r="E6" s="16">
        <v>530</v>
      </c>
      <c r="F6" s="16"/>
      <c r="G6" s="16"/>
      <c r="H6" s="16"/>
      <c r="I6" s="17"/>
      <c r="J6" s="17"/>
    </row>
    <row r="7" spans="1:10" ht="12.75" x14ac:dyDescent="0.2">
      <c r="A7" s="2" t="s">
        <v>7</v>
      </c>
      <c r="C7" s="1" t="s">
        <v>8</v>
      </c>
      <c r="D7" s="5">
        <v>4111000019</v>
      </c>
      <c r="E7" s="12">
        <v>33322</v>
      </c>
      <c r="F7" s="5">
        <f t="shared" ref="F7:F11" si="0">G7+H7</f>
        <v>33027</v>
      </c>
      <c r="G7" s="12">
        <v>19596</v>
      </c>
      <c r="H7" s="12">
        <v>13431</v>
      </c>
      <c r="I7" s="11">
        <f>G7*D2+H7*D3</f>
        <v>6751.0473239999992</v>
      </c>
      <c r="J7" s="11">
        <f>(I7*23%)+I7</f>
        <v>8303.7882085199999</v>
      </c>
    </row>
    <row r="8" spans="1:10" ht="12.75" x14ac:dyDescent="0.2">
      <c r="A8" s="2" t="s">
        <v>9</v>
      </c>
      <c r="C8" s="1" t="s">
        <v>8</v>
      </c>
      <c r="D8" s="5">
        <v>4111000114</v>
      </c>
      <c r="E8" s="12">
        <v>27208</v>
      </c>
      <c r="F8" s="5">
        <f t="shared" si="0"/>
        <v>27206</v>
      </c>
      <c r="G8" s="12">
        <v>14175</v>
      </c>
      <c r="H8" s="12">
        <v>13031</v>
      </c>
      <c r="I8" s="11">
        <f>G8*D2+H8*D3</f>
        <v>5584.3527249999997</v>
      </c>
      <c r="J8" s="11">
        <f>(I8*23%)+I8</f>
        <v>6868.7538517499997</v>
      </c>
    </row>
    <row r="9" spans="1:10" ht="12.75" x14ac:dyDescent="0.2">
      <c r="A9" s="2" t="s">
        <v>10</v>
      </c>
      <c r="C9" s="1" t="s">
        <v>8</v>
      </c>
      <c r="D9" s="13">
        <v>4111000276</v>
      </c>
      <c r="E9" s="5">
        <v>26269</v>
      </c>
      <c r="F9" s="5">
        <f t="shared" si="0"/>
        <v>25892</v>
      </c>
      <c r="G9" s="5">
        <v>10712</v>
      </c>
      <c r="H9" s="5">
        <v>15180</v>
      </c>
      <c r="I9" s="11">
        <f>G9*D2+H9*D3</f>
        <v>5347.3707279999999</v>
      </c>
      <c r="J9" s="11">
        <f t="shared" ref="J9:J18" si="1">(I9*23%)+I9</f>
        <v>6577.2659954399996</v>
      </c>
    </row>
    <row r="10" spans="1:10" ht="12.75" x14ac:dyDescent="0.2">
      <c r="A10" s="2" t="s">
        <v>11</v>
      </c>
      <c r="C10" s="1" t="s">
        <v>8</v>
      </c>
      <c r="D10" s="13">
        <v>4111000353</v>
      </c>
      <c r="E10" s="5">
        <v>26678</v>
      </c>
      <c r="F10" s="5">
        <f t="shared" si="0"/>
        <v>14258</v>
      </c>
      <c r="G10" s="5">
        <v>4489</v>
      </c>
      <c r="H10" s="5">
        <v>9769</v>
      </c>
      <c r="I10" s="11">
        <f>G10*D2+H10*D3</f>
        <v>2961.2562909999997</v>
      </c>
      <c r="J10" s="11">
        <f t="shared" si="1"/>
        <v>3642.3452379299997</v>
      </c>
    </row>
    <row r="11" spans="1:10" ht="12.75" x14ac:dyDescent="0.2">
      <c r="A11" s="2" t="s">
        <v>12</v>
      </c>
      <c r="C11" s="1" t="s">
        <v>8</v>
      </c>
      <c r="D11" s="13">
        <v>4111000533</v>
      </c>
      <c r="F11" s="5">
        <f t="shared" si="0"/>
        <v>28468</v>
      </c>
      <c r="G11" s="5">
        <v>15427</v>
      </c>
      <c r="H11" s="5">
        <v>13041</v>
      </c>
      <c r="I11" s="11">
        <f>G11*D2+H11*D3</f>
        <v>5836.3897130000005</v>
      </c>
      <c r="J11" s="11">
        <f t="shared" si="1"/>
        <v>7178.7593469900003</v>
      </c>
    </row>
    <row r="12" spans="1:10" ht="12.75" x14ac:dyDescent="0.2">
      <c r="A12" s="2" t="s">
        <v>13</v>
      </c>
      <c r="C12" s="1" t="s">
        <v>8</v>
      </c>
      <c r="D12" s="13"/>
      <c r="F12" s="5">
        <f t="shared" ref="F12:F18" si="2">G12+H12</f>
        <v>0</v>
      </c>
      <c r="I12" s="11">
        <f>G12*D2+H12*D3</f>
        <v>0</v>
      </c>
      <c r="J12" s="11">
        <f t="shared" si="1"/>
        <v>0</v>
      </c>
    </row>
    <row r="13" spans="1:10" ht="12.75" x14ac:dyDescent="0.2">
      <c r="A13" s="2" t="s">
        <v>14</v>
      </c>
      <c r="C13" s="1" t="s">
        <v>8</v>
      </c>
      <c r="D13" s="13"/>
      <c r="F13" s="5">
        <f t="shared" si="2"/>
        <v>0</v>
      </c>
      <c r="I13" s="11">
        <f>G13*D2+H13*D3</f>
        <v>0</v>
      </c>
      <c r="J13" s="11">
        <f t="shared" si="1"/>
        <v>0</v>
      </c>
    </row>
    <row r="14" spans="1:10" ht="12.75" x14ac:dyDescent="0.2">
      <c r="A14" s="2" t="s">
        <v>15</v>
      </c>
      <c r="C14" s="1" t="s">
        <v>8</v>
      </c>
      <c r="F14" s="5">
        <f t="shared" si="2"/>
        <v>0</v>
      </c>
      <c r="I14" s="11">
        <f>G14*D2+H14*D3</f>
        <v>0</v>
      </c>
      <c r="J14" s="11">
        <f t="shared" si="1"/>
        <v>0</v>
      </c>
    </row>
    <row r="15" spans="1:10" ht="12.75" x14ac:dyDescent="0.2">
      <c r="A15" s="2" t="s">
        <v>16</v>
      </c>
      <c r="C15" s="1" t="s">
        <v>8</v>
      </c>
      <c r="F15" s="5">
        <f t="shared" si="2"/>
        <v>0</v>
      </c>
      <c r="I15" s="11">
        <f>G15*D2+H15*D3</f>
        <v>0</v>
      </c>
      <c r="J15" s="11">
        <f t="shared" si="1"/>
        <v>0</v>
      </c>
    </row>
    <row r="16" spans="1:10" ht="12.75" x14ac:dyDescent="0.2">
      <c r="A16" s="2" t="s">
        <v>17</v>
      </c>
      <c r="C16" s="1" t="s">
        <v>8</v>
      </c>
      <c r="F16" s="5">
        <f t="shared" si="2"/>
        <v>0</v>
      </c>
      <c r="I16" s="11">
        <f>G16*D2+H16*D3</f>
        <v>0</v>
      </c>
      <c r="J16" s="11">
        <f t="shared" si="1"/>
        <v>0</v>
      </c>
    </row>
    <row r="17" spans="1:10" ht="12.75" x14ac:dyDescent="0.2">
      <c r="A17" s="2" t="s">
        <v>18</v>
      </c>
      <c r="C17" s="1" t="s">
        <v>8</v>
      </c>
      <c r="F17" s="5">
        <f t="shared" si="2"/>
        <v>0</v>
      </c>
      <c r="I17" s="11">
        <f>G17*D2+H17*D3</f>
        <v>0</v>
      </c>
      <c r="J17" s="11">
        <f t="shared" si="1"/>
        <v>0</v>
      </c>
    </row>
    <row r="18" spans="1:10" ht="12.75" x14ac:dyDescent="0.2">
      <c r="A18" s="2" t="s">
        <v>19</v>
      </c>
      <c r="C18" s="1" t="s">
        <v>8</v>
      </c>
      <c r="F18" s="5">
        <f t="shared" si="2"/>
        <v>0</v>
      </c>
      <c r="I18" s="11">
        <f>G18*D2+H18*D3</f>
        <v>0</v>
      </c>
      <c r="J18" s="11">
        <f t="shared" si="1"/>
        <v>0</v>
      </c>
    </row>
    <row r="20" spans="1:10" ht="15.75" x14ac:dyDescent="0.25">
      <c r="A20" s="7" t="s">
        <v>20</v>
      </c>
      <c r="B20" s="7"/>
      <c r="C20" s="7"/>
      <c r="D20" s="8"/>
      <c r="E20" s="8">
        <f>SUM(E6:E19)</f>
        <v>114007</v>
      </c>
      <c r="F20" s="8">
        <f t="shared" ref="F20:H20" si="3">SUM(F7:F19)</f>
        <v>128851</v>
      </c>
      <c r="G20" s="8">
        <f t="shared" si="3"/>
        <v>64399</v>
      </c>
      <c r="H20" s="8">
        <f t="shared" si="3"/>
        <v>64452</v>
      </c>
      <c r="I20" s="9">
        <f>SUM(I7:I19)</f>
        <v>26480.416780999996</v>
      </c>
      <c r="J20" s="9">
        <f>SUM(J7:J19)</f>
        <v>32570.912640629998</v>
      </c>
    </row>
    <row r="23" spans="1:10" ht="15.75" x14ac:dyDescent="0.25">
      <c r="A23" s="7">
        <v>2012</v>
      </c>
      <c r="B23" s="7"/>
      <c r="C23" s="7"/>
      <c r="D23" s="7"/>
      <c r="E23" s="7"/>
      <c r="F23" s="7"/>
      <c r="G23" s="7"/>
      <c r="H23" s="7"/>
      <c r="I23" s="7"/>
      <c r="J23" s="7"/>
    </row>
    <row r="24" spans="1:10" ht="12.75" x14ac:dyDescent="0.2">
      <c r="C24" s="18" t="s">
        <v>24</v>
      </c>
      <c r="D24" s="10">
        <v>0.20704500000000001</v>
      </c>
    </row>
    <row r="25" spans="1:10" ht="12.75" x14ac:dyDescent="0.2">
      <c r="C25" s="18" t="s">
        <v>25</v>
      </c>
      <c r="D25" s="10">
        <v>0.21926399999999999</v>
      </c>
    </row>
    <row r="26" spans="1:10" ht="12.75" x14ac:dyDescent="0.2">
      <c r="F26" s="20" t="s">
        <v>4</v>
      </c>
      <c r="G26" s="20"/>
      <c r="H26" s="20"/>
    </row>
    <row r="27" spans="1:10" ht="12.75" x14ac:dyDescent="0.2">
      <c r="B27" s="2" t="s">
        <v>0</v>
      </c>
      <c r="C27" s="2" t="s">
        <v>1</v>
      </c>
      <c r="D27" s="18" t="s">
        <v>21</v>
      </c>
      <c r="E27" s="18" t="s">
        <v>2</v>
      </c>
      <c r="F27" s="18" t="s">
        <v>20</v>
      </c>
      <c r="G27" s="18" t="s">
        <v>22</v>
      </c>
      <c r="H27" s="18" t="s">
        <v>23</v>
      </c>
      <c r="I27" s="4" t="s">
        <v>5</v>
      </c>
      <c r="J27" s="4" t="s">
        <v>6</v>
      </c>
    </row>
    <row r="28" spans="1:10" ht="12.75" x14ac:dyDescent="0.2">
      <c r="A28" s="14"/>
      <c r="B28" s="15" t="s">
        <v>26</v>
      </c>
      <c r="C28" s="15"/>
      <c r="D28" s="16"/>
      <c r="E28" s="16"/>
      <c r="F28" s="16"/>
      <c r="G28" s="16"/>
      <c r="H28" s="16"/>
      <c r="I28" s="17"/>
      <c r="J28" s="17"/>
    </row>
    <row r="29" spans="1:10" ht="12.75" x14ac:dyDescent="0.2">
      <c r="A29" s="2" t="s">
        <v>7</v>
      </c>
      <c r="C29" s="1" t="s">
        <v>8</v>
      </c>
      <c r="D29" s="5">
        <v>4121000017</v>
      </c>
      <c r="E29" s="12">
        <v>29768</v>
      </c>
      <c r="F29" s="5">
        <f t="shared" ref="F29:F40" si="4">G29+H29</f>
        <v>30406</v>
      </c>
      <c r="G29" s="12">
        <v>13806</v>
      </c>
      <c r="H29" s="12">
        <v>16600</v>
      </c>
      <c r="I29" s="11">
        <f>G29*D24+H29*D25</f>
        <v>6498.2456700000002</v>
      </c>
      <c r="J29" s="11">
        <f>(I29*23%)+I29</f>
        <v>7992.8421741000002</v>
      </c>
    </row>
    <row r="30" spans="1:10" ht="12.75" x14ac:dyDescent="0.2">
      <c r="A30" s="2" t="s">
        <v>9</v>
      </c>
      <c r="C30" s="1" t="s">
        <v>8</v>
      </c>
      <c r="E30" s="12"/>
      <c r="F30" s="5">
        <f t="shared" si="4"/>
        <v>0</v>
      </c>
      <c r="G30" s="12"/>
      <c r="H30" s="12"/>
      <c r="I30" s="11">
        <f>G30*D24+H30*D25</f>
        <v>0</v>
      </c>
      <c r="J30" s="11">
        <f>(I30*23%)+I30</f>
        <v>0</v>
      </c>
    </row>
    <row r="31" spans="1:10" ht="12.75" x14ac:dyDescent="0.2">
      <c r="A31" s="2" t="s">
        <v>10</v>
      </c>
      <c r="C31" s="1" t="s">
        <v>8</v>
      </c>
      <c r="D31" s="13"/>
      <c r="F31" s="5">
        <f t="shared" si="4"/>
        <v>0</v>
      </c>
      <c r="I31" s="11">
        <f>G31*D24+H31*D25</f>
        <v>0</v>
      </c>
      <c r="J31" s="11">
        <f t="shared" ref="J31:J40" si="5">(I31*23%)+I31</f>
        <v>0</v>
      </c>
    </row>
    <row r="32" spans="1:10" ht="12.75" x14ac:dyDescent="0.2">
      <c r="A32" s="2" t="s">
        <v>11</v>
      </c>
      <c r="C32" s="1" t="s">
        <v>8</v>
      </c>
      <c r="D32" s="13"/>
      <c r="F32" s="5">
        <f t="shared" si="4"/>
        <v>0</v>
      </c>
      <c r="I32" s="11">
        <f>G32*D24+H32*D25</f>
        <v>0</v>
      </c>
      <c r="J32" s="11">
        <f t="shared" si="5"/>
        <v>0</v>
      </c>
    </row>
    <row r="33" spans="1:10" ht="12.75" x14ac:dyDescent="0.2">
      <c r="A33" s="2" t="s">
        <v>12</v>
      </c>
      <c r="C33" s="1" t="s">
        <v>8</v>
      </c>
      <c r="D33" s="13"/>
      <c r="F33" s="5">
        <f t="shared" si="4"/>
        <v>0</v>
      </c>
      <c r="I33" s="11">
        <f>G33*D24+H33*D25</f>
        <v>0</v>
      </c>
      <c r="J33" s="11">
        <f t="shared" si="5"/>
        <v>0</v>
      </c>
    </row>
    <row r="34" spans="1:10" ht="12.75" x14ac:dyDescent="0.2">
      <c r="A34" s="2" t="s">
        <v>13</v>
      </c>
      <c r="C34" s="1" t="s">
        <v>8</v>
      </c>
      <c r="D34" s="13"/>
      <c r="F34" s="5">
        <f t="shared" si="4"/>
        <v>0</v>
      </c>
      <c r="I34" s="11">
        <f>G34*D24+H34*D25</f>
        <v>0</v>
      </c>
      <c r="J34" s="11">
        <f t="shared" si="5"/>
        <v>0</v>
      </c>
    </row>
    <row r="35" spans="1:10" ht="12.75" x14ac:dyDescent="0.2">
      <c r="A35" s="2" t="s">
        <v>14</v>
      </c>
      <c r="C35" s="1" t="s">
        <v>8</v>
      </c>
      <c r="D35" s="13"/>
      <c r="F35" s="5">
        <f t="shared" si="4"/>
        <v>0</v>
      </c>
      <c r="I35" s="11">
        <f>G35*D24+H35*D25</f>
        <v>0</v>
      </c>
      <c r="J35" s="11">
        <f t="shared" si="5"/>
        <v>0</v>
      </c>
    </row>
    <row r="36" spans="1:10" ht="12.75" x14ac:dyDescent="0.2">
      <c r="A36" s="2" t="s">
        <v>15</v>
      </c>
      <c r="C36" s="1" t="s">
        <v>8</v>
      </c>
      <c r="F36" s="5">
        <f t="shared" si="4"/>
        <v>0</v>
      </c>
      <c r="I36" s="11">
        <f>G36*D24+H36*D25</f>
        <v>0</v>
      </c>
      <c r="J36" s="11">
        <f t="shared" si="5"/>
        <v>0</v>
      </c>
    </row>
    <row r="37" spans="1:10" ht="12.75" x14ac:dyDescent="0.2">
      <c r="A37" s="2" t="s">
        <v>16</v>
      </c>
      <c r="C37" s="1" t="s">
        <v>8</v>
      </c>
      <c r="F37" s="5">
        <f t="shared" si="4"/>
        <v>0</v>
      </c>
      <c r="I37" s="11">
        <f>G37*D24+H37*D25</f>
        <v>0</v>
      </c>
      <c r="J37" s="11">
        <f t="shared" si="5"/>
        <v>0</v>
      </c>
    </row>
    <row r="38" spans="1:10" ht="12.75" x14ac:dyDescent="0.2">
      <c r="A38" s="2" t="s">
        <v>17</v>
      </c>
      <c r="C38" s="1" t="s">
        <v>8</v>
      </c>
      <c r="F38" s="5">
        <f t="shared" si="4"/>
        <v>0</v>
      </c>
      <c r="I38" s="11">
        <f>G38*D24+H38*D25</f>
        <v>0</v>
      </c>
      <c r="J38" s="11">
        <f t="shared" si="5"/>
        <v>0</v>
      </c>
    </row>
    <row r="39" spans="1:10" ht="12.75" x14ac:dyDescent="0.2">
      <c r="A39" s="2" t="s">
        <v>18</v>
      </c>
      <c r="C39" s="1" t="s">
        <v>8</v>
      </c>
      <c r="F39" s="5">
        <f t="shared" si="4"/>
        <v>0</v>
      </c>
      <c r="I39" s="11">
        <f>G39*D24+H39*D25</f>
        <v>0</v>
      </c>
      <c r="J39" s="11">
        <f t="shared" si="5"/>
        <v>0</v>
      </c>
    </row>
    <row r="40" spans="1:10" ht="12.75" x14ac:dyDescent="0.2">
      <c r="A40" s="2" t="s">
        <v>19</v>
      </c>
      <c r="C40" s="1" t="s">
        <v>8</v>
      </c>
      <c r="F40" s="5">
        <f t="shared" si="4"/>
        <v>0</v>
      </c>
      <c r="I40" s="11">
        <f>G40*D24+H40*D25</f>
        <v>0</v>
      </c>
      <c r="J40" s="11">
        <f t="shared" si="5"/>
        <v>0</v>
      </c>
    </row>
    <row r="42" spans="1:10" ht="15.75" x14ac:dyDescent="0.25">
      <c r="A42" s="7" t="s">
        <v>20</v>
      </c>
      <c r="B42" s="7"/>
      <c r="C42" s="7"/>
      <c r="D42" s="8"/>
      <c r="E42" s="8">
        <f>SUM(E28:E41)</f>
        <v>29768</v>
      </c>
      <c r="F42" s="8">
        <f t="shared" ref="F42:H42" si="6">SUM(F29:F41)</f>
        <v>30406</v>
      </c>
      <c r="G42" s="8">
        <f t="shared" si="6"/>
        <v>13806</v>
      </c>
      <c r="H42" s="8">
        <f t="shared" si="6"/>
        <v>16600</v>
      </c>
      <c r="I42" s="9">
        <f>SUM(I29:I41)</f>
        <v>6498.2456700000002</v>
      </c>
      <c r="J42" s="9">
        <f>SUM(J29:J41)</f>
        <v>7992.8421741000002</v>
      </c>
    </row>
  </sheetData>
  <mergeCells count="2">
    <mergeCell ref="F4:H4"/>
    <mergeCell ref="F26:H2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MCH</vt:lpstr>
      <vt:lpstr>SZ</vt:lpstr>
      <vt:lpstr>Sheet2</vt:lpstr>
      <vt:lpstr>Sheet3</vt:lpstr>
    </vt:vector>
  </TitlesOfParts>
  <Company>Banco Cetelem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aalcobia</dc:creator>
  <cp:lastModifiedBy>Mario Martins</cp:lastModifiedBy>
  <cp:lastPrinted>2010-06-09T17:41:09Z</cp:lastPrinted>
  <dcterms:created xsi:type="dcterms:W3CDTF">2010-02-16T20:04:25Z</dcterms:created>
  <dcterms:modified xsi:type="dcterms:W3CDTF">2012-02-17T15:43:21Z</dcterms:modified>
</cp:coreProperties>
</file>