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45" windowWidth="15000" windowHeight="2145"/>
  </bookViews>
  <sheets>
    <sheet name="info Base Testes" sheetId="7" r:id="rId1"/>
    <sheet name="2- Testes " sheetId="8" r:id="rId2"/>
    <sheet name="1- Testes 09 08" sheetId="3" r:id="rId3"/>
    <sheet name="dados cartão" sheetId="5" r:id="rId4"/>
    <sheet name="dados VDR" sheetId="6" r:id="rId5"/>
  </sheets>
  <calcPr calcId="145621"/>
</workbook>
</file>

<file path=xl/calcChain.xml><?xml version="1.0" encoding="utf-8"?>
<calcChain xmlns="http://schemas.openxmlformats.org/spreadsheetml/2006/main">
  <c r="H46" i="8" l="1"/>
  <c r="H47" i="8" s="1"/>
  <c r="N39" i="8"/>
  <c r="C39" i="8"/>
  <c r="N38" i="8"/>
  <c r="C38" i="8"/>
  <c r="N28" i="8"/>
  <c r="C28" i="8"/>
  <c r="G27" i="8"/>
  <c r="N27" i="8" s="1"/>
  <c r="C27" i="8"/>
  <c r="N17" i="8" l="1"/>
  <c r="C17" i="8"/>
  <c r="M166" i="3" l="1"/>
  <c r="N161" i="3"/>
  <c r="C161" i="3"/>
  <c r="C152" i="3"/>
  <c r="N152" i="3"/>
  <c r="M152" i="3"/>
  <c r="G106" i="3"/>
  <c r="N106" i="3" s="1"/>
  <c r="C106" i="3"/>
  <c r="M34" i="3" l="1"/>
  <c r="G34" i="3"/>
  <c r="N34" i="3" s="1"/>
  <c r="C34" i="3"/>
  <c r="G29" i="3"/>
  <c r="M19" i="3"/>
  <c r="M21" i="3"/>
  <c r="M20" i="3"/>
  <c r="G19" i="3"/>
  <c r="C19" i="3"/>
  <c r="C20" i="3"/>
  <c r="N67" i="3" l="1"/>
  <c r="N66" i="3"/>
  <c r="N61" i="3"/>
  <c r="N60" i="3"/>
  <c r="N55" i="3"/>
  <c r="N50" i="3"/>
  <c r="N42" i="3"/>
  <c r="G43" i="3"/>
  <c r="N43" i="3" s="1"/>
  <c r="N125" i="3"/>
  <c r="N117" i="3"/>
  <c r="N145" i="3"/>
  <c r="N139" i="3"/>
  <c r="N133" i="3"/>
  <c r="N95" i="3"/>
  <c r="N89" i="3"/>
  <c r="N172" i="3"/>
  <c r="N173" i="3"/>
  <c r="N111" i="3"/>
  <c r="N83" i="3"/>
  <c r="N77" i="3"/>
  <c r="N167" i="3"/>
  <c r="N166" i="3"/>
  <c r="G118" i="3"/>
  <c r="N118" i="3" s="1"/>
  <c r="G112" i="3"/>
  <c r="N112" i="3" s="1"/>
  <c r="N146" i="3"/>
  <c r="N140" i="3"/>
  <c r="N134" i="3"/>
  <c r="N96" i="3"/>
  <c r="G84" i="3"/>
  <c r="N84" i="3" s="1"/>
  <c r="G78" i="3"/>
  <c r="N78" i="3" s="1"/>
  <c r="C55" i="3"/>
  <c r="M55" i="3"/>
  <c r="C50" i="3"/>
  <c r="M50" i="3"/>
  <c r="H13" i="3"/>
  <c r="H5" i="3" s="1"/>
  <c r="H6" i="3" s="1"/>
  <c r="H7" i="3" s="1"/>
  <c r="H8" i="3" s="1"/>
  <c r="H9" i="3" s="1"/>
  <c r="H10" i="3" s="1"/>
  <c r="N21" i="3"/>
  <c r="N20" i="3"/>
  <c r="C21" i="3"/>
  <c r="H38" i="3" l="1"/>
  <c r="M173" i="3"/>
  <c r="M172" i="3"/>
  <c r="M167" i="3"/>
  <c r="M161" i="3"/>
  <c r="M67" i="3"/>
  <c r="M61" i="3"/>
  <c r="M60" i="3"/>
  <c r="H39" i="3" l="1"/>
  <c r="H40" i="3" s="1"/>
  <c r="H42" i="3" s="1"/>
  <c r="M43" i="3"/>
  <c r="C43" i="3"/>
  <c r="M42" i="3"/>
  <c r="C42" i="3"/>
  <c r="H100" i="3"/>
  <c r="M118" i="3"/>
  <c r="C118" i="3"/>
  <c r="M117" i="3"/>
  <c r="C117" i="3"/>
  <c r="M112" i="3"/>
  <c r="C112" i="3"/>
  <c r="M111" i="3"/>
  <c r="C111" i="3"/>
  <c r="M125" i="3"/>
  <c r="C125" i="3"/>
  <c r="M106" i="3"/>
  <c r="H129" i="3"/>
  <c r="M146" i="3"/>
  <c r="C146" i="3"/>
  <c r="M145" i="3"/>
  <c r="C145" i="3"/>
  <c r="M140" i="3"/>
  <c r="C140" i="3"/>
  <c r="M139" i="3"/>
  <c r="C139" i="3"/>
  <c r="M134" i="3"/>
  <c r="C134" i="3"/>
  <c r="M133" i="3"/>
  <c r="C133" i="3"/>
  <c r="H72" i="3"/>
  <c r="H73" i="3" s="1"/>
  <c r="H74" i="3" s="1"/>
  <c r="M89" i="3"/>
  <c r="C89" i="3"/>
  <c r="M84" i="3"/>
  <c r="C84" i="3"/>
  <c r="M83" i="3"/>
  <c r="C83" i="3"/>
  <c r="M96" i="3"/>
  <c r="C96" i="3"/>
  <c r="M95" i="3"/>
  <c r="C95" i="3"/>
  <c r="M78" i="3"/>
  <c r="C78" i="3"/>
  <c r="M77" i="3"/>
  <c r="C77" i="3"/>
  <c r="H156" i="3"/>
  <c r="H157" i="3" s="1"/>
  <c r="H158" i="3" s="1"/>
  <c r="C173" i="3"/>
  <c r="C172" i="3"/>
  <c r="C167" i="3"/>
  <c r="C166" i="3"/>
  <c r="H47" i="3"/>
  <c r="H48" i="3" s="1"/>
  <c r="C67" i="3"/>
  <c r="C66" i="3"/>
  <c r="C61" i="3"/>
  <c r="C60" i="3"/>
  <c r="M30" i="3"/>
  <c r="M29" i="3"/>
  <c r="C30" i="3"/>
  <c r="C29" i="3"/>
  <c r="H14" i="3"/>
  <c r="H130" i="3" l="1"/>
  <c r="H131" i="3" s="1"/>
  <c r="H133" i="3" s="1"/>
  <c r="H134" i="3" s="1"/>
  <c r="H101" i="3"/>
  <c r="H102" i="3" s="1"/>
  <c r="H103" i="3" s="1"/>
  <c r="H104" i="3" s="1"/>
  <c r="H75" i="3"/>
  <c r="H77" i="3" s="1"/>
  <c r="H78" i="3" s="1"/>
  <c r="H80" i="3" s="1"/>
  <c r="H81" i="3" s="1"/>
  <c r="H83" i="3" s="1"/>
  <c r="H84" i="3" s="1"/>
  <c r="H86" i="3" s="1"/>
  <c r="H87" i="3" s="1"/>
  <c r="H89" i="3" s="1"/>
  <c r="H50" i="3"/>
  <c r="H52" i="3" s="1"/>
  <c r="H53" i="3" s="1"/>
  <c r="H55" i="3" s="1"/>
  <c r="H57" i="3" s="1"/>
  <c r="H58" i="3" s="1"/>
  <c r="H60" i="3" s="1"/>
  <c r="H61" i="3" s="1"/>
  <c r="H63" i="3" s="1"/>
  <c r="H64" i="3" s="1"/>
  <c r="H66" i="3" s="1"/>
  <c r="H67" i="3" s="1"/>
  <c r="H15" i="3"/>
  <c r="H16" i="3" s="1"/>
  <c r="H43" i="3"/>
  <c r="H159" i="3"/>
  <c r="H161" i="3" s="1"/>
  <c r="H164" i="3" l="1"/>
  <c r="H166" i="3" s="1"/>
  <c r="H167" i="3" s="1"/>
  <c r="H169" i="3" s="1"/>
  <c r="H170" i="3" s="1"/>
  <c r="H163" i="3"/>
  <c r="H136" i="3"/>
  <c r="H137" i="3" s="1"/>
  <c r="H139" i="3" s="1"/>
  <c r="H140" i="3" s="1"/>
  <c r="H106" i="3"/>
  <c r="H92" i="3"/>
  <c r="H93" i="3" s="1"/>
  <c r="H95" i="3" s="1"/>
  <c r="H96" i="3" s="1"/>
  <c r="H17" i="3"/>
  <c r="H19" i="3" s="1"/>
  <c r="H20" i="3"/>
  <c r="H21" i="3" s="1"/>
  <c r="H23" i="3" s="1"/>
  <c r="H142" i="3" l="1"/>
  <c r="H143" i="3" s="1"/>
  <c r="H145" i="3" s="1"/>
  <c r="H146" i="3" s="1"/>
  <c r="H108" i="3"/>
  <c r="H109" i="3" s="1"/>
  <c r="H111" i="3" s="1"/>
  <c r="H112" i="3" s="1"/>
  <c r="H114" i="3" s="1"/>
  <c r="H115" i="3" s="1"/>
  <c r="H117" i="3" s="1"/>
  <c r="H118" i="3" s="1"/>
  <c r="H120" i="3" s="1"/>
  <c r="H122" i="3" s="1"/>
  <c r="H24" i="3"/>
  <c r="H172" i="3"/>
  <c r="H173" i="3" s="1"/>
  <c r="H5" i="8" s="1"/>
  <c r="H6" i="8" s="1"/>
  <c r="H8" i="8" l="1"/>
  <c r="H7" i="8"/>
  <c r="H150" i="3"/>
  <c r="H152" i="3" s="1"/>
  <c r="H12" i="8" s="1"/>
  <c r="H14" i="8" s="1"/>
  <c r="H15" i="8" s="1"/>
  <c r="H17" i="8" s="1"/>
  <c r="H24" i="8" s="1"/>
  <c r="H25" i="8" s="1"/>
  <c r="H27" i="8" s="1"/>
  <c r="H28" i="8" s="1"/>
  <c r="H35" i="8" s="1"/>
  <c r="H36" i="8" s="1"/>
  <c r="H38" i="8" s="1"/>
  <c r="H39" i="8" s="1"/>
  <c r="H148" i="3"/>
  <c r="H149" i="3" s="1"/>
  <c r="H123" i="3"/>
  <c r="H125" i="3" s="1"/>
  <c r="H26" i="3"/>
  <c r="H27" i="3" s="1"/>
  <c r="H29" i="3" s="1"/>
  <c r="H30" i="3" s="1"/>
  <c r="H32" i="3" s="1"/>
  <c r="H34" i="3" s="1"/>
</calcChain>
</file>

<file path=xl/sharedStrings.xml><?xml version="1.0" encoding="utf-8"?>
<sst xmlns="http://schemas.openxmlformats.org/spreadsheetml/2006/main" count="770" uniqueCount="198">
  <si>
    <t>Modalidade</t>
  </si>
  <si>
    <t>Autorização</t>
  </si>
  <si>
    <t>Montante</t>
  </si>
  <si>
    <t>Decisão</t>
  </si>
  <si>
    <t>OK/NOK</t>
  </si>
  <si>
    <t>Insignia</t>
  </si>
  <si>
    <t>Nº Cartão</t>
  </si>
  <si>
    <t>Nº Conta</t>
  </si>
  <si>
    <t>Data Validade</t>
  </si>
  <si>
    <t>PIN</t>
  </si>
  <si>
    <t>Continente</t>
  </si>
  <si>
    <t>636107 090000028  5</t>
  </si>
  <si>
    <t>42683510141100</t>
  </si>
  <si>
    <t>2017/03</t>
  </si>
  <si>
    <t>636107 090000029  3</t>
  </si>
  <si>
    <t xml:space="preserve">42683510141100 </t>
  </si>
  <si>
    <t>SportZone</t>
  </si>
  <si>
    <t>636107 030000010  9</t>
  </si>
  <si>
    <t>42683508831100</t>
  </si>
  <si>
    <t>0792</t>
  </si>
  <si>
    <t>636107 033304399  3</t>
  </si>
  <si>
    <t>48004001471200</t>
  </si>
  <si>
    <t>2016/12</t>
  </si>
  <si>
    <t>Id</t>
  </si>
  <si>
    <t>Objectif de test</t>
  </si>
  <si>
    <t>X1</t>
  </si>
  <si>
    <t>Financements UD7 avec carte bancaire sur TPE (différents modalités)</t>
  </si>
  <si>
    <t>X2</t>
  </si>
  <si>
    <t>Annulation Financements UD7 avec carte bancaire sur TPE (différents modalités)</t>
  </si>
  <si>
    <t>X3</t>
  </si>
  <si>
    <t>Financements UD7 sur HB (différents modalités)</t>
  </si>
  <si>
    <t>X4</t>
  </si>
  <si>
    <t>Financements UD7 sur Cetelem Express (différents modalités)</t>
  </si>
  <si>
    <t>X5</t>
  </si>
  <si>
    <t>Financements Mastercard avec carte bancaire sur TPE</t>
  </si>
  <si>
    <t>X6</t>
  </si>
  <si>
    <t>Annulation Financements Mastercard avec carte bancaire sur TPE</t>
  </si>
  <si>
    <t>X7</t>
  </si>
  <si>
    <t>Financements FDMO avec carte bancaire sur TPE</t>
  </si>
  <si>
    <t>X8</t>
  </si>
  <si>
    <t>Annulation Financements FDMO avec carte bancaire sur TPE</t>
  </si>
  <si>
    <t>X9</t>
  </si>
  <si>
    <t>Financements Revolving avec carte bancaire sur TPE</t>
  </si>
  <si>
    <t>X10</t>
  </si>
  <si>
    <t>Annulation Financements Revolving avec carte bancaire sur TPE</t>
  </si>
  <si>
    <t>X11</t>
  </si>
  <si>
    <t>Financements FDMO sur Credscore</t>
  </si>
  <si>
    <t>X12</t>
  </si>
  <si>
    <t>Financements Revolving sur Credscore</t>
  </si>
  <si>
    <t>X13</t>
  </si>
  <si>
    <t>Financements FDMO sur Cetelem Express</t>
  </si>
  <si>
    <t>X14</t>
  </si>
  <si>
    <t>Financements Revolving sur Cetelem Express</t>
  </si>
  <si>
    <t>Comentários</t>
  </si>
  <si>
    <t>IRE</t>
  </si>
  <si>
    <t>IRE - Anulações totais e parciais</t>
  </si>
  <si>
    <t>FNAC</t>
  </si>
  <si>
    <t>White</t>
  </si>
  <si>
    <t>5280690 00030741 1</t>
  </si>
  <si>
    <t>528069 090000406 8</t>
  </si>
  <si>
    <t>528069 090000401 9</t>
  </si>
  <si>
    <t>Worten</t>
  </si>
  <si>
    <t>IKEA</t>
  </si>
  <si>
    <t>Radio Popular</t>
  </si>
  <si>
    <t>528069 080000001 8</t>
  </si>
  <si>
    <t>528069 080000002 6</t>
  </si>
  <si>
    <t>2014/11</t>
  </si>
  <si>
    <t>528069 000030761 9</t>
  </si>
  <si>
    <t>2015/07</t>
  </si>
  <si>
    <t>0141</t>
  </si>
  <si>
    <t>528069 000030762 7</t>
  </si>
  <si>
    <t>Green</t>
  </si>
  <si>
    <t>Black</t>
  </si>
  <si>
    <t>5280690 0</t>
  </si>
  <si>
    <t>Conforama</t>
  </si>
  <si>
    <t>Tien 21</t>
  </si>
  <si>
    <t>5280690 7</t>
  </si>
  <si>
    <t>Renault</t>
  </si>
  <si>
    <t>42000808121200</t>
  </si>
  <si>
    <t>42000534621200</t>
  </si>
  <si>
    <t>42684005221100</t>
  </si>
  <si>
    <t>42000090922100</t>
  </si>
  <si>
    <t>42005077721300</t>
  </si>
  <si>
    <t>42004958951100</t>
  </si>
  <si>
    <t>42000044081100</t>
  </si>
  <si>
    <t>2014/10</t>
  </si>
  <si>
    <t>Nº Dossier</t>
  </si>
  <si>
    <t>42046442581300</t>
  </si>
  <si>
    <t>42040875401200</t>
  </si>
  <si>
    <t>42094701541100</t>
  </si>
  <si>
    <t>42007997671100</t>
  </si>
  <si>
    <t xml:space="preserve">42683971651100 </t>
  </si>
  <si>
    <t xml:space="preserve">42683980981100 </t>
  </si>
  <si>
    <t xml:space="preserve">42684005301100 </t>
  </si>
  <si>
    <t>42683815401100</t>
  </si>
  <si>
    <t>42683815571100</t>
  </si>
  <si>
    <t>42683815991100</t>
  </si>
  <si>
    <t>636107 040000026 4</t>
  </si>
  <si>
    <t>42733836221100</t>
  </si>
  <si>
    <t>42683510481100</t>
  </si>
  <si>
    <t>Disponivel -info TPOR</t>
  </si>
  <si>
    <t>Planeamento &amp; execução Coord</t>
  </si>
  <si>
    <t>Saldo Cartão</t>
  </si>
  <si>
    <t>Anulação Parcial</t>
  </si>
  <si>
    <t>Compra1</t>
  </si>
  <si>
    <t>Compra2</t>
  </si>
  <si>
    <t>Anulação Total</t>
  </si>
  <si>
    <t>002- C Permanente</t>
  </si>
  <si>
    <t>Financements UD7</t>
  </si>
  <si>
    <t>Annulation Financements UD7</t>
  </si>
  <si>
    <t>Financements Mastercard</t>
  </si>
  <si>
    <t>Annulation Financements Mastercard</t>
  </si>
  <si>
    <t>Financements FDMO</t>
  </si>
  <si>
    <t>Annulation Financements FDMO</t>
  </si>
  <si>
    <t>Financements Revolving</t>
  </si>
  <si>
    <t>Annulation Financements Revolving</t>
  </si>
  <si>
    <t>CTN - 636107 090000028  5</t>
  </si>
  <si>
    <t>WORTEN - 636107 040000026 4</t>
  </si>
  <si>
    <t>SZ - 636107 030000010  9</t>
  </si>
  <si>
    <t>FNAC - 528069 090000406 8</t>
  </si>
  <si>
    <t>IKEA - 528069 000030762 7</t>
  </si>
  <si>
    <t>RP - 528069 080000002 6</t>
  </si>
  <si>
    <t>White - 5280690 00030741 1</t>
  </si>
  <si>
    <t>LOJA</t>
  </si>
  <si>
    <t xml:space="preserve">tabela </t>
  </si>
  <si>
    <t>modalidade</t>
  </si>
  <si>
    <t>opção sibs</t>
  </si>
  <si>
    <t>mnt minimo</t>
  </si>
  <si>
    <t>MMR 25€</t>
  </si>
  <si>
    <t>6x c/juros</t>
  </si>
  <si>
    <t>3x s/juros</t>
  </si>
  <si>
    <t>24x s/juros</t>
  </si>
  <si>
    <t>MMR25€</t>
  </si>
  <si>
    <t>Sportzone</t>
  </si>
  <si>
    <t>MMR 40€</t>
  </si>
  <si>
    <t>Fnac</t>
  </si>
  <si>
    <t>4x s/juros</t>
  </si>
  <si>
    <t>6x s/juros</t>
  </si>
  <si>
    <t>18x c/juros</t>
  </si>
  <si>
    <t>Ikea</t>
  </si>
  <si>
    <t>12x c/juros</t>
  </si>
  <si>
    <t>formula7</t>
  </si>
  <si>
    <t>NÂO Anular as modalidades COM JUROS</t>
  </si>
  <si>
    <t xml:space="preserve">  VDR UNICRE   009999315 - CONTINENTE</t>
  </si>
  <si>
    <t>FDMO 1</t>
  </si>
  <si>
    <t>FDMO 2</t>
  </si>
  <si>
    <t>Saldo de Véspera</t>
  </si>
  <si>
    <t>NOK</t>
  </si>
  <si>
    <t>OK</t>
  </si>
  <si>
    <t>Testes iniciais realizados para verificação do estado das sessões. Operações realziadas todas anuladas.
NÃO CONSIDERAR PARA OS TESTES UD7</t>
  </si>
  <si>
    <t>C Permanente 1</t>
  </si>
  <si>
    <t>C Permanente 2</t>
  </si>
  <si>
    <t>Montante remanescente</t>
  </si>
  <si>
    <t>VDR UNICRE   009999315 - CONTINENTE</t>
  </si>
  <si>
    <t>VDR UNICRE   009315 - WORTEN</t>
  </si>
  <si>
    <t>RT</t>
  </si>
  <si>
    <t>FDMO 3</t>
  </si>
  <si>
    <t>Estab 2049666 - RP Maia</t>
  </si>
  <si>
    <t>Estab 2310456 - FNAC Alfragide</t>
  </si>
  <si>
    <t>VDR UNICRE
2310456 - FNAC Alfragide</t>
  </si>
  <si>
    <t>2049666 - RP Maia</t>
  </si>
  <si>
    <t>VDR UNICRE - 2049666 - RP Maia</t>
  </si>
  <si>
    <t>Anulação parcial</t>
  </si>
  <si>
    <t>C Permanente 3</t>
  </si>
  <si>
    <t>LOJA IKEA - 2202869 IKEA ALFRAGIDE</t>
  </si>
  <si>
    <t xml:space="preserve">VRD UNICRE 7261114 -SPORTZONE
</t>
  </si>
  <si>
    <t>VRD UNICRE 7261114 -SPORTZONE</t>
  </si>
  <si>
    <t>Compra3</t>
  </si>
  <si>
    <t>não aceite</t>
  </si>
  <si>
    <t>Bareme</t>
  </si>
  <si>
    <t>6x a 5% !!! - descrição dif no POS. Coord IT confirma que descrição correcta.</t>
  </si>
  <si>
    <r>
      <rPr>
        <b/>
        <sz val="9"/>
        <color rgb="FFC00000"/>
        <rFont val="Calibri"/>
        <family val="2"/>
        <scheme val="minor"/>
      </rPr>
      <t>IRE:</t>
    </r>
    <r>
      <rPr>
        <sz val="9"/>
        <color rgb="FFC00000"/>
        <rFont val="Calibri"/>
        <family val="2"/>
        <scheme val="minor"/>
      </rPr>
      <t xml:space="preserve"> erro "'banco recusou outros motivos"</t>
    </r>
  </si>
  <si>
    <r>
      <rPr>
        <b/>
        <sz val="9"/>
        <color rgb="FFC00000"/>
        <rFont val="Calibri"/>
        <family val="2"/>
        <scheme val="minor"/>
      </rPr>
      <t>IRE:</t>
    </r>
    <r>
      <rPr>
        <sz val="9"/>
        <color rgb="FFC00000"/>
        <rFont val="Calibri"/>
        <family val="2"/>
        <scheme val="minor"/>
      </rPr>
      <t xml:space="preserve"> 'banco recusou outros motivos - reportado ao Kevin - resposta "vendedor não autorizado" verificar motivo.</t>
    </r>
  </si>
  <si>
    <r>
      <rPr>
        <b/>
        <sz val="9"/>
        <color rgb="FFC00000"/>
        <rFont val="Calibri"/>
        <family val="2"/>
        <scheme val="minor"/>
      </rPr>
      <t xml:space="preserve">IRE: </t>
    </r>
    <r>
      <rPr>
        <sz val="9"/>
        <color rgb="FFC00000"/>
        <rFont val="Calibri"/>
        <family val="2"/>
        <scheme val="minor"/>
      </rPr>
      <t>'não aceite pq saldo vespera saldo nulo ou negativo</t>
    </r>
  </si>
  <si>
    <r>
      <rPr>
        <b/>
        <sz val="9"/>
        <color rgb="FFC00000"/>
        <rFont val="Calibri"/>
        <family val="2"/>
        <scheme val="minor"/>
      </rPr>
      <t xml:space="preserve">IRE: </t>
    </r>
    <r>
      <rPr>
        <sz val="9"/>
        <color rgb="FFC00000"/>
        <rFont val="Calibri"/>
        <family val="2"/>
        <scheme val="minor"/>
      </rPr>
      <t>'aceite em saldo vespera?? Resposta dif da compra1 Mastercard em saldo de véspera. Coerente??</t>
    </r>
  </si>
  <si>
    <r>
      <rPr>
        <b/>
        <sz val="9"/>
        <rFont val="Calibri"/>
        <family val="2"/>
        <scheme val="minor"/>
      </rPr>
      <t>IRE:</t>
    </r>
    <r>
      <rPr>
        <sz val="9"/>
        <rFont val="Calibri"/>
        <family val="2"/>
        <scheme val="minor"/>
      </rPr>
      <t xml:space="preserve"> 'Não aceita cód modalid no POS.  dispo no Portal SIBS para SZ.
</t>
    </r>
    <r>
      <rPr>
        <b/>
        <sz val="9"/>
        <rFont val="Calibri"/>
        <family val="2"/>
        <scheme val="minor"/>
      </rPr>
      <t xml:space="preserve">Coord IT: </t>
    </r>
    <r>
      <rPr>
        <sz val="9"/>
        <rFont val="Calibri"/>
        <family val="2"/>
        <scheme val="minor"/>
      </rPr>
      <t xml:space="preserve">as opções estão disponíveis na tarificação, tarificação monetica, e na monetica. 
</t>
    </r>
    <r>
      <rPr>
        <b/>
        <sz val="9"/>
        <rFont val="Calibri"/>
        <family val="2"/>
        <scheme val="minor"/>
      </rPr>
      <t xml:space="preserve">IRE: </t>
    </r>
    <r>
      <rPr>
        <sz val="9"/>
        <rFont val="Calibri"/>
        <family val="2"/>
        <scheme val="minor"/>
      </rPr>
      <t>erro devido a sobrecarga de opções abertas no POS. Situação corrigida. Repetir teste.</t>
    </r>
  </si>
  <si>
    <r>
      <rPr>
        <b/>
        <sz val="9"/>
        <rFont val="Calibri"/>
        <family val="2"/>
        <scheme val="minor"/>
      </rPr>
      <t>IRE:</t>
    </r>
    <r>
      <rPr>
        <sz val="9"/>
        <rFont val="Calibri"/>
        <family val="2"/>
        <scheme val="minor"/>
      </rPr>
      <t xml:space="preserve"> Não aceita cód modalid no POS. Verificado que dispo no Portal SIBS para RP.
</t>
    </r>
    <r>
      <rPr>
        <b/>
        <sz val="9"/>
        <rFont val="Calibri"/>
        <family val="2"/>
        <scheme val="minor"/>
      </rPr>
      <t xml:space="preserve">Coord IT: </t>
    </r>
    <r>
      <rPr>
        <sz val="9"/>
        <rFont val="Calibri"/>
        <family val="2"/>
        <scheme val="minor"/>
      </rPr>
      <t xml:space="preserve">as opções estão disponíveis na tarificação, tarificação monetica, e na monetica. </t>
    </r>
    <r>
      <rPr>
        <b/>
        <sz val="9"/>
        <rFont val="Calibri"/>
        <family val="2"/>
        <scheme val="minor"/>
      </rPr>
      <t xml:space="preserve">IRE: </t>
    </r>
    <r>
      <rPr>
        <sz val="9"/>
        <rFont val="Calibri"/>
        <family val="2"/>
        <scheme val="minor"/>
      </rPr>
      <t>erro devido a sobrecarga de opções abertas no POS. Situação corrigida. Repetir teste.</t>
    </r>
  </si>
  <si>
    <r>
      <rPr>
        <b/>
        <sz val="9"/>
        <rFont val="Calibri"/>
        <family val="2"/>
        <scheme val="minor"/>
      </rPr>
      <t>IRE:</t>
    </r>
    <r>
      <rPr>
        <sz val="9"/>
        <rFont val="Calibri"/>
        <family val="2"/>
        <scheme val="minor"/>
      </rPr>
      <t xml:space="preserve"> Não aceita cód modalid no POS. Verificado que dispo no Portal SIBS para RP.
</t>
    </r>
    <r>
      <rPr>
        <b/>
        <sz val="9"/>
        <rFont val="Calibri"/>
        <family val="2"/>
        <scheme val="minor"/>
      </rPr>
      <t xml:space="preserve">Coord IT: </t>
    </r>
    <r>
      <rPr>
        <sz val="9"/>
        <rFont val="Calibri"/>
        <family val="2"/>
        <scheme val="minor"/>
      </rPr>
      <t xml:space="preserve">as opções estão disponíveis na tarificação, tarificação monetica, e na monetica. 
</t>
    </r>
    <r>
      <rPr>
        <b/>
        <sz val="9"/>
        <rFont val="Calibri"/>
        <family val="2"/>
        <scheme val="minor"/>
      </rPr>
      <t>IRE:</t>
    </r>
    <r>
      <rPr>
        <sz val="9"/>
        <rFont val="Calibri"/>
        <family val="2"/>
        <scheme val="minor"/>
      </rPr>
      <t xml:space="preserve"> erro devido a sobrecarga de opções abertas no POS. Situação corrigida. Repetir teste.</t>
    </r>
  </si>
  <si>
    <r>
      <rPr>
        <b/>
        <sz val="9"/>
        <rFont val="Calibri"/>
        <family val="2"/>
        <scheme val="minor"/>
      </rPr>
      <t>IRE:</t>
    </r>
    <r>
      <rPr>
        <sz val="9"/>
        <rFont val="Calibri"/>
        <family val="2"/>
        <scheme val="minor"/>
      </rPr>
      <t xml:space="preserve"> </t>
    </r>
  </si>
  <si>
    <r>
      <rPr>
        <b/>
        <sz val="9"/>
        <rFont val="Calibri"/>
        <family val="2"/>
        <scheme val="minor"/>
      </rPr>
      <t>IRE:</t>
    </r>
    <r>
      <rPr>
        <sz val="9"/>
        <rFont val="Calibri"/>
        <family val="2"/>
        <scheme val="minor"/>
      </rPr>
      <t/>
    </r>
  </si>
  <si>
    <r>
      <rPr>
        <b/>
        <sz val="9"/>
        <rFont val="Calibri"/>
        <family val="2"/>
        <scheme val="minor"/>
      </rPr>
      <t>IRE:</t>
    </r>
    <r>
      <rPr>
        <sz val="9"/>
        <rFont val="Calibri"/>
        <family val="2"/>
        <scheme val="minor"/>
      </rPr>
      <t xml:space="preserve"> erro "'banco recusou outros motivos".
</t>
    </r>
    <r>
      <rPr>
        <b/>
        <sz val="9"/>
        <rFont val="Calibri"/>
        <family val="2"/>
        <scheme val="minor"/>
      </rPr>
      <t>Coord IT:</t>
    </r>
    <r>
      <rPr>
        <sz val="9"/>
        <rFont val="Calibri"/>
        <family val="2"/>
        <scheme val="minor"/>
      </rPr>
      <t xml:space="preserve"> as opções estão disponíveis na tarificação, tarificação monetica, e na monetica. 
</t>
    </r>
    <r>
      <rPr>
        <b/>
        <sz val="9"/>
        <rFont val="Calibri"/>
        <family val="2"/>
        <scheme val="minor"/>
      </rPr>
      <t>Ccamões:</t>
    </r>
    <r>
      <rPr>
        <sz val="9"/>
        <rFont val="Calibri"/>
        <family val="2"/>
        <scheme val="minor"/>
      </rPr>
      <t xml:space="preserve"> vendedor mal carregado na telemática repetir com IKEA Loures</t>
    </r>
  </si>
  <si>
    <r>
      <rPr>
        <b/>
        <sz val="9"/>
        <rFont val="Calibri"/>
        <family val="2"/>
        <scheme val="minor"/>
      </rPr>
      <t xml:space="preserve">IRE: </t>
    </r>
    <r>
      <rPr>
        <sz val="9"/>
        <rFont val="Calibri"/>
        <family val="2"/>
        <scheme val="minor"/>
      </rPr>
      <t xml:space="preserve">erro "'banco recusou outros motivos".
</t>
    </r>
    <r>
      <rPr>
        <b/>
        <sz val="9"/>
        <rFont val="Calibri"/>
        <family val="2"/>
        <scheme val="minor"/>
      </rPr>
      <t xml:space="preserve">Coord IT: </t>
    </r>
    <r>
      <rPr>
        <sz val="9"/>
        <rFont val="Calibri"/>
        <family val="2"/>
        <scheme val="minor"/>
      </rPr>
      <t xml:space="preserve">as opções estão disponíveis na tarificação, tarificação monetica, e na monetica.
</t>
    </r>
    <r>
      <rPr>
        <b/>
        <sz val="9"/>
        <rFont val="Calibri"/>
        <family val="2"/>
        <scheme val="minor"/>
      </rPr>
      <t xml:space="preserve">Ccamões: </t>
    </r>
    <r>
      <rPr>
        <sz val="9"/>
        <rFont val="Calibri"/>
        <family val="2"/>
        <scheme val="minor"/>
      </rPr>
      <t>vendedor mal carregado na telemática repetir com IKEA Loures</t>
    </r>
  </si>
  <si>
    <r>
      <rPr>
        <b/>
        <sz val="9"/>
        <rFont val="Calibri"/>
        <family val="2"/>
        <scheme val="minor"/>
      </rPr>
      <t>IRE:</t>
    </r>
    <r>
      <rPr>
        <sz val="9"/>
        <rFont val="Calibri"/>
        <family val="2"/>
        <scheme val="minor"/>
      </rPr>
      <t xml:space="preserve"> erro "'banco recusou outros motivos"
</t>
    </r>
    <r>
      <rPr>
        <b/>
        <sz val="9"/>
        <rFont val="Calibri"/>
        <family val="2"/>
        <scheme val="minor"/>
      </rPr>
      <t>Ccamões:</t>
    </r>
    <r>
      <rPr>
        <sz val="9"/>
        <rFont val="Calibri"/>
        <family val="2"/>
        <scheme val="minor"/>
      </rPr>
      <t xml:space="preserve"> vendedor mal carregado na telemática repetir com IKEA Loures</t>
    </r>
  </si>
  <si>
    <t>VDR- 2279248
IKEA LOURES</t>
  </si>
  <si>
    <t>Data - 16.08.2013</t>
  </si>
  <si>
    <t>Data - 19.08.2013</t>
  </si>
  <si>
    <t>17h57m55s</t>
  </si>
  <si>
    <t>18h16m10s</t>
  </si>
  <si>
    <t xml:space="preserve">18h02m21s </t>
  </si>
  <si>
    <t xml:space="preserve">18h16m10s </t>
  </si>
  <si>
    <t>16h54m53s</t>
  </si>
  <si>
    <t>17h31m04s</t>
  </si>
  <si>
    <t>17h10m37s</t>
  </si>
  <si>
    <t>17h32m08s</t>
  </si>
  <si>
    <t>Data - 09.08.2013</t>
  </si>
  <si>
    <t>Data - 12.08.2013</t>
  </si>
  <si>
    <t>Data - 20.08.2013</t>
  </si>
  <si>
    <t>vendeurs déjà migré pour CredScore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</si>
</sst>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816]_-;\-* #,##0.00\ [$€-816]_-;_-* &quot;-&quot;??\ [$€-816]_-;_-@_-"/>
    <numFmt numFmtId="165" formatCode="000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color rgb="FFC00000"/>
      <name val="Calibri"/>
      <family val="2"/>
      <scheme val="minor"/>
    </font>
    <font>
      <sz val="9"/>
      <color rgb="FFC00000"/>
      <name val="Calibri"/>
      <family val="2"/>
      <scheme val="minor"/>
    </font>
    <font>
      <b/>
      <sz val="9"/>
      <color rgb="FFC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4" fillId="0" borderId="0" applyFont="0" applyFill="0" applyBorder="0" applyAlignment="0" applyProtection="0"/>
  </cellStyleXfs>
  <cellXfs count="255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center"/>
    </xf>
    <xf numFmtId="0" fontId="1" fillId="0" borderId="0" xfId="0" quotePrefix="1" applyFont="1"/>
    <xf numFmtId="164" fontId="1" fillId="0" borderId="0" xfId="0" applyNumberFormat="1" applyFont="1"/>
    <xf numFmtId="0" fontId="0" fillId="0" borderId="3" xfId="0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0" fillId="7" borderId="5" xfId="0" applyFill="1" applyBorder="1" applyAlignment="1">
      <alignment horizontal="center" vertical="center" wrapText="1"/>
    </xf>
    <xf numFmtId="0" fontId="0" fillId="0" borderId="3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wrapText="1"/>
    </xf>
    <xf numFmtId="0" fontId="8" fillId="5" borderId="0" xfId="0" applyFont="1" applyFill="1" applyAlignment="1">
      <alignment horizontal="center" vertical="center" wrapText="1"/>
    </xf>
    <xf numFmtId="0" fontId="5" fillId="2" borderId="3" xfId="0" applyFont="1" applyFill="1" applyBorder="1" applyAlignment="1">
      <alignment vertical="center"/>
    </xf>
    <xf numFmtId="164" fontId="3" fillId="2" borderId="3" xfId="0" applyNumberFormat="1" applyFont="1" applyFill="1" applyBorder="1" applyAlignment="1">
      <alignment vertical="center"/>
    </xf>
    <xf numFmtId="0" fontId="3" fillId="2" borderId="3" xfId="0" quotePrefix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0" xfId="0" quotePrefix="1" applyFont="1" applyFill="1" applyBorder="1" applyAlignment="1">
      <alignment horizontal="center"/>
    </xf>
    <xf numFmtId="0" fontId="3" fillId="2" borderId="6" xfId="0" quotePrefix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justify" vertical="center" wrapText="1"/>
    </xf>
    <xf numFmtId="0" fontId="10" fillId="9" borderId="1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justify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9" fillId="6" borderId="19" xfId="0" applyFont="1" applyFill="1" applyBorder="1" applyAlignment="1">
      <alignment vertical="center"/>
    </xf>
    <xf numFmtId="0" fontId="9" fillId="6" borderId="21" xfId="0" applyFont="1" applyFill="1" applyBorder="1" applyAlignment="1">
      <alignment vertical="center"/>
    </xf>
    <xf numFmtId="0" fontId="9" fillId="6" borderId="23" xfId="0" applyFont="1" applyFill="1" applyBorder="1" applyAlignment="1">
      <alignment vertical="center"/>
    </xf>
    <xf numFmtId="0" fontId="9" fillId="6" borderId="25" xfId="0" applyFont="1" applyFill="1" applyBorder="1" applyAlignment="1">
      <alignment vertical="center"/>
    </xf>
    <xf numFmtId="0" fontId="0" fillId="0" borderId="12" xfId="0" applyBorder="1"/>
    <xf numFmtId="0" fontId="8" fillId="5" borderId="0" xfId="0" applyFont="1" applyFill="1" applyBorder="1" applyAlignment="1">
      <alignment horizontal="center" vertical="center" wrapText="1"/>
    </xf>
    <xf numFmtId="0" fontId="0" fillId="7" borderId="27" xfId="0" applyFill="1" applyBorder="1" applyAlignment="1">
      <alignment horizontal="center" vertical="center" wrapText="1"/>
    </xf>
    <xf numFmtId="0" fontId="0" fillId="0" borderId="28" xfId="0" quotePrefix="1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3" xfId="0" quotePrefix="1" applyBorder="1"/>
    <xf numFmtId="164" fontId="0" fillId="0" borderId="20" xfId="0" applyNumberFormat="1" applyBorder="1" applyAlignment="1">
      <alignment horizontal="center" vertical="center"/>
    </xf>
    <xf numFmtId="164" fontId="0" fillId="0" borderId="22" xfId="0" quotePrefix="1" applyNumberFormat="1" applyBorder="1" applyAlignment="1">
      <alignment horizontal="center" vertical="center"/>
    </xf>
    <xf numFmtId="164" fontId="0" fillId="0" borderId="22" xfId="0" applyNumberFormat="1" applyBorder="1"/>
    <xf numFmtId="164" fontId="0" fillId="0" borderId="24" xfId="0" applyNumberFormat="1" applyBorder="1"/>
    <xf numFmtId="164" fontId="0" fillId="0" borderId="26" xfId="0" applyNumberFormat="1" applyBorder="1"/>
    <xf numFmtId="0" fontId="0" fillId="0" borderId="6" xfId="0" quotePrefix="1" applyBorder="1"/>
    <xf numFmtId="0" fontId="0" fillId="0" borderId="12" xfId="0" quotePrefix="1" applyBorder="1"/>
    <xf numFmtId="0" fontId="12" fillId="0" borderId="3" xfId="0" quotePrefix="1" applyFont="1" applyBorder="1" applyAlignment="1">
      <alignment vertical="center"/>
    </xf>
    <xf numFmtId="0" fontId="12" fillId="7" borderId="4" xfId="0" applyFont="1" applyFill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/>
    </xf>
    <xf numFmtId="164" fontId="12" fillId="0" borderId="22" xfId="0" applyNumberFormat="1" applyFont="1" applyBorder="1" applyAlignment="1">
      <alignment horizontal="center" vertical="center"/>
    </xf>
    <xf numFmtId="0" fontId="12" fillId="0" borderId="0" xfId="0" applyFont="1"/>
    <xf numFmtId="0" fontId="2" fillId="3" borderId="18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vertical="center"/>
    </xf>
    <xf numFmtId="164" fontId="3" fillId="3" borderId="29" xfId="0" applyNumberFormat="1" applyFont="1" applyFill="1" applyBorder="1" applyAlignment="1">
      <alignment vertical="center"/>
    </xf>
    <xf numFmtId="0" fontId="3" fillId="3" borderId="29" xfId="0" quotePrefix="1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10" fillId="8" borderId="14" xfId="0" applyFont="1" applyFill="1" applyBorder="1" applyAlignment="1">
      <alignment horizontal="center" vertical="center" wrapText="1"/>
    </xf>
    <xf numFmtId="0" fontId="6" fillId="4" borderId="18" xfId="0" applyFont="1" applyFill="1" applyBorder="1" applyAlignment="1">
      <alignment horizontal="center" vertical="center"/>
    </xf>
    <xf numFmtId="2" fontId="6" fillId="4" borderId="29" xfId="0" applyNumberFormat="1" applyFont="1" applyFill="1" applyBorder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vertical="center" wrapText="1"/>
    </xf>
    <xf numFmtId="0" fontId="7" fillId="0" borderId="0" xfId="0" applyFont="1" applyAlignment="1"/>
    <xf numFmtId="0" fontId="10" fillId="0" borderId="3" xfId="0" applyFont="1" applyBorder="1" applyAlignment="1">
      <alignment vertical="center" wrapText="1"/>
    </xf>
    <xf numFmtId="0" fontId="10" fillId="0" borderId="8" xfId="0" applyFont="1" applyBorder="1" applyAlignment="1">
      <alignment vertical="center" wrapText="1"/>
    </xf>
    <xf numFmtId="0" fontId="10" fillId="0" borderId="18" xfId="0" applyFont="1" applyBorder="1" applyAlignment="1">
      <alignment vertical="center" wrapText="1"/>
    </xf>
    <xf numFmtId="0" fontId="11" fillId="0" borderId="3" xfId="0" applyFont="1" applyBorder="1" applyAlignment="1">
      <alignment horizontal="right" vertical="center" wrapText="1"/>
    </xf>
    <xf numFmtId="0" fontId="11" fillId="0" borderId="8" xfId="0" applyFont="1" applyBorder="1" applyAlignment="1">
      <alignment horizontal="right" vertical="center" wrapText="1"/>
    </xf>
    <xf numFmtId="0" fontId="13" fillId="8" borderId="15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right" vertical="center" wrapText="1"/>
    </xf>
    <xf numFmtId="164" fontId="3" fillId="3" borderId="12" xfId="0" applyNumberFormat="1" applyFont="1" applyFill="1" applyBorder="1" applyAlignment="1">
      <alignment vertical="center"/>
    </xf>
    <xf numFmtId="0" fontId="3" fillId="3" borderId="3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30" xfId="0" applyFont="1" applyFill="1" applyBorder="1" applyAlignment="1">
      <alignment horizontal="center"/>
    </xf>
    <xf numFmtId="0" fontId="3" fillId="2" borderId="13" xfId="0" quotePrefix="1" applyFont="1" applyFill="1" applyBorder="1" applyAlignment="1">
      <alignment horizontal="center"/>
    </xf>
    <xf numFmtId="0" fontId="3" fillId="2" borderId="2" xfId="0" quotePrefix="1" applyFont="1" applyFill="1" applyBorder="1" applyAlignment="1">
      <alignment horizontal="center"/>
    </xf>
    <xf numFmtId="0" fontId="9" fillId="9" borderId="25" xfId="0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0" fillId="0" borderId="3" xfId="0" applyBorder="1"/>
    <xf numFmtId="6" fontId="0" fillId="0" borderId="3" xfId="0" applyNumberFormat="1" applyBorder="1"/>
    <xf numFmtId="165" fontId="0" fillId="0" borderId="3" xfId="0" applyNumberFormat="1" applyBorder="1" applyAlignment="1">
      <alignment horizontal="center" vertical="center"/>
    </xf>
    <xf numFmtId="0" fontId="9" fillId="10" borderId="3" xfId="0" applyFont="1" applyFill="1" applyBorder="1"/>
    <xf numFmtId="0" fontId="0" fillId="11" borderId="3" xfId="0" applyFill="1" applyBorder="1"/>
    <xf numFmtId="0" fontId="0" fillId="11" borderId="0" xfId="0" applyFill="1"/>
    <xf numFmtId="0" fontId="9" fillId="2" borderId="21" xfId="0" applyFont="1" applyFill="1" applyBorder="1" applyAlignment="1">
      <alignment vertical="center"/>
    </xf>
    <xf numFmtId="0" fontId="9" fillId="2" borderId="23" xfId="0" applyFont="1" applyFill="1" applyBorder="1" applyAlignment="1">
      <alignment vertical="center"/>
    </xf>
    <xf numFmtId="0" fontId="0" fillId="2" borderId="4" xfId="0" applyFill="1" applyBorder="1" applyAlignment="1">
      <alignment horizontal="center" vertical="center" wrapText="1"/>
    </xf>
    <xf numFmtId="0" fontId="0" fillId="2" borderId="3" xfId="0" quotePrefix="1" applyFill="1" applyBorder="1" applyAlignment="1">
      <alignment vertical="center"/>
    </xf>
    <xf numFmtId="0" fontId="0" fillId="2" borderId="3" xfId="0" applyFill="1" applyBorder="1" applyAlignment="1">
      <alignment horizontal="center" vertical="center"/>
    </xf>
    <xf numFmtId="164" fontId="0" fillId="2" borderId="22" xfId="0" applyNumberFormat="1" applyFill="1" applyBorder="1" applyAlignment="1">
      <alignment horizontal="center" vertical="center"/>
    </xf>
    <xf numFmtId="0" fontId="0" fillId="2" borderId="0" xfId="0" applyFill="1"/>
    <xf numFmtId="0" fontId="0" fillId="2" borderId="7" xfId="0" applyFill="1" applyBorder="1" applyAlignment="1">
      <alignment horizontal="center" vertical="center" wrapText="1"/>
    </xf>
    <xf numFmtId="0" fontId="0" fillId="2" borderId="6" xfId="0" quotePrefix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164" fontId="0" fillId="2" borderId="24" xfId="0" applyNumberFormat="1" applyFill="1" applyBorder="1" applyAlignment="1">
      <alignment horizontal="center" vertical="center"/>
    </xf>
    <xf numFmtId="0" fontId="0" fillId="2" borderId="6" xfId="0" quotePrefix="1" applyFill="1" applyBorder="1"/>
    <xf numFmtId="0" fontId="0" fillId="2" borderId="6" xfId="0" applyFill="1" applyBorder="1" applyAlignment="1">
      <alignment horizontal="center"/>
    </xf>
    <xf numFmtId="164" fontId="0" fillId="2" borderId="24" xfId="0" applyNumberFormat="1" applyFill="1" applyBorder="1"/>
    <xf numFmtId="0" fontId="0" fillId="2" borderId="3" xfId="0" quotePrefix="1" applyFill="1" applyBorder="1"/>
    <xf numFmtId="0" fontId="0" fillId="2" borderId="3" xfId="0" applyFill="1" applyBorder="1" applyAlignment="1">
      <alignment horizontal="center"/>
    </xf>
    <xf numFmtId="0" fontId="0" fillId="2" borderId="3" xfId="0" quotePrefix="1" applyFill="1" applyBorder="1" applyAlignment="1">
      <alignment horizontal="center"/>
    </xf>
    <xf numFmtId="164" fontId="0" fillId="2" borderId="22" xfId="0" applyNumberFormat="1" applyFill="1" applyBorder="1"/>
    <xf numFmtId="0" fontId="0" fillId="0" borderId="3" xfId="0" applyFill="1" applyBorder="1"/>
    <xf numFmtId="164" fontId="7" fillId="3" borderId="12" xfId="0" applyNumberFormat="1" applyFont="1" applyFill="1" applyBorder="1" applyAlignment="1">
      <alignment vertical="center"/>
    </xf>
    <xf numFmtId="165" fontId="1" fillId="0" borderId="0" xfId="0" applyNumberFormat="1" applyFont="1"/>
    <xf numFmtId="165" fontId="6" fillId="4" borderId="29" xfId="0" applyNumberFormat="1" applyFont="1" applyFill="1" applyBorder="1" applyAlignment="1">
      <alignment horizontal="center" vertical="center"/>
    </xf>
    <xf numFmtId="165" fontId="5" fillId="2" borderId="3" xfId="0" applyNumberFormat="1" applyFont="1" applyFill="1" applyBorder="1" applyAlignment="1">
      <alignment vertical="center"/>
    </xf>
    <xf numFmtId="165" fontId="2" fillId="3" borderId="29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3" fillId="2" borderId="9" xfId="0" quotePrefix="1" applyFont="1" applyFill="1" applyBorder="1" applyAlignment="1">
      <alignment horizontal="center"/>
    </xf>
    <xf numFmtId="0" fontId="0" fillId="0" borderId="0" xfId="0" applyBorder="1"/>
    <xf numFmtId="0" fontId="11" fillId="0" borderId="31" xfId="0" applyFont="1" applyBorder="1" applyAlignment="1">
      <alignment horizontal="center" vertical="center" wrapText="1"/>
    </xf>
    <xf numFmtId="0" fontId="10" fillId="0" borderId="31" xfId="0" applyFont="1" applyBorder="1" applyAlignment="1">
      <alignment vertical="center" wrapText="1"/>
    </xf>
    <xf numFmtId="0" fontId="5" fillId="2" borderId="31" xfId="0" applyFont="1" applyFill="1" applyBorder="1" applyAlignment="1">
      <alignment vertical="center"/>
    </xf>
    <xf numFmtId="165" fontId="5" fillId="2" borderId="31" xfId="0" applyNumberFormat="1" applyFont="1" applyFill="1" applyBorder="1" applyAlignment="1">
      <alignment vertical="center"/>
    </xf>
    <xf numFmtId="164" fontId="3" fillId="2" borderId="31" xfId="0" applyNumberFormat="1" applyFont="1" applyFill="1" applyBorder="1" applyAlignment="1">
      <alignment vertical="center"/>
    </xf>
    <xf numFmtId="0" fontId="3" fillId="2" borderId="31" xfId="0" quotePrefix="1" applyFont="1" applyFill="1" applyBorder="1" applyAlignment="1">
      <alignment horizontal="center"/>
    </xf>
    <xf numFmtId="0" fontId="3" fillId="2" borderId="31" xfId="0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/>
    </xf>
    <xf numFmtId="0" fontId="0" fillId="0" borderId="31" xfId="0" applyBorder="1"/>
    <xf numFmtId="44" fontId="1" fillId="0" borderId="0" xfId="1" applyFont="1" applyFill="1"/>
    <xf numFmtId="44" fontId="10" fillId="8" borderId="14" xfId="1" applyFont="1" applyFill="1" applyBorder="1" applyAlignment="1">
      <alignment horizontal="center" vertical="center" wrapText="1"/>
    </xf>
    <xf numFmtId="44" fontId="0" fillId="0" borderId="0" xfId="1" applyFont="1"/>
    <xf numFmtId="44" fontId="7" fillId="3" borderId="12" xfId="1" applyFont="1" applyFill="1" applyBorder="1" applyAlignment="1">
      <alignment vertical="center"/>
    </xf>
    <xf numFmtId="44" fontId="3" fillId="2" borderId="3" xfId="1" quotePrefix="1" applyFont="1" applyFill="1" applyBorder="1" applyAlignment="1">
      <alignment horizontal="center"/>
    </xf>
    <xf numFmtId="44" fontId="3" fillId="3" borderId="12" xfId="1" applyFont="1" applyFill="1" applyBorder="1" applyAlignment="1">
      <alignment vertical="center"/>
    </xf>
    <xf numFmtId="44" fontId="3" fillId="2" borderId="13" xfId="1" quotePrefix="1" applyFont="1" applyFill="1" applyBorder="1" applyAlignment="1">
      <alignment horizontal="center"/>
    </xf>
    <xf numFmtId="44" fontId="3" fillId="2" borderId="6" xfId="1" quotePrefix="1" applyFont="1" applyFill="1" applyBorder="1" applyAlignment="1">
      <alignment horizontal="center"/>
    </xf>
    <xf numFmtId="44" fontId="3" fillId="2" borderId="2" xfId="1" quotePrefix="1" applyFont="1" applyFill="1" applyBorder="1" applyAlignment="1">
      <alignment horizontal="center"/>
    </xf>
    <xf numFmtId="44" fontId="3" fillId="2" borderId="9" xfId="1" quotePrefix="1" applyFon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vertical="center"/>
    </xf>
    <xf numFmtId="0" fontId="5" fillId="9" borderId="3" xfId="0" applyFont="1" applyFill="1" applyBorder="1" applyAlignment="1">
      <alignment vertical="center"/>
    </xf>
    <xf numFmtId="165" fontId="5" fillId="9" borderId="3" xfId="0" applyNumberFormat="1" applyFont="1" applyFill="1" applyBorder="1" applyAlignment="1">
      <alignment vertical="center"/>
    </xf>
    <xf numFmtId="164" fontId="4" fillId="9" borderId="3" xfId="0" applyNumberFormat="1" applyFont="1" applyFill="1" applyBorder="1" applyAlignment="1">
      <alignment vertical="center"/>
    </xf>
    <xf numFmtId="0" fontId="16" fillId="9" borderId="3" xfId="0" quotePrefix="1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164" fontId="3" fillId="9" borderId="3" xfId="0" applyNumberFormat="1" applyFont="1" applyFill="1" applyBorder="1" applyAlignment="1">
      <alignment vertical="center"/>
    </xf>
    <xf numFmtId="0" fontId="3" fillId="9" borderId="3" xfId="0" quotePrefix="1" applyFont="1" applyFill="1" applyBorder="1" applyAlignment="1">
      <alignment horizontal="center"/>
    </xf>
    <xf numFmtId="0" fontId="3" fillId="9" borderId="10" xfId="0" quotePrefix="1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17" fillId="2" borderId="3" xfId="0" applyFont="1" applyFill="1" applyBorder="1" applyAlignment="1">
      <alignment vertical="center"/>
    </xf>
    <xf numFmtId="165" fontId="17" fillId="2" borderId="3" xfId="0" applyNumberFormat="1" applyFont="1" applyFill="1" applyBorder="1" applyAlignment="1">
      <alignment vertical="center"/>
    </xf>
    <xf numFmtId="164" fontId="18" fillId="2" borderId="3" xfId="0" applyNumberFormat="1" applyFont="1" applyFill="1" applyBorder="1" applyAlignment="1">
      <alignment vertical="center"/>
    </xf>
    <xf numFmtId="0" fontId="18" fillId="2" borderId="3" xfId="0" quotePrefix="1" applyFont="1" applyFill="1" applyBorder="1" applyAlignment="1">
      <alignment horizontal="center"/>
    </xf>
    <xf numFmtId="0" fontId="18" fillId="2" borderId="3" xfId="0" applyFont="1" applyFill="1" applyBorder="1" applyAlignment="1">
      <alignment horizontal="center"/>
    </xf>
    <xf numFmtId="44" fontId="3" fillId="2" borderId="3" xfId="1" quotePrefix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2" borderId="35" xfId="0" applyFont="1" applyFill="1" applyBorder="1"/>
    <xf numFmtId="0" fontId="3" fillId="2" borderId="36" xfId="0" applyFont="1" applyFill="1" applyBorder="1"/>
    <xf numFmtId="0" fontId="19" fillId="0" borderId="8" xfId="0" applyFont="1" applyBorder="1" applyAlignment="1">
      <alignment vertical="center" wrapText="1"/>
    </xf>
    <xf numFmtId="0" fontId="18" fillId="2" borderId="3" xfId="0" quotePrefix="1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7" fillId="9" borderId="3" xfId="0" applyFont="1" applyFill="1" applyBorder="1" applyAlignment="1">
      <alignment horizontal="left" vertical="center"/>
    </xf>
    <xf numFmtId="165" fontId="17" fillId="9" borderId="3" xfId="0" applyNumberFormat="1" applyFont="1" applyFill="1" applyBorder="1" applyAlignment="1">
      <alignment horizontal="right" vertical="center"/>
    </xf>
    <xf numFmtId="164" fontId="18" fillId="9" borderId="3" xfId="0" applyNumberFormat="1" applyFont="1" applyFill="1" applyBorder="1" applyAlignment="1">
      <alignment horizontal="center" vertical="center"/>
    </xf>
    <xf numFmtId="0" fontId="18" fillId="9" borderId="3" xfId="0" quotePrefix="1" applyFont="1" applyFill="1" applyBorder="1" applyAlignment="1">
      <alignment horizontal="center" vertical="center"/>
    </xf>
    <xf numFmtId="0" fontId="18" fillId="9" borderId="3" xfId="0" applyFont="1" applyFill="1" applyBorder="1" applyAlignment="1">
      <alignment horizontal="center" vertical="center"/>
    </xf>
    <xf numFmtId="0" fontId="15" fillId="9" borderId="3" xfId="0" applyFont="1" applyFill="1" applyBorder="1" applyAlignment="1">
      <alignment vertical="center"/>
    </xf>
    <xf numFmtId="165" fontId="15" fillId="9" borderId="3" xfId="0" applyNumberFormat="1" applyFont="1" applyFill="1" applyBorder="1" applyAlignment="1">
      <alignment vertical="center"/>
    </xf>
    <xf numFmtId="164" fontId="16" fillId="9" borderId="3" xfId="0" applyNumberFormat="1" applyFont="1" applyFill="1" applyBorder="1" applyAlignment="1">
      <alignment vertical="center"/>
    </xf>
    <xf numFmtId="0" fontId="16" fillId="9" borderId="3" xfId="0" quotePrefix="1" applyFont="1" applyFill="1" applyBorder="1" applyAlignment="1">
      <alignment horizontal="center" vertical="center"/>
    </xf>
    <xf numFmtId="0" fontId="16" fillId="9" borderId="3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/>
    </xf>
    <xf numFmtId="0" fontId="4" fillId="2" borderId="3" xfId="0" quotePrefix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18" fillId="9" borderId="3" xfId="0" quotePrefix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1" fontId="1" fillId="0" borderId="0" xfId="0" applyNumberFormat="1" applyFont="1"/>
    <xf numFmtId="1" fontId="6" fillId="4" borderId="29" xfId="0" applyNumberFormat="1" applyFont="1" applyFill="1" applyBorder="1" applyAlignment="1">
      <alignment horizontal="center" vertical="center"/>
    </xf>
    <xf numFmtId="1" fontId="5" fillId="2" borderId="3" xfId="0" applyNumberFormat="1" applyFont="1" applyFill="1" applyBorder="1" applyAlignment="1">
      <alignment vertical="center"/>
    </xf>
    <xf numFmtId="1" fontId="5" fillId="2" borderId="31" xfId="0" applyNumberFormat="1" applyFont="1" applyFill="1" applyBorder="1" applyAlignment="1">
      <alignment vertical="center"/>
    </xf>
    <xf numFmtId="1" fontId="0" fillId="0" borderId="0" xfId="0" applyNumberFormat="1"/>
    <xf numFmtId="1" fontId="2" fillId="3" borderId="29" xfId="0" applyNumberFormat="1" applyFont="1" applyFill="1" applyBorder="1" applyAlignment="1">
      <alignment horizontal="center" vertical="center"/>
    </xf>
    <xf numFmtId="1" fontId="17" fillId="2" borderId="3" xfId="0" applyNumberFormat="1" applyFont="1" applyFill="1" applyBorder="1" applyAlignment="1">
      <alignment vertical="center"/>
    </xf>
    <xf numFmtId="1" fontId="15" fillId="9" borderId="3" xfId="0" applyNumberFormat="1" applyFont="1" applyFill="1" applyBorder="1" applyAlignment="1">
      <alignment vertical="center"/>
    </xf>
    <xf numFmtId="1" fontId="5" fillId="9" borderId="3" xfId="0" applyNumberFormat="1" applyFont="1" applyFill="1" applyBorder="1" applyAlignment="1">
      <alignment vertical="center"/>
    </xf>
    <xf numFmtId="1" fontId="3" fillId="3" borderId="29" xfId="0" applyNumberFormat="1" applyFont="1" applyFill="1" applyBorder="1" applyAlignment="1">
      <alignment vertical="center"/>
    </xf>
    <xf numFmtId="1" fontId="17" fillId="9" borderId="3" xfId="0" applyNumberFormat="1" applyFont="1" applyFill="1" applyBorder="1" applyAlignment="1">
      <alignment horizontal="right" vertical="center"/>
    </xf>
    <xf numFmtId="0" fontId="4" fillId="2" borderId="3" xfId="0" quotePrefix="1" applyFont="1" applyFill="1" applyBorder="1" applyAlignment="1">
      <alignment horizontal="center" vertical="center" wrapText="1"/>
    </xf>
    <xf numFmtId="0" fontId="18" fillId="9" borderId="3" xfId="0" quotePrefix="1" applyFont="1" applyFill="1" applyBorder="1" applyAlignment="1">
      <alignment horizontal="left" vertical="center" wrapText="1"/>
    </xf>
    <xf numFmtId="164" fontId="3" fillId="10" borderId="3" xfId="0" applyNumberFormat="1" applyFont="1" applyFill="1" applyBorder="1" applyAlignment="1">
      <alignment vertical="center"/>
    </xf>
    <xf numFmtId="0" fontId="3" fillId="10" borderId="3" xfId="0" quotePrefix="1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5" fillId="10" borderId="3" xfId="0" applyFont="1" applyFill="1" applyBorder="1" applyAlignment="1">
      <alignment vertical="center"/>
    </xf>
    <xf numFmtId="165" fontId="5" fillId="10" borderId="3" xfId="0" applyNumberFormat="1" applyFont="1" applyFill="1" applyBorder="1" applyAlignment="1">
      <alignment vertical="center"/>
    </xf>
    <xf numFmtId="1" fontId="5" fillId="10" borderId="3" xfId="0" applyNumberFormat="1" applyFont="1" applyFill="1" applyBorder="1" applyAlignment="1">
      <alignment vertical="center"/>
    </xf>
    <xf numFmtId="164" fontId="4" fillId="10" borderId="3" xfId="0" applyNumberFormat="1" applyFont="1" applyFill="1" applyBorder="1" applyAlignment="1">
      <alignment vertical="center"/>
    </xf>
    <xf numFmtId="0" fontId="4" fillId="10" borderId="3" xfId="0" quotePrefix="1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/>
    </xf>
    <xf numFmtId="0" fontId="4" fillId="10" borderId="3" xfId="0" quotePrefix="1" applyFont="1" applyFill="1" applyBorder="1" applyAlignment="1">
      <alignment horizontal="left" wrapText="1"/>
    </xf>
    <xf numFmtId="0" fontId="4" fillId="10" borderId="33" xfId="0" quotePrefix="1" applyFont="1" applyFill="1" applyBorder="1" applyAlignment="1">
      <alignment wrapText="1"/>
    </xf>
    <xf numFmtId="0" fontId="17" fillId="10" borderId="3" xfId="0" applyFont="1" applyFill="1" applyBorder="1" applyAlignment="1">
      <alignment vertical="center"/>
    </xf>
    <xf numFmtId="165" fontId="17" fillId="10" borderId="3" xfId="0" applyNumberFormat="1" applyFont="1" applyFill="1" applyBorder="1" applyAlignment="1">
      <alignment vertical="center"/>
    </xf>
    <xf numFmtId="1" fontId="17" fillId="10" borderId="3" xfId="0" applyNumberFormat="1" applyFont="1" applyFill="1" applyBorder="1" applyAlignment="1">
      <alignment vertical="center"/>
    </xf>
    <xf numFmtId="164" fontId="18" fillId="10" borderId="3" xfId="0" applyNumberFormat="1" applyFont="1" applyFill="1" applyBorder="1" applyAlignment="1">
      <alignment vertical="center"/>
    </xf>
    <xf numFmtId="0" fontId="18" fillId="10" borderId="3" xfId="0" quotePrefix="1" applyFont="1" applyFill="1" applyBorder="1" applyAlignment="1">
      <alignment horizontal="center"/>
    </xf>
    <xf numFmtId="0" fontId="18" fillId="10" borderId="3" xfId="0" applyFont="1" applyFill="1" applyBorder="1" applyAlignment="1">
      <alignment horizontal="center"/>
    </xf>
    <xf numFmtId="0" fontId="4" fillId="10" borderId="3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4" fillId="10" borderId="3" xfId="0" quotePrefix="1" applyFont="1" applyFill="1" applyBorder="1" applyAlignment="1">
      <alignment horizontal="left" vertical="center" wrapText="1"/>
    </xf>
    <xf numFmtId="0" fontId="4" fillId="10" borderId="13" xfId="0" quotePrefix="1" applyFont="1" applyFill="1" applyBorder="1" applyAlignment="1">
      <alignment wrapText="1"/>
    </xf>
    <xf numFmtId="0" fontId="18" fillId="2" borderId="3" xfId="0" quotePrefix="1" applyFont="1" applyFill="1" applyBorder="1" applyAlignment="1">
      <alignment horizontal="center" wrapText="1"/>
    </xf>
    <xf numFmtId="16" fontId="3" fillId="3" borderId="13" xfId="0" quotePrefix="1" applyNumberFormat="1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quotePrefix="1" applyFont="1" applyFill="1" applyBorder="1" applyAlignment="1">
      <alignment horizontal="left" vertical="center" wrapText="1"/>
    </xf>
    <xf numFmtId="0" fontId="4" fillId="2" borderId="11" xfId="0" quotePrefix="1" applyFont="1" applyFill="1" applyBorder="1" applyAlignment="1">
      <alignment horizontal="left" vertical="center" wrapText="1"/>
    </xf>
    <xf numFmtId="16" fontId="3" fillId="3" borderId="13" xfId="0" quotePrefix="1" applyNumberFormat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0" fontId="7" fillId="12" borderId="0" xfId="0" applyFont="1" applyFill="1"/>
    <xf numFmtId="165" fontId="7" fillId="12" borderId="0" xfId="0" applyNumberFormat="1" applyFont="1" applyFill="1"/>
    <xf numFmtId="1" fontId="7" fillId="12" borderId="0" xfId="0" applyNumberFormat="1" applyFont="1" applyFill="1"/>
    <xf numFmtId="2" fontId="7" fillId="12" borderId="0" xfId="0" applyNumberFormat="1" applyFont="1" applyFill="1"/>
    <xf numFmtId="44" fontId="7" fillId="12" borderId="0" xfId="1" applyFont="1" applyFill="1"/>
    <xf numFmtId="0" fontId="10" fillId="2" borderId="14" xfId="0" applyFont="1" applyFill="1" applyBorder="1" applyAlignment="1">
      <alignment horizontal="center" vertical="center" wrapText="1"/>
    </xf>
    <xf numFmtId="0" fontId="10" fillId="2" borderId="16" xfId="0" applyFont="1" applyFill="1" applyBorder="1" applyAlignment="1">
      <alignment horizontal="center" vertical="center" wrapText="1"/>
    </xf>
    <xf numFmtId="0" fontId="10" fillId="12" borderId="16" xfId="0" applyFont="1" applyFill="1" applyBorder="1" applyAlignment="1">
      <alignment horizontal="center" vertical="center" wrapText="1"/>
    </xf>
    <xf numFmtId="0" fontId="10" fillId="12" borderId="14" xfId="0" applyFont="1" applyFill="1" applyBorder="1" applyAlignment="1">
      <alignment horizontal="center" vertical="center" wrapText="1"/>
    </xf>
    <xf numFmtId="0" fontId="2" fillId="3" borderId="33" xfId="0" quotePrefix="1" applyFont="1" applyFill="1" applyBorder="1" applyAlignment="1">
      <alignment horizontal="center" vertical="center" wrapText="1"/>
    </xf>
    <xf numFmtId="0" fontId="2" fillId="3" borderId="9" xfId="0" quotePrefix="1" applyFont="1" applyFill="1" applyBorder="1" applyAlignment="1">
      <alignment horizontal="center" vertical="center" wrapText="1"/>
    </xf>
    <xf numFmtId="164" fontId="2" fillId="3" borderId="33" xfId="0" applyNumberFormat="1" applyFont="1" applyFill="1" applyBorder="1" applyAlignment="1">
      <alignment horizontal="center" vertical="center" wrapText="1"/>
    </xf>
    <xf numFmtId="164" fontId="2" fillId="3" borderId="9" xfId="0" applyNumberFormat="1" applyFont="1" applyFill="1" applyBorder="1" applyAlignment="1">
      <alignment horizontal="center" vertical="center"/>
    </xf>
    <xf numFmtId="164" fontId="2" fillId="3" borderId="10" xfId="0" applyNumberFormat="1" applyFont="1" applyFill="1" applyBorder="1" applyAlignment="1">
      <alignment horizontal="center" vertical="center"/>
    </xf>
    <xf numFmtId="164" fontId="2" fillId="3" borderId="9" xfId="0" applyNumberFormat="1" applyFont="1" applyFill="1" applyBorder="1" applyAlignment="1">
      <alignment horizontal="center" vertical="center" wrapText="1"/>
    </xf>
    <xf numFmtId="164" fontId="2" fillId="3" borderId="10" xfId="0" applyNumberFormat="1" applyFont="1" applyFill="1" applyBorder="1" applyAlignment="1">
      <alignment horizontal="center" vertical="center" wrapText="1"/>
    </xf>
    <xf numFmtId="0" fontId="3" fillId="2" borderId="33" xfId="0" quotePrefix="1" applyFont="1" applyFill="1" applyBorder="1" applyAlignment="1">
      <alignment horizontal="left" vertical="center" wrapText="1"/>
    </xf>
    <xf numFmtId="0" fontId="3" fillId="2" borderId="9" xfId="0" quotePrefix="1" applyFont="1" applyFill="1" applyBorder="1" applyAlignment="1">
      <alignment horizontal="left" vertical="center" wrapText="1"/>
    </xf>
    <xf numFmtId="0" fontId="3" fillId="2" borderId="10" xfId="0" quotePrefix="1" applyFont="1" applyFill="1" applyBorder="1" applyAlignment="1">
      <alignment horizontal="left" vertical="center" wrapText="1"/>
    </xf>
    <xf numFmtId="44" fontId="3" fillId="2" borderId="33" xfId="1" quotePrefix="1" applyFont="1" applyFill="1" applyBorder="1" applyAlignment="1">
      <alignment horizontal="left" vertical="center" wrapText="1"/>
    </xf>
    <xf numFmtId="44" fontId="3" fillId="2" borderId="9" xfId="1" quotePrefix="1" applyFont="1" applyFill="1" applyBorder="1" applyAlignment="1">
      <alignment horizontal="left" vertical="center" wrapText="1"/>
    </xf>
    <xf numFmtId="44" fontId="3" fillId="2" borderId="10" xfId="1" quotePrefix="1" applyFont="1" applyFill="1" applyBorder="1" applyAlignment="1">
      <alignment horizontal="left" vertical="center" wrapText="1"/>
    </xf>
    <xf numFmtId="0" fontId="2" fillId="3" borderId="10" xfId="0" quotePrefix="1" applyFont="1" applyFill="1" applyBorder="1" applyAlignment="1">
      <alignment horizontal="center" vertical="center" wrapText="1"/>
    </xf>
    <xf numFmtId="0" fontId="2" fillId="3" borderId="11" xfId="0" quotePrefix="1" applyFont="1" applyFill="1" applyBorder="1" applyAlignment="1">
      <alignment horizontal="center" vertical="center" wrapText="1"/>
    </xf>
    <xf numFmtId="0" fontId="4" fillId="10" borderId="8" xfId="0" quotePrefix="1" applyFont="1" applyFill="1" applyBorder="1" applyAlignment="1">
      <alignment horizontal="left" vertical="center" wrapText="1"/>
    </xf>
    <xf numFmtId="0" fontId="4" fillId="10" borderId="11" xfId="0" quotePrefix="1" applyFont="1" applyFill="1" applyBorder="1" applyAlignment="1">
      <alignment horizontal="left" vertical="center" wrapText="1"/>
    </xf>
    <xf numFmtId="0" fontId="2" fillId="3" borderId="9" xfId="0" quotePrefix="1" applyFont="1" applyFill="1" applyBorder="1" applyAlignment="1">
      <alignment horizontal="center" vertical="center"/>
    </xf>
    <xf numFmtId="164" fontId="2" fillId="3" borderId="33" xfId="0" applyNumberFormat="1" applyFont="1" applyFill="1" applyBorder="1" applyAlignment="1">
      <alignment horizontal="center" vertical="center"/>
    </xf>
    <xf numFmtId="164" fontId="2" fillId="3" borderId="33" xfId="0" quotePrefix="1" applyNumberFormat="1" applyFont="1" applyFill="1" applyBorder="1" applyAlignment="1">
      <alignment horizontal="center" vertical="center" wrapText="1"/>
    </xf>
    <xf numFmtId="0" fontId="4" fillId="10" borderId="33" xfId="0" quotePrefix="1" applyFont="1" applyFill="1" applyBorder="1" applyAlignment="1">
      <alignment horizontal="left" vertical="top" wrapText="1"/>
    </xf>
    <xf numFmtId="0" fontId="4" fillId="10" borderId="10" xfId="0" quotePrefix="1" applyFont="1" applyFill="1" applyBorder="1" applyAlignment="1">
      <alignment horizontal="left" vertical="top" wrapText="1"/>
    </xf>
    <xf numFmtId="0" fontId="10" fillId="2" borderId="18" xfId="0" applyFont="1" applyFill="1" applyBorder="1" applyAlignment="1">
      <alignment horizontal="left" vertical="center" wrapText="1"/>
    </xf>
    <xf numFmtId="0" fontId="10" fillId="2" borderId="17" xfId="0" applyFont="1" applyFill="1" applyBorder="1" applyAlignment="1">
      <alignment horizontal="left" vertical="center" wrapText="1"/>
    </xf>
    <xf numFmtId="0" fontId="10" fillId="12" borderId="18" xfId="0" applyFont="1" applyFill="1" applyBorder="1" applyAlignment="1">
      <alignment horizontal="left" vertical="center" wrapText="1"/>
    </xf>
    <xf numFmtId="0" fontId="10" fillId="12" borderId="17" xfId="0" applyFont="1" applyFill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9" borderId="18" xfId="0" applyFont="1" applyFill="1" applyBorder="1" applyAlignment="1">
      <alignment horizontal="left" vertical="center" wrapText="1"/>
    </xf>
    <xf numFmtId="0" fontId="10" fillId="9" borderId="17" xfId="0" applyFont="1" applyFill="1" applyBorder="1" applyAlignment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1711326</xdr:colOff>
      <xdr:row>147</xdr:row>
      <xdr:rowOff>196850</xdr:rowOff>
    </xdr:from>
    <xdr:to>
      <xdr:col>12</xdr:col>
      <xdr:colOff>1752601</xdr:colOff>
      <xdr:row>149</xdr:row>
      <xdr:rowOff>361950</xdr:rowOff>
    </xdr:to>
    <xdr:cxnSp macro="">
      <xdr:nvCxnSpPr>
        <xdr:cNvPr id="4" name="Curved Connector 3"/>
        <xdr:cNvCxnSpPr/>
      </xdr:nvCxnSpPr>
      <xdr:spPr>
        <a:xfrm rot="16200000" flipV="1">
          <a:off x="11055351" y="28543250"/>
          <a:ext cx="631825" cy="41275"/>
        </a:xfrm>
        <a:prstGeom prst="curvedConnector3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38101</xdr:rowOff>
    </xdr:from>
    <xdr:to>
      <xdr:col>12</xdr:col>
      <xdr:colOff>485775</xdr:colOff>
      <xdr:row>28</xdr:row>
      <xdr:rowOff>36835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735" t="16803" r="8191" b="14476"/>
        <a:stretch/>
      </xdr:blipFill>
      <xdr:spPr>
        <a:xfrm>
          <a:off x="0" y="1562101"/>
          <a:ext cx="7800975" cy="495173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161925</xdr:rowOff>
    </xdr:from>
    <xdr:to>
      <xdr:col>12</xdr:col>
      <xdr:colOff>485774</xdr:colOff>
      <xdr:row>55</xdr:row>
      <xdr:rowOff>28574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8829" t="17004" r="4963" b="14577"/>
        <a:stretch/>
      </xdr:blipFill>
      <xdr:spPr>
        <a:xfrm>
          <a:off x="0" y="6829425"/>
          <a:ext cx="7800974" cy="48196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171450</xdr:rowOff>
    </xdr:from>
    <xdr:to>
      <xdr:col>12</xdr:col>
      <xdr:colOff>466724</xdr:colOff>
      <xdr:row>82</xdr:row>
      <xdr:rowOff>8113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5323" t="14645" r="2487" b="12288"/>
        <a:stretch/>
      </xdr:blipFill>
      <xdr:spPr>
        <a:xfrm>
          <a:off x="0" y="11982450"/>
          <a:ext cx="7781924" cy="4789663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89</xdr:row>
      <xdr:rowOff>76199</xdr:rowOff>
    </xdr:from>
    <xdr:to>
      <xdr:col>12</xdr:col>
      <xdr:colOff>410601</xdr:colOff>
      <xdr:row>120</xdr:row>
      <xdr:rowOff>170266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17040224"/>
          <a:ext cx="7725800" cy="599956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123</xdr:row>
      <xdr:rowOff>47625</xdr:rowOff>
    </xdr:from>
    <xdr:to>
      <xdr:col>12</xdr:col>
      <xdr:colOff>422864</xdr:colOff>
      <xdr:row>154</xdr:row>
      <xdr:rowOff>151216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3488650"/>
          <a:ext cx="7738064" cy="6009091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91</xdr:row>
      <xdr:rowOff>180975</xdr:rowOff>
    </xdr:from>
    <xdr:to>
      <xdr:col>16</xdr:col>
      <xdr:colOff>474552</xdr:colOff>
      <xdr:row>115</xdr:row>
      <xdr:rowOff>152400</xdr:rowOff>
    </xdr:to>
    <xdr:pic>
      <xdr:nvPicPr>
        <xdr:cNvPr id="8" name="Picture 7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438" t="17004" b="13973"/>
        <a:stretch/>
      </xdr:blipFill>
      <xdr:spPr>
        <a:xfrm>
          <a:off x="2466975" y="17526000"/>
          <a:ext cx="7761177" cy="4543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2"/>
  <sheetViews>
    <sheetView showGridLines="0" tabSelected="1" workbookViewId="0">
      <selection activeCell="D37" sqref="D37"/>
    </sheetView>
  </sheetViews>
  <sheetFormatPr defaultRowHeight="12.75" x14ac:dyDescent="0.2"/>
  <cols>
    <col min="1" max="1" width="1.85546875" style="3" customWidth="1"/>
    <col min="2" max="2" width="5.85546875" style="1" customWidth="1"/>
    <col min="3" max="3" width="17.5703125" style="66" customWidth="1"/>
    <col min="4" max="4" width="51.5703125" style="1" customWidth="1"/>
    <col min="5" max="5" width="35.85546875" style="3" customWidth="1"/>
    <col min="6" max="16384" width="9.140625" style="3"/>
  </cols>
  <sheetData>
    <row r="1" spans="2:10" ht="18" customHeight="1" thickBot="1" x14ac:dyDescent="0.25">
      <c r="B1" s="21" t="s">
        <v>23</v>
      </c>
      <c r="C1" s="65"/>
      <c r="D1" s="21" t="s">
        <v>24</v>
      </c>
      <c r="E1" s="60" t="s">
        <v>53</v>
      </c>
      <c r="F1" s="1"/>
      <c r="G1" s="2"/>
      <c r="H1" s="4"/>
      <c r="I1" s="4"/>
      <c r="J1" s="4"/>
    </row>
    <row r="2" spans="2:10" ht="13.5" thickBot="1" x14ac:dyDescent="0.25">
      <c r="B2" s="25" t="s">
        <v>25</v>
      </c>
      <c r="C2" s="251" t="s">
        <v>26</v>
      </c>
      <c r="D2" s="252"/>
      <c r="E2" s="25" t="s">
        <v>54</v>
      </c>
      <c r="F2" s="1"/>
      <c r="G2" s="2"/>
      <c r="H2" s="4"/>
      <c r="I2" s="4"/>
      <c r="J2" s="4"/>
    </row>
    <row r="3" spans="2:10" ht="12" customHeight="1" thickBot="1" x14ac:dyDescent="0.25">
      <c r="B3" s="25" t="s">
        <v>27</v>
      </c>
      <c r="C3" s="251" t="s">
        <v>28</v>
      </c>
      <c r="D3" s="252"/>
      <c r="E3" s="25" t="s">
        <v>54</v>
      </c>
    </row>
    <row r="4" spans="2:10" ht="13.5" thickBot="1" x14ac:dyDescent="0.25">
      <c r="B4" s="25" t="s">
        <v>33</v>
      </c>
      <c r="C4" s="251" t="s">
        <v>34</v>
      </c>
      <c r="D4" s="252"/>
      <c r="E4" s="25" t="s">
        <v>54</v>
      </c>
    </row>
    <row r="5" spans="2:10" ht="13.5" customHeight="1" thickBot="1" x14ac:dyDescent="0.25">
      <c r="B5" s="25" t="s">
        <v>35</v>
      </c>
      <c r="C5" s="251" t="s">
        <v>36</v>
      </c>
      <c r="D5" s="252"/>
      <c r="E5" s="25" t="s">
        <v>55</v>
      </c>
    </row>
    <row r="6" spans="2:10" ht="13.5" thickBot="1" x14ac:dyDescent="0.25">
      <c r="B6" s="25" t="s">
        <v>37</v>
      </c>
      <c r="C6" s="251" t="s">
        <v>38</v>
      </c>
      <c r="D6" s="252"/>
      <c r="E6" s="25" t="s">
        <v>54</v>
      </c>
    </row>
    <row r="7" spans="2:10" ht="13.5" customHeight="1" thickBot="1" x14ac:dyDescent="0.25">
      <c r="B7" s="25" t="s">
        <v>39</v>
      </c>
      <c r="C7" s="251" t="s">
        <v>40</v>
      </c>
      <c r="D7" s="252"/>
      <c r="E7" s="25" t="s">
        <v>55</v>
      </c>
    </row>
    <row r="8" spans="2:10" ht="13.5" thickBot="1" x14ac:dyDescent="0.25">
      <c r="B8" s="25" t="s">
        <v>41</v>
      </c>
      <c r="C8" s="251" t="s">
        <v>42</v>
      </c>
      <c r="D8" s="252"/>
      <c r="E8" s="25" t="s">
        <v>54</v>
      </c>
    </row>
    <row r="9" spans="2:10" ht="13.5" customHeight="1" thickBot="1" x14ac:dyDescent="0.25">
      <c r="B9" s="25" t="s">
        <v>43</v>
      </c>
      <c r="C9" s="251" t="s">
        <v>44</v>
      </c>
      <c r="D9" s="252"/>
      <c r="E9" s="25" t="s">
        <v>55</v>
      </c>
    </row>
    <row r="10" spans="2:10" ht="13.5" thickBot="1" x14ac:dyDescent="0.25">
      <c r="B10" s="26" t="s">
        <v>29</v>
      </c>
      <c r="C10" s="253" t="s">
        <v>30</v>
      </c>
      <c r="D10" s="254"/>
      <c r="E10" s="26" t="s">
        <v>101</v>
      </c>
    </row>
    <row r="11" spans="2:10" ht="13.5" customHeight="1" thickBot="1" x14ac:dyDescent="0.25">
      <c r="B11" s="23" t="s">
        <v>31</v>
      </c>
      <c r="C11" s="253" t="s">
        <v>32</v>
      </c>
      <c r="D11" s="254"/>
      <c r="E11" s="26" t="s">
        <v>101</v>
      </c>
    </row>
    <row r="12" spans="2:10" ht="13.5" customHeight="1" thickBot="1" x14ac:dyDescent="0.25">
      <c r="B12" s="26" t="s">
        <v>45</v>
      </c>
      <c r="C12" s="253" t="s">
        <v>46</v>
      </c>
      <c r="D12" s="254"/>
      <c r="E12" s="26" t="s">
        <v>101</v>
      </c>
    </row>
    <row r="13" spans="2:10" ht="13.5" customHeight="1" thickBot="1" x14ac:dyDescent="0.25">
      <c r="B13" s="23" t="s">
        <v>47</v>
      </c>
      <c r="C13" s="253" t="s">
        <v>48</v>
      </c>
      <c r="D13" s="254"/>
      <c r="E13" s="26" t="s">
        <v>101</v>
      </c>
    </row>
    <row r="14" spans="2:10" ht="13.5" customHeight="1" thickBot="1" x14ac:dyDescent="0.25">
      <c r="B14" s="23" t="s">
        <v>49</v>
      </c>
      <c r="C14" s="253" t="s">
        <v>50</v>
      </c>
      <c r="D14" s="254"/>
      <c r="E14" s="26" t="s">
        <v>101</v>
      </c>
    </row>
    <row r="15" spans="2:10" ht="13.5" customHeight="1" thickBot="1" x14ac:dyDescent="0.25">
      <c r="B15" s="23" t="s">
        <v>51</v>
      </c>
      <c r="C15" s="253" t="s">
        <v>52</v>
      </c>
      <c r="D15" s="254"/>
      <c r="E15" s="26" t="s">
        <v>101</v>
      </c>
    </row>
    <row r="18" spans="2:5" ht="13.5" thickBot="1" x14ac:dyDescent="0.25"/>
    <row r="19" spans="2:5" ht="13.5" thickBot="1" x14ac:dyDescent="0.25">
      <c r="B19" s="221" t="s">
        <v>25</v>
      </c>
      <c r="C19" s="247" t="s">
        <v>26</v>
      </c>
      <c r="D19" s="248"/>
      <c r="E19" s="221" t="s">
        <v>148</v>
      </c>
    </row>
    <row r="20" spans="2:5" ht="13.5" thickBot="1" x14ac:dyDescent="0.25">
      <c r="B20" s="221" t="s">
        <v>27</v>
      </c>
      <c r="C20" s="247" t="s">
        <v>28</v>
      </c>
      <c r="D20" s="248"/>
      <c r="E20" s="221" t="s">
        <v>148</v>
      </c>
    </row>
    <row r="21" spans="2:5" ht="13.5" thickBot="1" x14ac:dyDescent="0.25">
      <c r="B21" s="221" t="s">
        <v>33</v>
      </c>
      <c r="C21" s="247" t="s">
        <v>34</v>
      </c>
      <c r="D21" s="248"/>
      <c r="E21" s="221" t="s">
        <v>148</v>
      </c>
    </row>
    <row r="22" spans="2:5" ht="13.5" thickBot="1" x14ac:dyDescent="0.25">
      <c r="B22" s="221" t="s">
        <v>35</v>
      </c>
      <c r="C22" s="247" t="s">
        <v>36</v>
      </c>
      <c r="D22" s="248"/>
      <c r="E22" s="221" t="s">
        <v>148</v>
      </c>
    </row>
    <row r="23" spans="2:5" ht="13.5" thickBot="1" x14ac:dyDescent="0.25">
      <c r="B23" s="221" t="s">
        <v>37</v>
      </c>
      <c r="C23" s="247" t="s">
        <v>38</v>
      </c>
      <c r="D23" s="248"/>
      <c r="E23" s="221" t="s">
        <v>148</v>
      </c>
    </row>
    <row r="24" spans="2:5" ht="13.5" thickBot="1" x14ac:dyDescent="0.25">
      <c r="B24" s="221" t="s">
        <v>39</v>
      </c>
      <c r="C24" s="247" t="s">
        <v>40</v>
      </c>
      <c r="D24" s="248"/>
      <c r="E24" s="221" t="s">
        <v>148</v>
      </c>
    </row>
    <row r="25" spans="2:5" ht="13.5" thickBot="1" x14ac:dyDescent="0.25">
      <c r="B25" s="221" t="s">
        <v>41</v>
      </c>
      <c r="C25" s="247" t="s">
        <v>42</v>
      </c>
      <c r="D25" s="248"/>
      <c r="E25" s="221" t="s">
        <v>148</v>
      </c>
    </row>
    <row r="26" spans="2:5" ht="13.5" thickBot="1" x14ac:dyDescent="0.25">
      <c r="B26" s="221" t="s">
        <v>43</v>
      </c>
      <c r="C26" s="247" t="s">
        <v>44</v>
      </c>
      <c r="D26" s="248"/>
      <c r="E26" s="221" t="s">
        <v>148</v>
      </c>
    </row>
    <row r="27" spans="2:5" ht="13.5" thickBot="1" x14ac:dyDescent="0.25">
      <c r="B27" s="221" t="s">
        <v>45</v>
      </c>
      <c r="C27" s="247" t="s">
        <v>46</v>
      </c>
      <c r="D27" s="248"/>
      <c r="E27" s="221" t="s">
        <v>148</v>
      </c>
    </row>
    <row r="28" spans="2:5" ht="13.5" thickBot="1" x14ac:dyDescent="0.25">
      <c r="B28" s="222" t="s">
        <v>47</v>
      </c>
      <c r="C28" s="247" t="s">
        <v>48</v>
      </c>
      <c r="D28" s="248"/>
      <c r="E28" s="221" t="s">
        <v>148</v>
      </c>
    </row>
    <row r="29" spans="2:5" ht="13.5" thickBot="1" x14ac:dyDescent="0.25">
      <c r="B29" s="221" t="s">
        <v>29</v>
      </c>
      <c r="C29" s="247" t="s">
        <v>30</v>
      </c>
      <c r="D29" s="248"/>
      <c r="E29" s="221" t="s">
        <v>148</v>
      </c>
    </row>
    <row r="30" spans="2:5" ht="13.5" thickBot="1" x14ac:dyDescent="0.25">
      <c r="B30" s="223" t="s">
        <v>31</v>
      </c>
      <c r="C30" s="249" t="s">
        <v>32</v>
      </c>
      <c r="D30" s="250"/>
      <c r="E30" s="224" t="s">
        <v>197</v>
      </c>
    </row>
    <row r="31" spans="2:5" ht="13.5" thickBot="1" x14ac:dyDescent="0.25">
      <c r="B31" s="223" t="s">
        <v>49</v>
      </c>
      <c r="C31" s="249" t="s">
        <v>50</v>
      </c>
      <c r="D31" s="250"/>
      <c r="E31" s="224" t="s">
        <v>197</v>
      </c>
    </row>
    <row r="32" spans="2:5" ht="13.5" thickBot="1" x14ac:dyDescent="0.25">
      <c r="B32" s="223" t="s">
        <v>51</v>
      </c>
      <c r="C32" s="249" t="s">
        <v>52</v>
      </c>
      <c r="D32" s="250"/>
      <c r="E32" s="224" t="s">
        <v>197</v>
      </c>
    </row>
  </sheetData>
  <mergeCells count="28">
    <mergeCell ref="C2:D2"/>
    <mergeCell ref="C3:D3"/>
    <mergeCell ref="C15:D15"/>
    <mergeCell ref="C4:D4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9:D19"/>
    <mergeCell ref="C20:D20"/>
    <mergeCell ref="C21:D21"/>
    <mergeCell ref="C22:D22"/>
    <mergeCell ref="C23:D23"/>
    <mergeCell ref="C27:D27"/>
    <mergeCell ref="C28:D28"/>
    <mergeCell ref="C31:D31"/>
    <mergeCell ref="C32:D32"/>
    <mergeCell ref="C24:D24"/>
    <mergeCell ref="C25:D25"/>
    <mergeCell ref="C26:D26"/>
    <mergeCell ref="C29:D29"/>
    <mergeCell ref="C30:D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47"/>
  <sheetViews>
    <sheetView showGridLines="0" workbookViewId="0">
      <selection activeCell="D52" sqref="D52"/>
    </sheetView>
  </sheetViews>
  <sheetFormatPr defaultRowHeight="12.75" x14ac:dyDescent="0.2"/>
  <cols>
    <col min="1" max="1" width="1.85546875" style="3" customWidth="1"/>
    <col min="2" max="2" width="4.140625" style="1" bestFit="1" customWidth="1"/>
    <col min="3" max="3" width="31.140625" style="1" customWidth="1"/>
    <col min="4" max="4" width="12.5703125" style="1" bestFit="1" customWidth="1"/>
    <col min="5" max="5" width="4.7109375" style="109" customWidth="1"/>
    <col min="6" max="6" width="7.140625" style="174" bestFit="1" customWidth="1"/>
    <col min="7" max="7" width="8.85546875" style="1" bestFit="1" customWidth="1"/>
    <col min="8" max="8" width="10.7109375" style="4" bestFit="1" customWidth="1"/>
    <col min="9" max="9" width="10.140625" style="2" bestFit="1" customWidth="1"/>
    <col min="10" max="10" width="14.85546875" style="4" bestFit="1" customWidth="1"/>
    <col min="11" max="11" width="12.140625" style="4" customWidth="1"/>
    <col min="12" max="12" width="15.5703125" style="82" customWidth="1"/>
    <col min="13" max="13" width="22.5703125" style="3" customWidth="1"/>
    <col min="14" max="14" width="14.42578125" style="126" customWidth="1"/>
    <col min="15" max="16384" width="9.140625" style="3"/>
  </cols>
  <sheetData>
    <row r="2" spans="2:18" s="216" customFormat="1" x14ac:dyDescent="0.2">
      <c r="C2" s="216" t="s">
        <v>195</v>
      </c>
      <c r="E2" s="217"/>
      <c r="F2" s="218"/>
      <c r="H2" s="210"/>
      <c r="I2" s="219"/>
      <c r="J2" s="210"/>
      <c r="K2" s="210"/>
      <c r="L2" s="210"/>
      <c r="N2" s="220"/>
    </row>
    <row r="3" spans="2:18" ht="13.5" thickBot="1" x14ac:dyDescent="0.25"/>
    <row r="4" spans="2:18" ht="24.75" customHeight="1" thickBot="1" x14ac:dyDescent="0.25">
      <c r="B4" s="21" t="s">
        <v>23</v>
      </c>
      <c r="C4" s="72" t="s">
        <v>118</v>
      </c>
      <c r="D4" s="61" t="s">
        <v>0</v>
      </c>
      <c r="E4" s="110"/>
      <c r="F4" s="175" t="s">
        <v>169</v>
      </c>
      <c r="G4" s="62" t="s">
        <v>2</v>
      </c>
      <c r="H4" s="64" t="s">
        <v>102</v>
      </c>
      <c r="I4" s="63" t="s">
        <v>1</v>
      </c>
      <c r="J4" s="63" t="s">
        <v>3</v>
      </c>
      <c r="K4" s="64" t="s">
        <v>4</v>
      </c>
      <c r="L4" s="64"/>
      <c r="M4" s="60" t="s">
        <v>53</v>
      </c>
      <c r="N4" s="127" t="s">
        <v>152</v>
      </c>
      <c r="O4" s="2"/>
      <c r="P4" s="4"/>
      <c r="Q4" s="4"/>
      <c r="R4" s="4"/>
    </row>
    <row r="5" spans="2:18" ht="13.5" customHeight="1" thickBot="1" x14ac:dyDescent="0.25">
      <c r="B5" s="25" t="s">
        <v>25</v>
      </c>
      <c r="C5" s="69" t="s">
        <v>108</v>
      </c>
      <c r="D5" s="14"/>
      <c r="E5" s="111"/>
      <c r="F5" s="176"/>
      <c r="G5" s="15"/>
      <c r="H5" s="15">
        <f>'1- Testes 09 08'!H173</f>
        <v>3180</v>
      </c>
      <c r="I5" s="57"/>
      <c r="J5" s="58"/>
      <c r="K5" s="59"/>
      <c r="L5" s="227" t="s">
        <v>165</v>
      </c>
      <c r="M5" s="75"/>
      <c r="N5" s="131"/>
      <c r="O5" s="2"/>
      <c r="P5" s="4"/>
      <c r="Q5" s="4"/>
      <c r="R5" s="4"/>
    </row>
    <row r="6" spans="2:18" ht="13.5" thickBot="1" x14ac:dyDescent="0.25">
      <c r="B6" s="27"/>
      <c r="C6" s="67"/>
      <c r="D6" s="190" t="s">
        <v>129</v>
      </c>
      <c r="E6" s="191">
        <v>78</v>
      </c>
      <c r="F6" s="192">
        <v>6</v>
      </c>
      <c r="G6" s="187">
        <v>6</v>
      </c>
      <c r="H6" s="187">
        <f>H5-G6</f>
        <v>3174</v>
      </c>
      <c r="I6" s="188">
        <v>500007</v>
      </c>
      <c r="J6" s="189" t="s">
        <v>155</v>
      </c>
      <c r="K6" s="189" t="s">
        <v>148</v>
      </c>
      <c r="L6" s="228"/>
      <c r="M6" s="197" t="s">
        <v>178</v>
      </c>
      <c r="N6" s="130"/>
      <c r="O6" s="2"/>
      <c r="P6" s="4"/>
      <c r="Q6" s="4"/>
      <c r="R6" s="4"/>
    </row>
    <row r="7" spans="2:18" ht="13.5" thickBot="1" x14ac:dyDescent="0.25">
      <c r="B7" s="28"/>
      <c r="C7" s="68"/>
      <c r="D7" s="190" t="s">
        <v>129</v>
      </c>
      <c r="E7" s="191">
        <v>78</v>
      </c>
      <c r="F7" s="192">
        <v>6</v>
      </c>
      <c r="G7" s="187">
        <v>90</v>
      </c>
      <c r="H7" s="187">
        <f>H6-G7</f>
        <v>3084</v>
      </c>
      <c r="I7" s="188">
        <v>500008</v>
      </c>
      <c r="J7" s="189" t="s">
        <v>155</v>
      </c>
      <c r="K7" s="189" t="s">
        <v>148</v>
      </c>
      <c r="L7" s="228"/>
      <c r="M7" s="197"/>
      <c r="N7" s="130"/>
      <c r="O7" s="2"/>
      <c r="P7" s="4"/>
      <c r="Q7" s="4"/>
      <c r="R7" s="4"/>
    </row>
    <row r="8" spans="2:18" x14ac:dyDescent="0.2">
      <c r="B8" s="27"/>
      <c r="C8" s="67"/>
      <c r="D8" s="198" t="s">
        <v>130</v>
      </c>
      <c r="E8" s="199">
        <v>72</v>
      </c>
      <c r="F8" s="200">
        <v>29</v>
      </c>
      <c r="G8" s="201">
        <v>80</v>
      </c>
      <c r="H8" s="201">
        <f>H6-G8</f>
        <v>3094</v>
      </c>
      <c r="I8" s="202">
        <v>24</v>
      </c>
      <c r="J8" s="203" t="s">
        <v>146</v>
      </c>
      <c r="K8" s="203" t="s">
        <v>147</v>
      </c>
      <c r="L8" s="229"/>
      <c r="M8" s="207" t="s">
        <v>179</v>
      </c>
      <c r="N8" s="130"/>
      <c r="O8" s="2"/>
      <c r="P8" s="4"/>
      <c r="Q8" s="4"/>
      <c r="R8" s="4"/>
    </row>
    <row r="10" spans="2:18" ht="13.5" thickBot="1" x14ac:dyDescent="0.25"/>
    <row r="11" spans="2:18" ht="24.75" customHeight="1" thickBot="1" x14ac:dyDescent="0.25">
      <c r="B11" s="21" t="s">
        <v>23</v>
      </c>
      <c r="C11" s="72" t="s">
        <v>120</v>
      </c>
      <c r="D11" s="61" t="s">
        <v>0</v>
      </c>
      <c r="E11" s="110"/>
      <c r="F11" s="175" t="s">
        <v>169</v>
      </c>
      <c r="G11" s="62" t="s">
        <v>2</v>
      </c>
      <c r="H11" s="64" t="s">
        <v>102</v>
      </c>
      <c r="I11" s="63" t="s">
        <v>1</v>
      </c>
      <c r="J11" s="63" t="s">
        <v>3</v>
      </c>
      <c r="K11" s="64" t="s">
        <v>4</v>
      </c>
      <c r="L11" s="64"/>
      <c r="M11" s="60" t="s">
        <v>53</v>
      </c>
      <c r="N11" s="127" t="s">
        <v>152</v>
      </c>
      <c r="O11" s="2"/>
      <c r="P11" s="4"/>
      <c r="Q11" s="4"/>
      <c r="R11" s="4"/>
    </row>
    <row r="12" spans="2:18" ht="13.5" customHeight="1" thickBot="1" x14ac:dyDescent="0.25">
      <c r="B12" s="25"/>
      <c r="C12" s="69"/>
      <c r="D12" s="14"/>
      <c r="E12" s="111"/>
      <c r="F12" s="176"/>
      <c r="G12" s="15"/>
      <c r="H12" s="15">
        <f>'1- Testes 09 08'!H152</f>
        <v>2806</v>
      </c>
      <c r="I12" s="57"/>
      <c r="J12" s="58"/>
      <c r="K12" s="59"/>
      <c r="L12" s="79"/>
      <c r="M12" s="79"/>
      <c r="N12" s="132"/>
      <c r="O12" s="2"/>
      <c r="P12" s="4"/>
      <c r="Q12" s="4"/>
      <c r="R12" s="4"/>
    </row>
    <row r="13" spans="2:18" ht="13.5" customHeight="1" thickBot="1" x14ac:dyDescent="0.25">
      <c r="B13" s="25" t="s">
        <v>33</v>
      </c>
      <c r="C13" s="69" t="s">
        <v>110</v>
      </c>
      <c r="D13" s="55"/>
      <c r="E13" s="112"/>
      <c r="F13" s="179"/>
      <c r="G13" s="56"/>
      <c r="H13" s="56"/>
      <c r="I13" s="57"/>
      <c r="J13" s="58"/>
      <c r="K13" s="59"/>
      <c r="L13" s="227" t="s">
        <v>166</v>
      </c>
      <c r="M13" s="75"/>
      <c r="N13" s="131"/>
    </row>
    <row r="14" spans="2:18" x14ac:dyDescent="0.2">
      <c r="B14" s="27"/>
      <c r="C14" s="22"/>
      <c r="D14" s="14" t="s">
        <v>104</v>
      </c>
      <c r="E14" s="111"/>
      <c r="F14" s="176"/>
      <c r="G14" s="15">
        <v>80</v>
      </c>
      <c r="H14" s="15">
        <f>H12-G14</f>
        <v>2726</v>
      </c>
      <c r="I14" s="16">
        <v>13</v>
      </c>
      <c r="J14" s="17" t="s">
        <v>155</v>
      </c>
      <c r="K14" s="77" t="s">
        <v>148</v>
      </c>
      <c r="L14" s="230"/>
      <c r="M14" s="208"/>
      <c r="N14" s="130"/>
    </row>
    <row r="15" spans="2:18" ht="13.5" thickBot="1" x14ac:dyDescent="0.25">
      <c r="B15" s="28"/>
      <c r="C15" s="24"/>
      <c r="D15" s="147" t="s">
        <v>105</v>
      </c>
      <c r="E15" s="148"/>
      <c r="F15" s="180"/>
      <c r="G15" s="149">
        <v>130</v>
      </c>
      <c r="H15" s="149">
        <f>H14-G15</f>
        <v>2596</v>
      </c>
      <c r="I15" s="150">
        <v>14</v>
      </c>
      <c r="J15" s="151" t="s">
        <v>146</v>
      </c>
      <c r="K15" s="169" t="s">
        <v>147</v>
      </c>
      <c r="L15" s="230"/>
      <c r="M15" s="208"/>
      <c r="N15" s="130"/>
    </row>
    <row r="16" spans="2:18" ht="13.5" customHeight="1" thickBot="1" x14ac:dyDescent="0.25">
      <c r="B16" s="25" t="s">
        <v>35</v>
      </c>
      <c r="C16" s="69" t="s">
        <v>111</v>
      </c>
      <c r="D16" s="55"/>
      <c r="E16" s="112"/>
      <c r="F16" s="179"/>
      <c r="G16" s="56"/>
      <c r="H16" s="56"/>
      <c r="I16" s="57"/>
      <c r="J16" s="58"/>
      <c r="K16" s="59"/>
      <c r="L16" s="230"/>
      <c r="M16" s="75"/>
      <c r="N16" s="131"/>
    </row>
    <row r="17" spans="2:18" x14ac:dyDescent="0.2">
      <c r="B17" s="27"/>
      <c r="C17" s="70" t="str">
        <f>D15</f>
        <v>Compra2</v>
      </c>
      <c r="D17" s="14" t="s">
        <v>103</v>
      </c>
      <c r="E17" s="111"/>
      <c r="F17" s="176"/>
      <c r="G17" s="15">
        <v>25</v>
      </c>
      <c r="H17" s="15">
        <f>H15+G17</f>
        <v>2621</v>
      </c>
      <c r="I17" s="16">
        <v>17</v>
      </c>
      <c r="J17" s="17" t="s">
        <v>155</v>
      </c>
      <c r="K17" s="77" t="s">
        <v>148</v>
      </c>
      <c r="L17" s="231"/>
      <c r="M17" s="16"/>
      <c r="N17" s="130">
        <f>G15-G17</f>
        <v>105</v>
      </c>
    </row>
    <row r="20" spans="2:18" s="216" customFormat="1" x14ac:dyDescent="0.2">
      <c r="C20" s="216" t="s">
        <v>184</v>
      </c>
      <c r="E20" s="217"/>
      <c r="F20" s="218"/>
      <c r="H20" s="210"/>
      <c r="I20" s="219"/>
      <c r="J20" s="210"/>
      <c r="K20" s="210"/>
      <c r="L20" s="210"/>
      <c r="N20" s="220"/>
    </row>
    <row r="21" spans="2:18" ht="13.5" thickBot="1" x14ac:dyDescent="0.25"/>
    <row r="22" spans="2:18" ht="24.75" customHeight="1" thickBot="1" x14ac:dyDescent="0.25">
      <c r="B22" s="21" t="s">
        <v>23</v>
      </c>
      <c r="C22" s="72" t="s">
        <v>120</v>
      </c>
      <c r="D22" s="61" t="s">
        <v>0</v>
      </c>
      <c r="E22" s="110"/>
      <c r="F22" s="175" t="s">
        <v>169</v>
      </c>
      <c r="G22" s="62" t="s">
        <v>2</v>
      </c>
      <c r="H22" s="64" t="s">
        <v>102</v>
      </c>
      <c r="I22" s="63" t="s">
        <v>1</v>
      </c>
      <c r="J22" s="63" t="s">
        <v>3</v>
      </c>
      <c r="K22" s="64" t="s">
        <v>4</v>
      </c>
      <c r="L22" s="64"/>
      <c r="M22" s="60" t="s">
        <v>53</v>
      </c>
      <c r="N22" s="127" t="s">
        <v>152</v>
      </c>
      <c r="O22" s="2"/>
      <c r="P22" s="4"/>
      <c r="Q22" s="4"/>
      <c r="R22" s="4"/>
    </row>
    <row r="23" spans="2:18" ht="13.5" customHeight="1" thickBot="1" x14ac:dyDescent="0.25">
      <c r="B23" s="25" t="s">
        <v>25</v>
      </c>
      <c r="C23" s="69" t="s">
        <v>108</v>
      </c>
      <c r="D23" s="57"/>
      <c r="E23" s="57"/>
      <c r="F23" s="57"/>
      <c r="G23" s="57"/>
      <c r="H23" s="57"/>
      <c r="I23" s="57"/>
      <c r="J23" s="58"/>
      <c r="K23" s="59"/>
      <c r="L23" s="225" t="s">
        <v>183</v>
      </c>
      <c r="M23" s="209"/>
      <c r="N23" s="132"/>
      <c r="O23" s="2"/>
      <c r="P23" s="4"/>
      <c r="Q23" s="4"/>
      <c r="R23" s="4"/>
    </row>
    <row r="24" spans="2:18" x14ac:dyDescent="0.2">
      <c r="B24" s="27"/>
      <c r="C24" s="67"/>
      <c r="D24" s="14" t="s">
        <v>138</v>
      </c>
      <c r="E24" s="111">
        <v>21</v>
      </c>
      <c r="F24" s="176">
        <v>176</v>
      </c>
      <c r="G24" s="137">
        <v>620</v>
      </c>
      <c r="H24" s="137">
        <f>H17-G24</f>
        <v>2001</v>
      </c>
      <c r="I24" s="170">
        <v>46</v>
      </c>
      <c r="J24" s="211" t="s">
        <v>146</v>
      </c>
      <c r="K24" s="211" t="s">
        <v>147</v>
      </c>
      <c r="L24" s="226"/>
      <c r="M24" s="212" t="s">
        <v>190</v>
      </c>
      <c r="N24" s="130"/>
      <c r="O24" s="2"/>
      <c r="P24" s="4"/>
      <c r="Q24" s="4"/>
      <c r="R24" s="4"/>
    </row>
    <row r="25" spans="2:18" ht="13.5" thickBot="1" x14ac:dyDescent="0.25">
      <c r="B25" s="28"/>
      <c r="C25" s="68"/>
      <c r="D25" s="14" t="s">
        <v>130</v>
      </c>
      <c r="E25" s="111">
        <v>6</v>
      </c>
      <c r="F25" s="176">
        <v>244</v>
      </c>
      <c r="G25" s="137">
        <v>60</v>
      </c>
      <c r="H25" s="137">
        <f>H24-G25</f>
        <v>1941</v>
      </c>
      <c r="I25" s="170">
        <v>47</v>
      </c>
      <c r="J25" s="171" t="s">
        <v>146</v>
      </c>
      <c r="K25" s="171" t="s">
        <v>147</v>
      </c>
      <c r="L25" s="226"/>
      <c r="M25" s="213" t="s">
        <v>191</v>
      </c>
      <c r="N25" s="130"/>
      <c r="O25" s="2"/>
      <c r="P25" s="4"/>
      <c r="Q25" s="4"/>
      <c r="R25" s="4"/>
    </row>
    <row r="26" spans="2:18" ht="12" customHeight="1" thickBot="1" x14ac:dyDescent="0.25">
      <c r="B26" s="25" t="s">
        <v>27</v>
      </c>
      <c r="C26" s="69" t="s">
        <v>109</v>
      </c>
      <c r="D26" s="55"/>
      <c r="E26" s="112"/>
      <c r="F26" s="179"/>
      <c r="G26" s="56"/>
      <c r="H26" s="56"/>
      <c r="I26" s="57"/>
      <c r="J26" s="58"/>
      <c r="K26" s="59"/>
      <c r="L26" s="226"/>
      <c r="M26" s="214"/>
      <c r="N26" s="131"/>
    </row>
    <row r="27" spans="2:18" ht="15" customHeight="1" x14ac:dyDescent="0.2">
      <c r="B27" s="27"/>
      <c r="C27" s="70" t="str">
        <f>D24</f>
        <v>18x c/juros</v>
      </c>
      <c r="D27" s="14" t="s">
        <v>103</v>
      </c>
      <c r="E27" s="111"/>
      <c r="F27" s="176"/>
      <c r="G27" s="15">
        <f>G24</f>
        <v>620</v>
      </c>
      <c r="H27" s="15">
        <f>H25+G27</f>
        <v>2561</v>
      </c>
      <c r="I27" s="16">
        <v>56</v>
      </c>
      <c r="J27" s="17"/>
      <c r="K27" s="77" t="s">
        <v>148</v>
      </c>
      <c r="L27" s="226"/>
      <c r="M27" s="215" t="s">
        <v>192</v>
      </c>
      <c r="N27" s="130">
        <f>G24-G27</f>
        <v>0</v>
      </c>
    </row>
    <row r="28" spans="2:18" ht="15.75" customHeight="1" x14ac:dyDescent="0.2">
      <c r="B28" s="28"/>
      <c r="C28" s="71" t="str">
        <f>D25</f>
        <v>3x s/juros</v>
      </c>
      <c r="D28" s="14" t="s">
        <v>106</v>
      </c>
      <c r="E28" s="111"/>
      <c r="F28" s="176"/>
      <c r="G28" s="15">
        <v>60</v>
      </c>
      <c r="H28" s="15">
        <f>H27+G28</f>
        <v>2621</v>
      </c>
      <c r="I28" s="16">
        <v>74</v>
      </c>
      <c r="J28" s="17"/>
      <c r="K28" s="77" t="s">
        <v>148</v>
      </c>
      <c r="L28" s="226"/>
      <c r="M28" s="215" t="s">
        <v>193</v>
      </c>
      <c r="N28" s="130">
        <f>G25-G28</f>
        <v>0</v>
      </c>
    </row>
    <row r="31" spans="2:18" s="216" customFormat="1" x14ac:dyDescent="0.2">
      <c r="C31" s="216" t="s">
        <v>185</v>
      </c>
      <c r="E31" s="217"/>
      <c r="F31" s="218"/>
      <c r="H31" s="210"/>
      <c r="I31" s="219"/>
      <c r="J31" s="210"/>
      <c r="K31" s="210"/>
      <c r="L31" s="210"/>
      <c r="N31" s="220"/>
    </row>
    <row r="32" spans="2:18" ht="13.5" thickBot="1" x14ac:dyDescent="0.25"/>
    <row r="33" spans="2:18" ht="24.75" customHeight="1" thickBot="1" x14ac:dyDescent="0.25">
      <c r="B33" s="21" t="s">
        <v>23</v>
      </c>
      <c r="C33" s="72" t="s">
        <v>120</v>
      </c>
      <c r="D33" s="61" t="s">
        <v>0</v>
      </c>
      <c r="E33" s="110"/>
      <c r="F33" s="175" t="s">
        <v>169</v>
      </c>
      <c r="G33" s="62" t="s">
        <v>2</v>
      </c>
      <c r="H33" s="64" t="s">
        <v>102</v>
      </c>
      <c r="I33" s="63" t="s">
        <v>1</v>
      </c>
      <c r="J33" s="63" t="s">
        <v>3</v>
      </c>
      <c r="K33" s="64" t="s">
        <v>4</v>
      </c>
      <c r="L33" s="64"/>
      <c r="M33" s="60" t="s">
        <v>53</v>
      </c>
      <c r="N33" s="127" t="s">
        <v>152</v>
      </c>
      <c r="O33" s="2"/>
      <c r="P33" s="4"/>
      <c r="Q33" s="4"/>
      <c r="R33" s="4"/>
    </row>
    <row r="34" spans="2:18" ht="13.5" customHeight="1" thickBot="1" x14ac:dyDescent="0.25">
      <c r="B34" s="25" t="s">
        <v>25</v>
      </c>
      <c r="C34" s="69" t="s">
        <v>108</v>
      </c>
      <c r="D34" s="57"/>
      <c r="E34" s="57"/>
      <c r="F34" s="57"/>
      <c r="G34" s="57"/>
      <c r="H34" s="57"/>
      <c r="I34" s="57"/>
      <c r="J34" s="58"/>
      <c r="K34" s="59"/>
      <c r="L34" s="225" t="s">
        <v>183</v>
      </c>
      <c r="M34" s="209"/>
      <c r="N34" s="132"/>
      <c r="O34" s="2"/>
      <c r="P34" s="4"/>
      <c r="Q34" s="4"/>
      <c r="R34" s="4"/>
    </row>
    <row r="35" spans="2:18" x14ac:dyDescent="0.2">
      <c r="B35" s="27"/>
      <c r="C35" s="67"/>
      <c r="D35" s="14" t="s">
        <v>130</v>
      </c>
      <c r="E35" s="111">
        <v>6</v>
      </c>
      <c r="F35" s="176">
        <v>176</v>
      </c>
      <c r="G35" s="137">
        <v>6</v>
      </c>
      <c r="H35" s="137">
        <f>H28-G35</f>
        <v>2615</v>
      </c>
      <c r="I35" s="170"/>
      <c r="J35" s="211" t="s">
        <v>146</v>
      </c>
      <c r="K35" s="211" t="s">
        <v>147</v>
      </c>
      <c r="L35" s="226"/>
      <c r="M35" s="212" t="s">
        <v>186</v>
      </c>
      <c r="N35" s="130"/>
      <c r="O35" s="2"/>
      <c r="P35" s="4"/>
      <c r="Q35" s="4"/>
      <c r="R35" s="4"/>
    </row>
    <row r="36" spans="2:18" ht="13.5" thickBot="1" x14ac:dyDescent="0.25">
      <c r="B36" s="28"/>
      <c r="C36" s="68"/>
      <c r="D36" s="14" t="s">
        <v>130</v>
      </c>
      <c r="E36" s="111">
        <v>6</v>
      </c>
      <c r="F36" s="176">
        <v>244</v>
      </c>
      <c r="G36" s="137">
        <v>15</v>
      </c>
      <c r="H36" s="137">
        <f>H35-G36</f>
        <v>2600</v>
      </c>
      <c r="I36" s="170"/>
      <c r="J36" s="171" t="s">
        <v>146</v>
      </c>
      <c r="K36" s="171" t="s">
        <v>147</v>
      </c>
      <c r="L36" s="226"/>
      <c r="M36" s="213" t="s">
        <v>187</v>
      </c>
      <c r="N36" s="130"/>
      <c r="O36" s="2"/>
      <c r="P36" s="4"/>
      <c r="Q36" s="4"/>
      <c r="R36" s="4"/>
    </row>
    <row r="37" spans="2:18" ht="12" customHeight="1" thickBot="1" x14ac:dyDescent="0.25">
      <c r="B37" s="25" t="s">
        <v>27</v>
      </c>
      <c r="C37" s="69" t="s">
        <v>109</v>
      </c>
      <c r="D37" s="55"/>
      <c r="E37" s="112"/>
      <c r="F37" s="179"/>
      <c r="G37" s="56"/>
      <c r="H37" s="56"/>
      <c r="I37" s="57"/>
      <c r="J37" s="58"/>
      <c r="K37" s="59"/>
      <c r="L37" s="226"/>
      <c r="M37" s="214"/>
      <c r="N37" s="131"/>
    </row>
    <row r="38" spans="2:18" ht="15" customHeight="1" x14ac:dyDescent="0.2">
      <c r="B38" s="27"/>
      <c r="C38" s="70" t="str">
        <f>D35</f>
        <v>3x s/juros</v>
      </c>
      <c r="D38" s="14" t="s">
        <v>103</v>
      </c>
      <c r="E38" s="111"/>
      <c r="F38" s="176"/>
      <c r="G38" s="15">
        <v>6</v>
      </c>
      <c r="H38" s="15">
        <f>H36+G38</f>
        <v>2606</v>
      </c>
      <c r="I38" s="16"/>
      <c r="J38" s="17"/>
      <c r="K38" s="77" t="s">
        <v>148</v>
      </c>
      <c r="L38" s="226"/>
      <c r="M38" s="215" t="s">
        <v>188</v>
      </c>
      <c r="N38" s="130">
        <f>G35-G38</f>
        <v>0</v>
      </c>
    </row>
    <row r="39" spans="2:18" ht="15.75" customHeight="1" x14ac:dyDescent="0.2">
      <c r="B39" s="28"/>
      <c r="C39" s="71" t="str">
        <f>D36</f>
        <v>3x s/juros</v>
      </c>
      <c r="D39" s="14" t="s">
        <v>106</v>
      </c>
      <c r="E39" s="111"/>
      <c r="F39" s="176"/>
      <c r="G39" s="15">
        <v>15</v>
      </c>
      <c r="H39" s="15">
        <f>H38+G39</f>
        <v>2621</v>
      </c>
      <c r="I39" s="16"/>
      <c r="J39" s="17"/>
      <c r="K39" s="77" t="s">
        <v>148</v>
      </c>
      <c r="L39" s="226"/>
      <c r="M39" s="215" t="s">
        <v>189</v>
      </c>
      <c r="N39" s="130">
        <f>G36-G39</f>
        <v>0</v>
      </c>
    </row>
    <row r="42" spans="2:18" s="216" customFormat="1" x14ac:dyDescent="0.2">
      <c r="C42" s="216" t="s">
        <v>196</v>
      </c>
      <c r="E42" s="217"/>
      <c r="F42" s="218"/>
      <c r="H42" s="210"/>
      <c r="I42" s="219"/>
      <c r="J42" s="210"/>
      <c r="K42" s="210"/>
      <c r="L42" s="210"/>
      <c r="N42" s="220"/>
    </row>
    <row r="43" spans="2:18" ht="13.5" thickBot="1" x14ac:dyDescent="0.25"/>
    <row r="44" spans="2:18" ht="24.75" customHeight="1" thickBot="1" x14ac:dyDescent="0.25">
      <c r="B44" s="21" t="s">
        <v>23</v>
      </c>
      <c r="C44" s="72" t="s">
        <v>120</v>
      </c>
      <c r="D44" s="61" t="s">
        <v>0</v>
      </c>
      <c r="E44" s="110"/>
      <c r="F44" s="175" t="s">
        <v>169</v>
      </c>
      <c r="G44" s="62" t="s">
        <v>2</v>
      </c>
      <c r="H44" s="64" t="s">
        <v>102</v>
      </c>
      <c r="I44" s="63" t="s">
        <v>1</v>
      </c>
      <c r="J44" s="63" t="s">
        <v>3</v>
      </c>
      <c r="K44" s="64" t="s">
        <v>4</v>
      </c>
      <c r="L44" s="64"/>
      <c r="M44" s="60" t="s">
        <v>53</v>
      </c>
      <c r="N44" s="127" t="s">
        <v>152</v>
      </c>
      <c r="O44" s="2"/>
      <c r="P44" s="4"/>
      <c r="Q44" s="4"/>
      <c r="R44" s="4"/>
    </row>
    <row r="45" spans="2:18" ht="13.5" customHeight="1" thickBot="1" x14ac:dyDescent="0.25">
      <c r="B45" s="25" t="s">
        <v>25</v>
      </c>
      <c r="C45" s="69" t="s">
        <v>108</v>
      </c>
      <c r="D45" s="57"/>
      <c r="E45" s="57"/>
      <c r="F45" s="57"/>
      <c r="G45" s="57"/>
      <c r="H45" s="57"/>
      <c r="I45" s="57"/>
      <c r="J45" s="58"/>
      <c r="K45" s="59"/>
      <c r="M45" s="209"/>
      <c r="N45" s="132"/>
      <c r="O45" s="2"/>
      <c r="P45" s="4"/>
      <c r="Q45" s="4"/>
      <c r="R45" s="4"/>
    </row>
    <row r="46" spans="2:18" x14ac:dyDescent="0.2">
      <c r="B46" s="27"/>
      <c r="C46" s="67"/>
      <c r="D46" s="14" t="s">
        <v>130</v>
      </c>
      <c r="E46" s="111">
        <v>21</v>
      </c>
      <c r="F46" s="176">
        <v>176</v>
      </c>
      <c r="G46" s="137">
        <v>100</v>
      </c>
      <c r="H46" s="137">
        <f>H39-G46</f>
        <v>2521</v>
      </c>
      <c r="I46" s="170">
        <v>200003</v>
      </c>
      <c r="J46" s="211" t="s">
        <v>155</v>
      </c>
      <c r="K46" s="211" t="s">
        <v>148</v>
      </c>
      <c r="M46" s="212"/>
      <c r="N46" s="130"/>
      <c r="O46" s="2"/>
      <c r="P46" s="4"/>
      <c r="Q46" s="4"/>
      <c r="R46" s="4"/>
    </row>
    <row r="47" spans="2:18" ht="13.5" thickBot="1" x14ac:dyDescent="0.25">
      <c r="B47" s="28"/>
      <c r="C47" s="68"/>
      <c r="D47" s="14" t="s">
        <v>130</v>
      </c>
      <c r="E47" s="111">
        <v>6</v>
      </c>
      <c r="F47" s="176">
        <v>244</v>
      </c>
      <c r="G47" s="137">
        <v>120</v>
      </c>
      <c r="H47" s="137">
        <f>H46-G47</f>
        <v>2401</v>
      </c>
      <c r="I47" s="170">
        <v>200004</v>
      </c>
      <c r="J47" s="171" t="s">
        <v>155</v>
      </c>
      <c r="K47" s="171" t="s">
        <v>148</v>
      </c>
      <c r="M47" s="213"/>
      <c r="N47" s="130"/>
      <c r="O47" s="2"/>
      <c r="P47" s="4"/>
      <c r="Q47" s="4"/>
      <c r="R47" s="4"/>
    </row>
  </sheetData>
  <mergeCells count="4">
    <mergeCell ref="L23:L28"/>
    <mergeCell ref="L34:L39"/>
    <mergeCell ref="L5:L8"/>
    <mergeCell ref="L13:L17"/>
  </mergeCells>
  <dataValidations count="2">
    <dataValidation type="list" allowBlank="1" showInputMessage="1" showErrorMessage="1" sqref="K5:K8 K12:K17 K23:K28 K34:K39 K45:K47">
      <formula1>"OK,NOK"</formula1>
    </dataValidation>
    <dataValidation type="list" allowBlank="1" showInputMessage="1" showErrorMessage="1" sqref="J6:J8 J13:J17 J24:J28 J35:J39 J46:J47">
      <formula1>"RT,Saldo de Véspera"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73"/>
  <sheetViews>
    <sheetView showGridLines="0" topLeftCell="A16" workbookViewId="0">
      <selection activeCell="C9" sqref="C9"/>
    </sheetView>
  </sheetViews>
  <sheetFormatPr defaultRowHeight="12.75" x14ac:dyDescent="0.2"/>
  <cols>
    <col min="1" max="1" width="1.85546875" style="3" customWidth="1"/>
    <col min="2" max="2" width="4.140625" style="1" bestFit="1" customWidth="1"/>
    <col min="3" max="3" width="34" style="1" customWidth="1"/>
    <col min="4" max="4" width="15" style="1" customWidth="1"/>
    <col min="5" max="5" width="4.7109375" style="109" customWidth="1"/>
    <col min="6" max="6" width="7.140625" style="174" bestFit="1" customWidth="1"/>
    <col min="7" max="7" width="10.28515625" style="1" customWidth="1"/>
    <col min="8" max="8" width="10.7109375" style="4" bestFit="1" customWidth="1"/>
    <col min="9" max="9" width="10.140625" style="2" bestFit="1" customWidth="1"/>
    <col min="10" max="10" width="14.85546875" style="4" bestFit="1" customWidth="1"/>
    <col min="11" max="11" width="12.140625" style="4" customWidth="1"/>
    <col min="12" max="12" width="9.7109375" style="82" customWidth="1"/>
    <col min="13" max="13" width="39.85546875" style="3" customWidth="1"/>
    <col min="14" max="14" width="13.42578125" style="126" customWidth="1"/>
    <col min="15" max="16384" width="9.140625" style="3"/>
  </cols>
  <sheetData>
    <row r="2" spans="2:18" s="216" customFormat="1" x14ac:dyDescent="0.2">
      <c r="C2" s="216" t="s">
        <v>194</v>
      </c>
      <c r="E2" s="217"/>
      <c r="F2" s="218"/>
      <c r="H2" s="210"/>
      <c r="I2" s="219"/>
      <c r="J2" s="210"/>
      <c r="K2" s="210"/>
      <c r="L2" s="210"/>
      <c r="N2" s="220"/>
    </row>
    <row r="3" spans="2:18" ht="13.5" thickBot="1" x14ac:dyDescent="0.25"/>
    <row r="4" spans="2:18" ht="22.5" customHeight="1" thickBot="1" x14ac:dyDescent="0.25">
      <c r="B4" s="21" t="s">
        <v>23</v>
      </c>
      <c r="C4" s="72" t="s">
        <v>116</v>
      </c>
      <c r="D4" s="61" t="s">
        <v>0</v>
      </c>
      <c r="E4" s="110"/>
      <c r="F4" s="175" t="s">
        <v>169</v>
      </c>
      <c r="G4" s="62" t="s">
        <v>2</v>
      </c>
      <c r="H4" s="64" t="s">
        <v>102</v>
      </c>
      <c r="I4" s="63" t="s">
        <v>1</v>
      </c>
      <c r="J4" s="63" t="s">
        <v>3</v>
      </c>
      <c r="K4" s="64" t="s">
        <v>4</v>
      </c>
      <c r="L4" s="64" t="s">
        <v>123</v>
      </c>
      <c r="M4" s="60" t="s">
        <v>53</v>
      </c>
      <c r="N4" s="127" t="s">
        <v>152</v>
      </c>
      <c r="O4" s="2"/>
      <c r="P4" s="4"/>
      <c r="Q4" s="4"/>
      <c r="R4" s="4"/>
    </row>
    <row r="5" spans="2:18" ht="15" customHeight="1" x14ac:dyDescent="0.25">
      <c r="B5" s="27"/>
      <c r="C5" s="67"/>
      <c r="D5" s="14" t="s">
        <v>128</v>
      </c>
      <c r="E5" s="111">
        <v>51</v>
      </c>
      <c r="F5" s="176">
        <v>30</v>
      </c>
      <c r="G5" s="15">
        <v>170</v>
      </c>
      <c r="H5" s="15">
        <f>H13-G5</f>
        <v>680</v>
      </c>
      <c r="I5" s="16">
        <v>31</v>
      </c>
      <c r="J5" s="17" t="s">
        <v>146</v>
      </c>
      <c r="K5" s="17" t="s">
        <v>147</v>
      </c>
      <c r="L5" s="116"/>
      <c r="M5" s="232" t="s">
        <v>149</v>
      </c>
      <c r="N5" s="235"/>
      <c r="O5" s="2"/>
      <c r="P5" s="4"/>
      <c r="Q5" s="4"/>
      <c r="R5" s="4"/>
    </row>
    <row r="6" spans="2:18" ht="15" customHeight="1" x14ac:dyDescent="0.25">
      <c r="B6" s="113"/>
      <c r="C6" s="114"/>
      <c r="D6" s="14" t="s">
        <v>106</v>
      </c>
      <c r="E6" s="111"/>
      <c r="F6" s="176"/>
      <c r="G6" s="15">
        <v>170</v>
      </c>
      <c r="H6" s="15">
        <f>H5+G6</f>
        <v>850</v>
      </c>
      <c r="I6" s="16">
        <v>32</v>
      </c>
      <c r="J6" s="17"/>
      <c r="K6" s="17" t="s">
        <v>148</v>
      </c>
      <c r="L6" s="116"/>
      <c r="M6" s="233"/>
      <c r="N6" s="236"/>
      <c r="O6" s="2"/>
      <c r="P6" s="4"/>
      <c r="Q6" s="4"/>
      <c r="R6" s="4"/>
    </row>
    <row r="7" spans="2:18" ht="15" customHeight="1" x14ac:dyDescent="0.25">
      <c r="B7" s="113"/>
      <c r="C7" s="114"/>
      <c r="D7" s="14" t="s">
        <v>107</v>
      </c>
      <c r="E7" s="111"/>
      <c r="F7" s="176"/>
      <c r="G7" s="15">
        <v>1.5</v>
      </c>
      <c r="H7" s="15">
        <f>H6-G7</f>
        <v>848.5</v>
      </c>
      <c r="I7" s="16"/>
      <c r="J7" s="17" t="s">
        <v>146</v>
      </c>
      <c r="K7" s="17" t="s">
        <v>147</v>
      </c>
      <c r="L7" s="116"/>
      <c r="M7" s="233"/>
      <c r="N7" s="236"/>
      <c r="O7" s="2"/>
      <c r="P7" s="4"/>
      <c r="Q7" s="4"/>
      <c r="R7" s="4"/>
    </row>
    <row r="8" spans="2:18" ht="15" customHeight="1" x14ac:dyDescent="0.25">
      <c r="B8" s="113"/>
      <c r="C8" s="114"/>
      <c r="D8" s="14" t="s">
        <v>107</v>
      </c>
      <c r="E8" s="111"/>
      <c r="F8" s="176"/>
      <c r="G8" s="15">
        <v>2</v>
      </c>
      <c r="H8" s="15">
        <f>H7-G8</f>
        <v>846.5</v>
      </c>
      <c r="I8" s="16"/>
      <c r="J8" s="17" t="s">
        <v>146</v>
      </c>
      <c r="K8" s="17" t="s">
        <v>147</v>
      </c>
      <c r="L8" s="116"/>
      <c r="M8" s="233"/>
      <c r="N8" s="236"/>
      <c r="O8" s="2"/>
      <c r="P8" s="4"/>
      <c r="Q8" s="4"/>
      <c r="R8" s="4"/>
    </row>
    <row r="9" spans="2:18" ht="15" customHeight="1" x14ac:dyDescent="0.25">
      <c r="B9" s="113"/>
      <c r="C9" s="114"/>
      <c r="D9" s="14" t="s">
        <v>106</v>
      </c>
      <c r="E9" s="111"/>
      <c r="F9" s="176"/>
      <c r="G9" s="15">
        <v>1.5</v>
      </c>
      <c r="H9" s="15">
        <f>H8+G9</f>
        <v>848</v>
      </c>
      <c r="I9" s="16"/>
      <c r="J9" s="17"/>
      <c r="K9" s="17" t="s">
        <v>148</v>
      </c>
      <c r="L9" s="116"/>
      <c r="M9" s="233"/>
      <c r="N9" s="236"/>
      <c r="O9" s="2"/>
      <c r="P9" s="4"/>
      <c r="Q9" s="4"/>
      <c r="R9" s="4"/>
    </row>
    <row r="10" spans="2:18" ht="15" customHeight="1" x14ac:dyDescent="0.25">
      <c r="B10" s="113"/>
      <c r="C10" s="114"/>
      <c r="D10" s="14" t="s">
        <v>106</v>
      </c>
      <c r="E10" s="111"/>
      <c r="F10" s="176"/>
      <c r="G10" s="15">
        <v>2</v>
      </c>
      <c r="H10" s="15">
        <f>H9+G10</f>
        <v>850</v>
      </c>
      <c r="I10" s="16"/>
      <c r="J10" s="17"/>
      <c r="K10" s="17" t="s">
        <v>148</v>
      </c>
      <c r="L10" s="116"/>
      <c r="M10" s="233"/>
      <c r="N10" s="236"/>
      <c r="O10" s="2"/>
      <c r="P10" s="4"/>
      <c r="Q10" s="4"/>
      <c r="R10" s="4"/>
    </row>
    <row r="11" spans="2:18" ht="15" customHeight="1" x14ac:dyDescent="0.25">
      <c r="B11" s="117"/>
      <c r="C11" s="118"/>
      <c r="D11" s="119"/>
      <c r="E11" s="120"/>
      <c r="F11" s="177"/>
      <c r="G11" s="121"/>
      <c r="H11" s="121"/>
      <c r="I11" s="122"/>
      <c r="J11" s="123"/>
      <c r="K11" s="124"/>
      <c r="L11" s="125"/>
      <c r="M11" s="234"/>
      <c r="N11" s="237"/>
      <c r="O11" s="2"/>
      <c r="P11" s="4"/>
      <c r="Q11" s="4"/>
      <c r="R11" s="4"/>
    </row>
    <row r="12" spans="2:18" customFormat="1" ht="15" customHeight="1" thickBot="1" x14ac:dyDescent="0.3">
      <c r="F12" s="178"/>
      <c r="N12" s="128"/>
    </row>
    <row r="13" spans="2:18" ht="13.5" customHeight="1" thickBot="1" x14ac:dyDescent="0.25">
      <c r="B13" s="25" t="s">
        <v>25</v>
      </c>
      <c r="C13" s="69" t="s">
        <v>108</v>
      </c>
      <c r="D13" s="14"/>
      <c r="E13" s="111"/>
      <c r="F13" s="176"/>
      <c r="G13" s="15"/>
      <c r="H13" s="15">
        <f>'dados cartão'!G2</f>
        <v>850</v>
      </c>
      <c r="I13" s="57"/>
      <c r="J13" s="58"/>
      <c r="K13" s="76"/>
      <c r="L13" s="227" t="s">
        <v>143</v>
      </c>
      <c r="M13" s="108"/>
      <c r="N13" s="129"/>
      <c r="O13" s="2"/>
      <c r="P13" s="4"/>
      <c r="Q13" s="4"/>
      <c r="R13" s="4"/>
    </row>
    <row r="14" spans="2:18" ht="15" customHeight="1" x14ac:dyDescent="0.2">
      <c r="B14" s="27"/>
      <c r="C14" s="67"/>
      <c r="D14" s="14" t="s">
        <v>128</v>
      </c>
      <c r="E14" s="111">
        <v>51</v>
      </c>
      <c r="F14" s="176">
        <v>30</v>
      </c>
      <c r="G14" s="15">
        <v>170</v>
      </c>
      <c r="H14" s="15">
        <f>H13-G14</f>
        <v>680</v>
      </c>
      <c r="I14" s="16">
        <v>26</v>
      </c>
      <c r="J14" s="17" t="s">
        <v>146</v>
      </c>
      <c r="K14" s="17" t="s">
        <v>147</v>
      </c>
      <c r="L14" s="230"/>
      <c r="M14" s="16"/>
      <c r="N14" s="130"/>
      <c r="O14" s="2"/>
      <c r="P14" s="4"/>
      <c r="Q14" s="4"/>
      <c r="R14" s="4"/>
    </row>
    <row r="15" spans="2:18" ht="15" customHeight="1" x14ac:dyDescent="0.2">
      <c r="B15" s="28"/>
      <c r="C15" s="68"/>
      <c r="D15" s="14" t="s">
        <v>130</v>
      </c>
      <c r="E15" s="111">
        <v>72</v>
      </c>
      <c r="F15" s="176">
        <v>8</v>
      </c>
      <c r="G15" s="15">
        <v>20</v>
      </c>
      <c r="H15" s="15">
        <f>H14-G15</f>
        <v>660</v>
      </c>
      <c r="I15" s="16">
        <v>100030</v>
      </c>
      <c r="J15" s="17" t="s">
        <v>155</v>
      </c>
      <c r="K15" s="17" t="s">
        <v>148</v>
      </c>
      <c r="L15" s="230"/>
      <c r="M15" s="16"/>
      <c r="N15" s="130"/>
      <c r="O15" s="2"/>
      <c r="P15" s="4"/>
      <c r="Q15" s="4"/>
      <c r="R15" s="4"/>
    </row>
    <row r="16" spans="2:18" ht="15.75" customHeight="1" x14ac:dyDescent="0.2">
      <c r="B16" s="28"/>
      <c r="C16" s="68"/>
      <c r="D16" s="14" t="s">
        <v>129</v>
      </c>
      <c r="E16" s="111">
        <v>78</v>
      </c>
      <c r="F16" s="176">
        <v>7</v>
      </c>
      <c r="G16" s="15">
        <v>90</v>
      </c>
      <c r="H16" s="15">
        <f>H15-G16</f>
        <v>570</v>
      </c>
      <c r="I16" s="16">
        <v>100031</v>
      </c>
      <c r="J16" s="17" t="s">
        <v>155</v>
      </c>
      <c r="K16" s="17" t="s">
        <v>148</v>
      </c>
      <c r="L16" s="230"/>
      <c r="M16" s="16"/>
      <c r="N16" s="130"/>
    </row>
    <row r="17" spans="2:14" ht="15.75" customHeight="1" thickBot="1" x14ac:dyDescent="0.25">
      <c r="B17" s="28"/>
      <c r="C17" s="68"/>
      <c r="D17" s="14" t="s">
        <v>128</v>
      </c>
      <c r="E17" s="111">
        <v>51</v>
      </c>
      <c r="F17" s="176">
        <v>30</v>
      </c>
      <c r="G17" s="15">
        <v>150</v>
      </c>
      <c r="H17" s="15">
        <f>H16-G17</f>
        <v>420</v>
      </c>
      <c r="I17" s="16">
        <v>100032</v>
      </c>
      <c r="J17" s="17" t="s">
        <v>155</v>
      </c>
      <c r="K17" s="17" t="s">
        <v>148</v>
      </c>
      <c r="L17" s="230"/>
      <c r="M17" s="115"/>
      <c r="N17" s="135"/>
    </row>
    <row r="18" spans="2:14" ht="12" customHeight="1" thickBot="1" x14ac:dyDescent="0.25">
      <c r="B18" s="25" t="s">
        <v>27</v>
      </c>
      <c r="C18" s="69" t="s">
        <v>109</v>
      </c>
      <c r="D18" s="55"/>
      <c r="E18" s="112"/>
      <c r="F18" s="179"/>
      <c r="G18" s="56"/>
      <c r="H18" s="56"/>
      <c r="I18" s="57"/>
      <c r="J18" s="58"/>
      <c r="K18" s="76"/>
      <c r="L18" s="230"/>
      <c r="M18" s="75"/>
      <c r="N18" s="131"/>
    </row>
    <row r="19" spans="2:14" ht="15" customHeight="1" x14ac:dyDescent="0.2">
      <c r="B19" s="27"/>
      <c r="C19" s="70" t="str">
        <f>D14</f>
        <v>MMR 25€</v>
      </c>
      <c r="D19" s="14" t="s">
        <v>106</v>
      </c>
      <c r="E19" s="111"/>
      <c r="F19" s="176"/>
      <c r="G19" s="15">
        <f>G14</f>
        <v>170</v>
      </c>
      <c r="H19" s="15">
        <f>H17+G19</f>
        <v>590</v>
      </c>
      <c r="I19" s="16">
        <v>33</v>
      </c>
      <c r="J19" s="17"/>
      <c r="K19" s="17" t="s">
        <v>148</v>
      </c>
      <c r="L19" s="230"/>
      <c r="M19" s="115">
        <f>I14</f>
        <v>26</v>
      </c>
      <c r="N19" s="135"/>
    </row>
    <row r="20" spans="2:14" ht="15" customHeight="1" x14ac:dyDescent="0.2">
      <c r="B20" s="27"/>
      <c r="C20" s="70" t="str">
        <f>D14</f>
        <v>MMR 25€</v>
      </c>
      <c r="D20" s="14" t="s">
        <v>103</v>
      </c>
      <c r="E20" s="111"/>
      <c r="F20" s="176"/>
      <c r="G20" s="15">
        <v>110</v>
      </c>
      <c r="H20" s="15">
        <f>H16+G20</f>
        <v>680</v>
      </c>
      <c r="I20" s="16">
        <v>34</v>
      </c>
      <c r="J20" s="17"/>
      <c r="K20" s="17" t="s">
        <v>148</v>
      </c>
      <c r="L20" s="230"/>
      <c r="M20" s="16">
        <f>I17</f>
        <v>100032</v>
      </c>
      <c r="N20" s="130">
        <f>G14-G20</f>
        <v>60</v>
      </c>
    </row>
    <row r="21" spans="2:14" ht="15.75" customHeight="1" thickBot="1" x14ac:dyDescent="0.25">
      <c r="B21" s="28"/>
      <c r="C21" s="71" t="str">
        <f>D15</f>
        <v>3x s/juros</v>
      </c>
      <c r="D21" s="14" t="s">
        <v>106</v>
      </c>
      <c r="E21" s="111"/>
      <c r="F21" s="176"/>
      <c r="G21" s="15">
        <v>20</v>
      </c>
      <c r="H21" s="15">
        <f>H20+G21</f>
        <v>700</v>
      </c>
      <c r="I21" s="16">
        <v>35</v>
      </c>
      <c r="J21" s="17"/>
      <c r="K21" s="17" t="s">
        <v>148</v>
      </c>
      <c r="L21" s="230"/>
      <c r="M21" s="16">
        <f>I15</f>
        <v>100030</v>
      </c>
      <c r="N21" s="130">
        <f>G15-G21</f>
        <v>0</v>
      </c>
    </row>
    <row r="22" spans="2:14" ht="13.5" customHeight="1" thickBot="1" x14ac:dyDescent="0.25">
      <c r="B22" s="25" t="s">
        <v>37</v>
      </c>
      <c r="C22" s="69" t="s">
        <v>112</v>
      </c>
      <c r="D22" s="55"/>
      <c r="E22" s="112"/>
      <c r="F22" s="179"/>
      <c r="G22" s="56"/>
      <c r="H22" s="56"/>
      <c r="I22" s="57"/>
      <c r="J22" s="58"/>
      <c r="K22" s="76"/>
      <c r="L22" s="230"/>
      <c r="M22" s="75"/>
      <c r="N22" s="131"/>
    </row>
    <row r="23" spans="2:14" ht="15" customHeight="1" x14ac:dyDescent="0.2">
      <c r="B23" s="27"/>
      <c r="C23" s="22"/>
      <c r="D23" s="147" t="s">
        <v>144</v>
      </c>
      <c r="E23" s="148">
        <v>1</v>
      </c>
      <c r="F23" s="180"/>
      <c r="G23" s="149">
        <v>75</v>
      </c>
      <c r="H23" s="149">
        <f>H21+G23</f>
        <v>775</v>
      </c>
      <c r="I23" s="150">
        <v>38</v>
      </c>
      <c r="J23" s="151" t="s">
        <v>146</v>
      </c>
      <c r="K23" s="151" t="s">
        <v>147</v>
      </c>
      <c r="L23" s="230"/>
      <c r="M23" s="16"/>
      <c r="N23" s="130"/>
    </row>
    <row r="24" spans="2:14" s="153" customFormat="1" ht="36.75" thickBot="1" x14ac:dyDescent="0.3">
      <c r="B24" s="28"/>
      <c r="C24" s="24"/>
      <c r="D24" s="164" t="s">
        <v>145</v>
      </c>
      <c r="E24" s="165">
        <v>1</v>
      </c>
      <c r="F24" s="181"/>
      <c r="G24" s="166">
        <v>80</v>
      </c>
      <c r="H24" s="166">
        <f>H23</f>
        <v>775</v>
      </c>
      <c r="I24" s="167" t="s">
        <v>168</v>
      </c>
      <c r="J24" s="168" t="s">
        <v>155</v>
      </c>
      <c r="K24" s="168" t="s">
        <v>147</v>
      </c>
      <c r="L24" s="230"/>
      <c r="M24" s="186" t="s">
        <v>172</v>
      </c>
      <c r="N24" s="152"/>
    </row>
    <row r="25" spans="2:14" ht="13.5" customHeight="1" thickBot="1" x14ac:dyDescent="0.25">
      <c r="B25" s="25" t="s">
        <v>41</v>
      </c>
      <c r="C25" s="69" t="s">
        <v>114</v>
      </c>
      <c r="D25" s="55"/>
      <c r="E25" s="112"/>
      <c r="F25" s="179"/>
      <c r="G25" s="56"/>
      <c r="H25" s="56"/>
      <c r="I25" s="57"/>
      <c r="J25" s="58"/>
      <c r="K25" s="76"/>
      <c r="L25" s="230"/>
      <c r="M25" s="75"/>
      <c r="N25" s="131"/>
    </row>
    <row r="26" spans="2:14" ht="15" customHeight="1" x14ac:dyDescent="0.2">
      <c r="B26" s="27"/>
      <c r="C26" s="22"/>
      <c r="D26" s="14" t="s">
        <v>150</v>
      </c>
      <c r="E26" s="111">
        <v>2</v>
      </c>
      <c r="F26" s="176"/>
      <c r="G26" s="15">
        <v>100</v>
      </c>
      <c r="H26" s="15">
        <f>H24-G26</f>
        <v>675</v>
      </c>
      <c r="I26" s="16">
        <v>100037</v>
      </c>
      <c r="J26" s="17" t="s">
        <v>146</v>
      </c>
      <c r="K26" s="17" t="s">
        <v>147</v>
      </c>
      <c r="L26" s="230"/>
      <c r="M26" s="16"/>
      <c r="N26" s="130"/>
    </row>
    <row r="27" spans="2:14" ht="15.75" customHeight="1" thickBot="1" x14ac:dyDescent="0.25">
      <c r="B27" s="28"/>
      <c r="C27" s="24"/>
      <c r="D27" s="14" t="s">
        <v>151</v>
      </c>
      <c r="E27" s="111">
        <v>2</v>
      </c>
      <c r="F27" s="176"/>
      <c r="G27" s="15">
        <v>130</v>
      </c>
      <c r="H27" s="15">
        <f>H26-G27</f>
        <v>545</v>
      </c>
      <c r="I27" s="16">
        <v>100038</v>
      </c>
      <c r="J27" s="17" t="s">
        <v>155</v>
      </c>
      <c r="K27" s="17" t="s">
        <v>148</v>
      </c>
      <c r="L27" s="230"/>
      <c r="M27" s="16"/>
      <c r="N27" s="130"/>
    </row>
    <row r="28" spans="2:14" ht="13.5" customHeight="1" thickBot="1" x14ac:dyDescent="0.25">
      <c r="B28" s="25" t="s">
        <v>43</v>
      </c>
      <c r="C28" s="69" t="s">
        <v>115</v>
      </c>
      <c r="D28" s="55"/>
      <c r="E28" s="112"/>
      <c r="F28" s="179"/>
      <c r="G28" s="56"/>
      <c r="H28" s="56"/>
      <c r="I28" s="57"/>
      <c r="J28" s="58"/>
      <c r="K28" s="76"/>
      <c r="L28" s="230"/>
      <c r="M28" s="75"/>
      <c r="N28" s="131"/>
    </row>
    <row r="29" spans="2:14" ht="15" customHeight="1" x14ac:dyDescent="0.2">
      <c r="B29" s="27"/>
      <c r="C29" s="70" t="str">
        <f>D26</f>
        <v>C Permanente 1</v>
      </c>
      <c r="D29" s="14" t="s">
        <v>106</v>
      </c>
      <c r="E29" s="111"/>
      <c r="F29" s="176"/>
      <c r="G29" s="15">
        <f>G26</f>
        <v>100</v>
      </c>
      <c r="H29" s="15">
        <f>H27+G29</f>
        <v>645</v>
      </c>
      <c r="I29" s="16">
        <v>42</v>
      </c>
      <c r="J29" s="17"/>
      <c r="K29" s="17" t="s">
        <v>148</v>
      </c>
      <c r="L29" s="230"/>
      <c r="M29" s="16">
        <f>I26</f>
        <v>100037</v>
      </c>
      <c r="N29" s="130"/>
    </row>
    <row r="30" spans="2:14" ht="15" customHeight="1" thickBot="1" x14ac:dyDescent="0.25">
      <c r="B30" s="27"/>
      <c r="C30" s="70" t="str">
        <f>D27</f>
        <v>C Permanente 2</v>
      </c>
      <c r="D30" s="14" t="s">
        <v>103</v>
      </c>
      <c r="E30" s="111"/>
      <c r="F30" s="176"/>
      <c r="G30" s="15">
        <v>10</v>
      </c>
      <c r="H30" s="15">
        <f>H29+G30</f>
        <v>655</v>
      </c>
      <c r="I30" s="16">
        <v>43</v>
      </c>
      <c r="J30" s="17"/>
      <c r="K30" s="17" t="s">
        <v>148</v>
      </c>
      <c r="L30" s="231"/>
      <c r="M30" s="16">
        <f>I27</f>
        <v>100038</v>
      </c>
      <c r="N30" s="130"/>
    </row>
    <row r="31" spans="2:14" ht="13.5" customHeight="1" thickBot="1" x14ac:dyDescent="0.25">
      <c r="B31" s="25" t="s">
        <v>37</v>
      </c>
      <c r="C31" s="69" t="s">
        <v>112</v>
      </c>
      <c r="D31" s="55"/>
      <c r="E31" s="112"/>
      <c r="F31" s="179"/>
      <c r="G31" s="56"/>
      <c r="H31" s="56"/>
      <c r="I31" s="57"/>
      <c r="J31" s="58"/>
      <c r="K31" s="76"/>
      <c r="L31" s="136"/>
      <c r="M31" s="75"/>
      <c r="N31" s="131"/>
    </row>
    <row r="32" spans="2:14" ht="15" customHeight="1" thickBot="1" x14ac:dyDescent="0.25">
      <c r="B32" s="27"/>
      <c r="C32" s="22"/>
      <c r="D32" s="138" t="s">
        <v>156</v>
      </c>
      <c r="E32" s="139">
        <v>1</v>
      </c>
      <c r="F32" s="182"/>
      <c r="G32" s="140">
        <v>75</v>
      </c>
      <c r="H32" s="140">
        <f>H30+G32</f>
        <v>730</v>
      </c>
      <c r="I32" s="141"/>
      <c r="J32" s="142"/>
      <c r="K32" s="142"/>
      <c r="L32" s="136"/>
      <c r="M32" s="16"/>
      <c r="N32" s="130"/>
    </row>
    <row r="33" spans="2:18" ht="13.5" customHeight="1" thickBot="1" x14ac:dyDescent="0.25">
      <c r="B33" s="25" t="s">
        <v>39</v>
      </c>
      <c r="C33" s="69" t="s">
        <v>113</v>
      </c>
      <c r="D33" s="55"/>
      <c r="E33" s="112"/>
      <c r="F33" s="179"/>
      <c r="G33" s="56"/>
      <c r="H33" s="56"/>
      <c r="I33" s="57"/>
      <c r="J33" s="58"/>
      <c r="K33" s="76"/>
      <c r="L33" s="136"/>
      <c r="M33" s="75"/>
      <c r="N33" s="131"/>
    </row>
    <row r="34" spans="2:18" ht="15" customHeight="1" x14ac:dyDescent="0.2">
      <c r="B34" s="27"/>
      <c r="C34" s="70" t="str">
        <f>D32</f>
        <v>FDMO 3</v>
      </c>
      <c r="D34" s="138" t="s">
        <v>103</v>
      </c>
      <c r="E34" s="139"/>
      <c r="F34" s="182"/>
      <c r="G34" s="143">
        <f>G32</f>
        <v>75</v>
      </c>
      <c r="H34" s="143">
        <f>H32+G34</f>
        <v>805</v>
      </c>
      <c r="I34" s="144"/>
      <c r="J34" s="145"/>
      <c r="K34" s="146"/>
      <c r="L34" s="136"/>
      <c r="M34" s="16">
        <f>I32</f>
        <v>0</v>
      </c>
      <c r="N34" s="130">
        <f>G32-G34</f>
        <v>0</v>
      </c>
    </row>
    <row r="35" spans="2:18" x14ac:dyDescent="0.2">
      <c r="C35" s="5"/>
      <c r="D35" s="6"/>
      <c r="G35" s="5"/>
    </row>
    <row r="36" spans="2:18" ht="13.5" thickBot="1" x14ac:dyDescent="0.25">
      <c r="C36" s="5"/>
      <c r="D36" s="6"/>
      <c r="G36" s="5"/>
    </row>
    <row r="37" spans="2:18" ht="23.25" customHeight="1" thickBot="1" x14ac:dyDescent="0.25">
      <c r="B37" s="21" t="s">
        <v>23</v>
      </c>
      <c r="C37" s="72" t="s">
        <v>122</v>
      </c>
      <c r="D37" s="61" t="s">
        <v>0</v>
      </c>
      <c r="E37" s="110"/>
      <c r="F37" s="175" t="s">
        <v>169</v>
      </c>
      <c r="G37" s="62" t="s">
        <v>2</v>
      </c>
      <c r="H37" s="64" t="s">
        <v>102</v>
      </c>
      <c r="I37" s="63" t="s">
        <v>1</v>
      </c>
      <c r="J37" s="63" t="s">
        <v>3</v>
      </c>
      <c r="K37" s="64" t="s">
        <v>4</v>
      </c>
      <c r="L37" s="64"/>
      <c r="M37" s="60" t="s">
        <v>53</v>
      </c>
      <c r="N37" s="127" t="s">
        <v>152</v>
      </c>
      <c r="O37" s="2"/>
      <c r="P37" s="4"/>
      <c r="Q37" s="4"/>
      <c r="R37" s="4"/>
    </row>
    <row r="38" spans="2:18" ht="13.5" customHeight="1" thickBot="1" x14ac:dyDescent="0.25">
      <c r="B38" s="25" t="s">
        <v>33</v>
      </c>
      <c r="C38" s="69" t="s">
        <v>110</v>
      </c>
      <c r="D38" s="14"/>
      <c r="E38" s="111"/>
      <c r="F38" s="176"/>
      <c r="G38" s="15"/>
      <c r="H38" s="15">
        <f>'dados cartão'!G13</f>
        <v>3251</v>
      </c>
      <c r="I38" s="57"/>
      <c r="J38" s="58"/>
      <c r="K38" s="59"/>
      <c r="L38" s="225" t="s">
        <v>153</v>
      </c>
      <c r="M38" s="80"/>
      <c r="N38" s="134"/>
      <c r="O38" s="2"/>
      <c r="P38" s="4"/>
      <c r="Q38" s="4"/>
      <c r="R38" s="4"/>
    </row>
    <row r="39" spans="2:18" ht="15" customHeight="1" x14ac:dyDescent="0.2">
      <c r="B39" s="27"/>
      <c r="C39" s="22"/>
      <c r="D39" s="14" t="s">
        <v>104</v>
      </c>
      <c r="E39" s="111"/>
      <c r="F39" s="176"/>
      <c r="G39" s="15">
        <v>300</v>
      </c>
      <c r="H39" s="15">
        <f>H38+G39</f>
        <v>3551</v>
      </c>
      <c r="I39" s="16">
        <v>14</v>
      </c>
      <c r="J39" s="17" t="s">
        <v>155</v>
      </c>
      <c r="K39" s="77" t="s">
        <v>148</v>
      </c>
      <c r="L39" s="226"/>
      <c r="M39" s="16"/>
      <c r="N39" s="130"/>
    </row>
    <row r="40" spans="2:18" ht="15.75" customHeight="1" thickBot="1" x14ac:dyDescent="0.25">
      <c r="B40" s="28"/>
      <c r="C40" s="24"/>
      <c r="D40" s="14" t="s">
        <v>105</v>
      </c>
      <c r="E40" s="111"/>
      <c r="F40" s="176"/>
      <c r="G40" s="15">
        <v>250</v>
      </c>
      <c r="H40" s="15">
        <f>H39+G40</f>
        <v>3801</v>
      </c>
      <c r="I40" s="16">
        <v>18</v>
      </c>
      <c r="J40" s="17" t="s">
        <v>155</v>
      </c>
      <c r="K40" s="77" t="s">
        <v>148</v>
      </c>
      <c r="L40" s="226"/>
      <c r="M40" s="16"/>
      <c r="N40" s="130"/>
    </row>
    <row r="41" spans="2:18" ht="13.5" customHeight="1" thickBot="1" x14ac:dyDescent="0.25">
      <c r="B41" s="25" t="s">
        <v>35</v>
      </c>
      <c r="C41" s="69" t="s">
        <v>111</v>
      </c>
      <c r="D41" s="55"/>
      <c r="E41" s="112"/>
      <c r="F41" s="179"/>
      <c r="G41" s="56"/>
      <c r="H41" s="56"/>
      <c r="I41" s="57"/>
      <c r="J41" s="58"/>
      <c r="K41" s="59"/>
      <c r="L41" s="226"/>
      <c r="M41" s="75"/>
      <c r="N41" s="131"/>
    </row>
    <row r="42" spans="2:18" ht="15" customHeight="1" x14ac:dyDescent="0.2">
      <c r="B42" s="27"/>
      <c r="C42" s="70" t="str">
        <f>D39</f>
        <v>Compra1</v>
      </c>
      <c r="D42" s="14" t="s">
        <v>103</v>
      </c>
      <c r="E42" s="111"/>
      <c r="F42" s="176"/>
      <c r="G42" s="15">
        <v>40</v>
      </c>
      <c r="H42" s="15">
        <f>H40-G42</f>
        <v>3761</v>
      </c>
      <c r="I42" s="16">
        <v>19</v>
      </c>
      <c r="J42" s="17"/>
      <c r="K42" s="77" t="s">
        <v>148</v>
      </c>
      <c r="L42" s="226"/>
      <c r="M42" s="16">
        <f>I39</f>
        <v>14</v>
      </c>
      <c r="N42" s="130">
        <f>G39-G42</f>
        <v>260</v>
      </c>
    </row>
    <row r="43" spans="2:18" ht="15.75" customHeight="1" thickBot="1" x14ac:dyDescent="0.25">
      <c r="B43" s="27"/>
      <c r="C43" s="70" t="str">
        <f>D40</f>
        <v>Compra2</v>
      </c>
      <c r="D43" s="14" t="s">
        <v>106</v>
      </c>
      <c r="E43" s="111"/>
      <c r="F43" s="176"/>
      <c r="G43" s="15">
        <f>G40</f>
        <v>250</v>
      </c>
      <c r="H43" s="15">
        <f>H42-G43</f>
        <v>3511</v>
      </c>
      <c r="I43" s="16">
        <v>21</v>
      </c>
      <c r="J43" s="20"/>
      <c r="K43" s="78" t="s">
        <v>148</v>
      </c>
      <c r="L43" s="238"/>
      <c r="M43" s="19">
        <f>I40</f>
        <v>18</v>
      </c>
      <c r="N43" s="133">
        <f>G40-G43</f>
        <v>0</v>
      </c>
    </row>
    <row r="44" spans="2:18" customFormat="1" ht="15.75" customHeight="1" x14ac:dyDescent="0.25">
      <c r="F44" s="178"/>
    </row>
    <row r="45" spans="2:18" customFormat="1" ht="15.75" customHeight="1" thickBot="1" x14ac:dyDescent="0.3">
      <c r="F45" s="178"/>
    </row>
    <row r="46" spans="2:18" ht="24" customHeight="1" thickBot="1" x14ac:dyDescent="0.25">
      <c r="B46" s="21" t="s">
        <v>23</v>
      </c>
      <c r="C46" s="72" t="s">
        <v>117</v>
      </c>
      <c r="D46" s="61" t="s">
        <v>0</v>
      </c>
      <c r="E46" s="110"/>
      <c r="F46" s="175" t="s">
        <v>169</v>
      </c>
      <c r="G46" s="62" t="s">
        <v>2</v>
      </c>
      <c r="H46" s="64" t="s">
        <v>102</v>
      </c>
      <c r="I46" s="63" t="s">
        <v>1</v>
      </c>
      <c r="J46" s="63" t="s">
        <v>3</v>
      </c>
      <c r="K46" s="64" t="s">
        <v>4</v>
      </c>
      <c r="L46" s="64"/>
      <c r="M46" s="60" t="s">
        <v>53</v>
      </c>
      <c r="N46" s="127" t="s">
        <v>152</v>
      </c>
      <c r="O46" s="2"/>
      <c r="P46" s="4"/>
      <c r="Q46" s="4"/>
      <c r="R46" s="4"/>
    </row>
    <row r="47" spans="2:18" ht="13.5" customHeight="1" thickBot="1" x14ac:dyDescent="0.25">
      <c r="B47" s="25" t="s">
        <v>25</v>
      </c>
      <c r="C47" s="69" t="s">
        <v>108</v>
      </c>
      <c r="D47" s="14"/>
      <c r="E47" s="111"/>
      <c r="F47" s="176"/>
      <c r="G47" s="15"/>
      <c r="H47" s="15">
        <f>'dados cartão'!G4</f>
        <v>165</v>
      </c>
      <c r="I47" s="57"/>
      <c r="J47" s="58"/>
      <c r="K47" s="59"/>
      <c r="L47" s="227" t="s">
        <v>154</v>
      </c>
      <c r="M47" s="75"/>
      <c r="N47" s="131"/>
      <c r="O47" s="2"/>
      <c r="P47" s="4"/>
      <c r="Q47" s="4"/>
      <c r="R47" s="4"/>
    </row>
    <row r="48" spans="2:18" ht="13.5" thickBot="1" x14ac:dyDescent="0.25">
      <c r="B48" s="27"/>
      <c r="C48" s="67"/>
      <c r="D48" s="14" t="s">
        <v>132</v>
      </c>
      <c r="E48" s="111">
        <v>51</v>
      </c>
      <c r="F48" s="176">
        <v>30</v>
      </c>
      <c r="G48" s="15">
        <v>150</v>
      </c>
      <c r="H48" s="15">
        <f>H47-G48</f>
        <v>15</v>
      </c>
      <c r="I48" s="16">
        <v>100041</v>
      </c>
      <c r="J48" s="17" t="s">
        <v>155</v>
      </c>
      <c r="K48" s="17" t="s">
        <v>148</v>
      </c>
      <c r="L48" s="230"/>
      <c r="M48" s="16"/>
      <c r="N48" s="130"/>
      <c r="O48" s="2"/>
      <c r="P48" s="4"/>
      <c r="Q48" s="4"/>
      <c r="R48" s="4"/>
    </row>
    <row r="49" spans="2:18" ht="12" customHeight="1" thickBot="1" x14ac:dyDescent="0.25">
      <c r="B49" s="25" t="s">
        <v>27</v>
      </c>
      <c r="C49" s="69" t="s">
        <v>109</v>
      </c>
      <c r="D49" s="55"/>
      <c r="E49" s="112"/>
      <c r="F49" s="179"/>
      <c r="G49" s="56"/>
      <c r="H49" s="56"/>
      <c r="I49" s="57"/>
      <c r="J49" s="58"/>
      <c r="K49" s="76"/>
      <c r="L49" s="230"/>
      <c r="M49" s="75"/>
      <c r="N49" s="131"/>
    </row>
    <row r="50" spans="2:18" ht="13.5" thickBot="1" x14ac:dyDescent="0.25">
      <c r="B50" s="27"/>
      <c r="C50" s="70" t="str">
        <f>D48</f>
        <v>MMR25€</v>
      </c>
      <c r="D50" s="14" t="s">
        <v>106</v>
      </c>
      <c r="E50" s="111"/>
      <c r="F50" s="176"/>
      <c r="G50" s="15">
        <v>150</v>
      </c>
      <c r="H50" s="15">
        <f>H48+G50</f>
        <v>165</v>
      </c>
      <c r="I50" s="16">
        <v>66</v>
      </c>
      <c r="J50" s="17"/>
      <c r="K50" s="17" t="s">
        <v>148</v>
      </c>
      <c r="L50" s="230"/>
      <c r="M50" s="16">
        <f>I30</f>
        <v>43</v>
      </c>
      <c r="N50" s="130">
        <f>G48-G50</f>
        <v>0</v>
      </c>
    </row>
    <row r="51" spans="2:18" ht="13.5" customHeight="1" thickBot="1" x14ac:dyDescent="0.25">
      <c r="B51" s="25" t="s">
        <v>25</v>
      </c>
      <c r="C51" s="69" t="s">
        <v>108</v>
      </c>
      <c r="D51" s="57"/>
      <c r="E51" s="57"/>
      <c r="F51" s="183"/>
      <c r="G51" s="57"/>
      <c r="H51" s="57"/>
      <c r="I51" s="57"/>
      <c r="J51" s="58"/>
      <c r="K51" s="59"/>
      <c r="L51" s="230"/>
      <c r="M51" s="75"/>
      <c r="N51" s="131"/>
      <c r="O51" s="2"/>
      <c r="P51" s="4"/>
      <c r="Q51" s="4"/>
      <c r="R51" s="4"/>
    </row>
    <row r="52" spans="2:18" x14ac:dyDescent="0.2">
      <c r="B52" s="28"/>
      <c r="C52" s="68"/>
      <c r="D52" s="14" t="s">
        <v>129</v>
      </c>
      <c r="E52" s="111">
        <v>78</v>
      </c>
      <c r="F52" s="176">
        <v>6</v>
      </c>
      <c r="G52" s="15">
        <v>50</v>
      </c>
      <c r="H52" s="15">
        <f>H50-G52</f>
        <v>115</v>
      </c>
      <c r="I52" s="16">
        <v>100043</v>
      </c>
      <c r="J52" s="17" t="s">
        <v>155</v>
      </c>
      <c r="K52" s="17" t="s">
        <v>148</v>
      </c>
      <c r="L52" s="230"/>
      <c r="M52" s="16"/>
      <c r="N52" s="130"/>
    </row>
    <row r="53" spans="2:18" ht="13.5" thickBot="1" x14ac:dyDescent="0.25">
      <c r="B53" s="28"/>
      <c r="C53" s="68"/>
      <c r="D53" s="14" t="s">
        <v>131</v>
      </c>
      <c r="E53" s="111">
        <v>89</v>
      </c>
      <c r="F53" s="176">
        <v>29</v>
      </c>
      <c r="G53" s="15">
        <v>24</v>
      </c>
      <c r="H53" s="15">
        <f>H52-G53</f>
        <v>91</v>
      </c>
      <c r="I53" s="16">
        <v>100044</v>
      </c>
      <c r="J53" s="17" t="s">
        <v>155</v>
      </c>
      <c r="K53" s="17" t="s">
        <v>148</v>
      </c>
      <c r="L53" s="230"/>
      <c r="M53" s="16"/>
      <c r="N53" s="130"/>
      <c r="O53" s="2"/>
      <c r="P53" s="4"/>
      <c r="Q53" s="4"/>
      <c r="R53" s="4"/>
    </row>
    <row r="54" spans="2:18" ht="12" customHeight="1" thickBot="1" x14ac:dyDescent="0.25">
      <c r="B54" s="25" t="s">
        <v>27</v>
      </c>
      <c r="C54" s="69" t="s">
        <v>109</v>
      </c>
      <c r="D54" s="55"/>
      <c r="E54" s="112"/>
      <c r="F54" s="179"/>
      <c r="G54" s="56"/>
      <c r="H54" s="56"/>
      <c r="I54" s="57"/>
      <c r="J54" s="58"/>
      <c r="K54" s="76"/>
      <c r="L54" s="230"/>
      <c r="M54" s="75"/>
      <c r="N54" s="131"/>
    </row>
    <row r="55" spans="2:18" ht="13.5" thickBot="1" x14ac:dyDescent="0.25">
      <c r="B55" s="27"/>
      <c r="C55" s="70" t="str">
        <f>D53</f>
        <v>24x s/juros</v>
      </c>
      <c r="D55" s="14" t="s">
        <v>103</v>
      </c>
      <c r="E55" s="111"/>
      <c r="F55" s="176"/>
      <c r="G55" s="15">
        <v>10</v>
      </c>
      <c r="H55" s="15">
        <f>H53+G55</f>
        <v>101</v>
      </c>
      <c r="I55" s="16">
        <v>75</v>
      </c>
      <c r="J55" s="17"/>
      <c r="K55" s="17" t="s">
        <v>148</v>
      </c>
      <c r="L55" s="230"/>
      <c r="M55" s="16">
        <f>I48</f>
        <v>100041</v>
      </c>
      <c r="N55" s="130">
        <f>G53-G55</f>
        <v>14</v>
      </c>
    </row>
    <row r="56" spans="2:18" ht="13.5" customHeight="1" thickBot="1" x14ac:dyDescent="0.25">
      <c r="B56" s="25" t="s">
        <v>37</v>
      </c>
      <c r="C56" s="69" t="s">
        <v>112</v>
      </c>
      <c r="D56" s="55"/>
      <c r="E56" s="112"/>
      <c r="F56" s="179"/>
      <c r="G56" s="56"/>
      <c r="H56" s="56"/>
      <c r="I56" s="57"/>
      <c r="J56" s="58"/>
      <c r="K56" s="76"/>
      <c r="L56" s="230"/>
      <c r="M56" s="75"/>
      <c r="N56" s="131"/>
    </row>
    <row r="57" spans="2:18" x14ac:dyDescent="0.2">
      <c r="B57" s="27"/>
      <c r="C57" s="22"/>
      <c r="D57" s="14" t="s">
        <v>144</v>
      </c>
      <c r="E57" s="111">
        <v>1</v>
      </c>
      <c r="F57" s="176"/>
      <c r="G57" s="15">
        <v>40</v>
      </c>
      <c r="H57" s="15">
        <f>H55-G57</f>
        <v>61</v>
      </c>
      <c r="I57" s="16">
        <v>100045</v>
      </c>
      <c r="J57" s="17" t="s">
        <v>155</v>
      </c>
      <c r="K57" s="17" t="s">
        <v>148</v>
      </c>
      <c r="L57" s="230"/>
      <c r="M57" s="16"/>
      <c r="N57" s="130"/>
    </row>
    <row r="58" spans="2:18" ht="13.5" thickBot="1" x14ac:dyDescent="0.25">
      <c r="B58" s="28"/>
      <c r="C58" s="24"/>
      <c r="D58" s="14" t="s">
        <v>145</v>
      </c>
      <c r="E58" s="111">
        <v>1</v>
      </c>
      <c r="F58" s="176"/>
      <c r="G58" s="15">
        <v>35</v>
      </c>
      <c r="H58" s="15">
        <f>H57-G58</f>
        <v>26</v>
      </c>
      <c r="I58" s="16">
        <v>100047</v>
      </c>
      <c r="J58" s="17" t="s">
        <v>155</v>
      </c>
      <c r="K58" s="17" t="s">
        <v>148</v>
      </c>
      <c r="L58" s="230"/>
      <c r="M58" s="16"/>
      <c r="N58" s="130"/>
    </row>
    <row r="59" spans="2:18" ht="13.5" customHeight="1" thickBot="1" x14ac:dyDescent="0.25">
      <c r="B59" s="25" t="s">
        <v>39</v>
      </c>
      <c r="C59" s="69" t="s">
        <v>113</v>
      </c>
      <c r="D59" s="55"/>
      <c r="E59" s="112"/>
      <c r="F59" s="179"/>
      <c r="G59" s="56"/>
      <c r="H59" s="56"/>
      <c r="I59" s="57"/>
      <c r="J59" s="58"/>
      <c r="K59" s="76"/>
      <c r="L59" s="230"/>
      <c r="M59" s="75"/>
      <c r="N59" s="131"/>
    </row>
    <row r="60" spans="2:18" x14ac:dyDescent="0.2">
      <c r="B60" s="27"/>
      <c r="C60" s="70" t="str">
        <f>D57</f>
        <v>FDMO 1</v>
      </c>
      <c r="D60" s="14" t="s">
        <v>103</v>
      </c>
      <c r="E60" s="111"/>
      <c r="F60" s="176"/>
      <c r="G60" s="15">
        <v>5</v>
      </c>
      <c r="H60" s="15">
        <f>H58+G60</f>
        <v>31</v>
      </c>
      <c r="I60" s="16">
        <v>80</v>
      </c>
      <c r="J60" s="18"/>
      <c r="K60" s="17" t="s">
        <v>148</v>
      </c>
      <c r="L60" s="230"/>
      <c r="M60" s="16">
        <f>I57</f>
        <v>100045</v>
      </c>
      <c r="N60" s="130">
        <f>G57-G60</f>
        <v>35</v>
      </c>
    </row>
    <row r="61" spans="2:18" ht="13.5" thickBot="1" x14ac:dyDescent="0.25">
      <c r="B61" s="28"/>
      <c r="C61" s="71" t="str">
        <f>D58</f>
        <v>FDMO 2</v>
      </c>
      <c r="D61" s="14" t="s">
        <v>106</v>
      </c>
      <c r="E61" s="111"/>
      <c r="F61" s="176"/>
      <c r="G61" s="15">
        <v>35</v>
      </c>
      <c r="H61" s="15">
        <f>H60+G61</f>
        <v>66</v>
      </c>
      <c r="I61" s="16">
        <v>81</v>
      </c>
      <c r="J61" s="17"/>
      <c r="K61" s="17" t="s">
        <v>148</v>
      </c>
      <c r="L61" s="230"/>
      <c r="M61" s="16">
        <f>I58</f>
        <v>100047</v>
      </c>
      <c r="N61" s="130">
        <f>G58-G61</f>
        <v>0</v>
      </c>
    </row>
    <row r="62" spans="2:18" ht="13.5" customHeight="1" thickBot="1" x14ac:dyDescent="0.25">
      <c r="B62" s="25" t="s">
        <v>41</v>
      </c>
      <c r="C62" s="69" t="s">
        <v>114</v>
      </c>
      <c r="D62" s="55"/>
      <c r="E62" s="112"/>
      <c r="F62" s="179"/>
      <c r="G62" s="56"/>
      <c r="H62" s="56"/>
      <c r="I62" s="57"/>
      <c r="J62" s="58"/>
      <c r="K62" s="76"/>
      <c r="L62" s="230"/>
      <c r="M62" s="75"/>
      <c r="N62" s="131"/>
    </row>
    <row r="63" spans="2:18" x14ac:dyDescent="0.2">
      <c r="B63" s="27"/>
      <c r="C63" s="22"/>
      <c r="D63" s="14" t="s">
        <v>150</v>
      </c>
      <c r="E63" s="111">
        <v>2</v>
      </c>
      <c r="F63" s="176"/>
      <c r="G63" s="15">
        <v>34</v>
      </c>
      <c r="H63" s="15">
        <f>H61-G63</f>
        <v>32</v>
      </c>
      <c r="I63" s="16">
        <v>100050</v>
      </c>
      <c r="J63" s="17"/>
      <c r="K63" s="17" t="s">
        <v>148</v>
      </c>
      <c r="L63" s="230"/>
      <c r="M63" s="16"/>
      <c r="N63" s="130"/>
    </row>
    <row r="64" spans="2:18" ht="13.5" thickBot="1" x14ac:dyDescent="0.25">
      <c r="B64" s="28"/>
      <c r="C64" s="24"/>
      <c r="D64" s="147" t="s">
        <v>151</v>
      </c>
      <c r="E64" s="148">
        <v>2</v>
      </c>
      <c r="F64" s="180"/>
      <c r="G64" s="149">
        <v>30</v>
      </c>
      <c r="H64" s="149">
        <f>H63-G64</f>
        <v>2</v>
      </c>
      <c r="I64" s="150">
        <v>86</v>
      </c>
      <c r="J64" s="151" t="s">
        <v>146</v>
      </c>
      <c r="K64" s="151" t="s">
        <v>147</v>
      </c>
      <c r="L64" s="230"/>
      <c r="M64" s="16"/>
      <c r="N64" s="130"/>
    </row>
    <row r="65" spans="2:18" ht="13.5" customHeight="1" thickBot="1" x14ac:dyDescent="0.25">
      <c r="B65" s="25" t="s">
        <v>43</v>
      </c>
      <c r="C65" s="69" t="s">
        <v>115</v>
      </c>
      <c r="D65" s="55"/>
      <c r="E65" s="112"/>
      <c r="F65" s="179"/>
      <c r="G65" s="56"/>
      <c r="H65" s="56"/>
      <c r="I65" s="57"/>
      <c r="J65" s="58"/>
      <c r="K65" s="76"/>
      <c r="L65" s="230"/>
      <c r="M65" s="75"/>
      <c r="N65" s="131"/>
    </row>
    <row r="66" spans="2:18" x14ac:dyDescent="0.2">
      <c r="B66" s="27"/>
      <c r="C66" s="70" t="str">
        <f>D63</f>
        <v>C Permanente 1</v>
      </c>
      <c r="D66" s="14" t="s">
        <v>103</v>
      </c>
      <c r="E66" s="111"/>
      <c r="F66" s="176"/>
      <c r="G66" s="15">
        <v>14</v>
      </c>
      <c r="H66" s="15">
        <f>H64+G66</f>
        <v>16</v>
      </c>
      <c r="I66" s="16">
        <v>87</v>
      </c>
      <c r="J66" s="17"/>
      <c r="K66" s="17" t="s">
        <v>148</v>
      </c>
      <c r="L66" s="230"/>
      <c r="M66" s="16"/>
      <c r="N66" s="130">
        <f>G63-G66</f>
        <v>20</v>
      </c>
    </row>
    <row r="67" spans="2:18" x14ac:dyDescent="0.2">
      <c r="B67" s="27"/>
      <c r="C67" s="70" t="str">
        <f>D64</f>
        <v>C Permanente 2</v>
      </c>
      <c r="D67" s="14" t="s">
        <v>106</v>
      </c>
      <c r="E67" s="111"/>
      <c r="F67" s="176"/>
      <c r="G67" s="15">
        <v>30</v>
      </c>
      <c r="H67" s="15">
        <f>H66+G67</f>
        <v>46</v>
      </c>
      <c r="I67" s="16">
        <v>88</v>
      </c>
      <c r="J67" s="17"/>
      <c r="K67" s="17" t="s">
        <v>148</v>
      </c>
      <c r="L67" s="231"/>
      <c r="M67" s="16">
        <f>I64</f>
        <v>86</v>
      </c>
      <c r="N67" s="130">
        <f>G64-G67</f>
        <v>0</v>
      </c>
    </row>
    <row r="70" spans="2:18" ht="13.5" thickBot="1" x14ac:dyDescent="0.25"/>
    <row r="71" spans="2:18" ht="22.5" customHeight="1" thickBot="1" x14ac:dyDescent="0.25">
      <c r="B71" s="21" t="s">
        <v>23</v>
      </c>
      <c r="C71" s="72" t="s">
        <v>119</v>
      </c>
      <c r="D71" s="61" t="s">
        <v>0</v>
      </c>
      <c r="E71" s="110"/>
      <c r="F71" s="175" t="s">
        <v>169</v>
      </c>
      <c r="G71" s="62" t="s">
        <v>2</v>
      </c>
      <c r="H71" s="64" t="s">
        <v>102</v>
      </c>
      <c r="I71" s="63" t="s">
        <v>1</v>
      </c>
      <c r="J71" s="63" t="s">
        <v>3</v>
      </c>
      <c r="K71" s="64" t="s">
        <v>4</v>
      </c>
      <c r="L71" s="64"/>
      <c r="M71" s="60" t="s">
        <v>53</v>
      </c>
      <c r="N71" s="127" t="s">
        <v>152</v>
      </c>
      <c r="O71" s="2"/>
      <c r="P71" s="4"/>
      <c r="Q71" s="4"/>
      <c r="R71" s="4"/>
    </row>
    <row r="72" spans="2:18" ht="13.5" customHeight="1" thickBot="1" x14ac:dyDescent="0.25">
      <c r="B72" s="25" t="s">
        <v>25</v>
      </c>
      <c r="C72" s="69" t="s">
        <v>108</v>
      </c>
      <c r="D72" s="14"/>
      <c r="E72" s="111"/>
      <c r="F72" s="176"/>
      <c r="G72" s="15"/>
      <c r="H72" s="15">
        <f>'dados cartão'!G7</f>
        <v>3800</v>
      </c>
      <c r="I72" s="57"/>
      <c r="J72" s="58"/>
      <c r="K72" s="59"/>
      <c r="L72" s="225" t="s">
        <v>159</v>
      </c>
      <c r="M72" s="16"/>
      <c r="N72" s="130"/>
      <c r="O72" s="2"/>
      <c r="P72" s="4"/>
      <c r="Q72" s="4"/>
      <c r="R72" s="4"/>
    </row>
    <row r="73" spans="2:18" ht="15" customHeight="1" x14ac:dyDescent="0.2">
      <c r="B73" s="27"/>
      <c r="C73" s="67"/>
      <c r="D73" s="14" t="s">
        <v>136</v>
      </c>
      <c r="E73" s="111">
        <v>7</v>
      </c>
      <c r="F73" s="176">
        <v>576</v>
      </c>
      <c r="G73" s="15">
        <v>130</v>
      </c>
      <c r="H73" s="15">
        <f>H72-G73</f>
        <v>3670</v>
      </c>
      <c r="I73" s="16">
        <v>100054</v>
      </c>
      <c r="J73" s="17" t="s">
        <v>155</v>
      </c>
      <c r="K73" s="17" t="s">
        <v>148</v>
      </c>
      <c r="L73" s="242"/>
      <c r="M73" s="16"/>
      <c r="N73" s="130"/>
      <c r="O73" s="2"/>
      <c r="P73" s="4"/>
      <c r="Q73" s="4"/>
      <c r="R73" s="4"/>
    </row>
    <row r="74" spans="2:18" ht="24" x14ac:dyDescent="0.2">
      <c r="B74" s="28"/>
      <c r="C74" s="156"/>
      <c r="D74" s="14" t="s">
        <v>137</v>
      </c>
      <c r="E74" s="111">
        <v>23</v>
      </c>
      <c r="F74" s="176">
        <v>578</v>
      </c>
      <c r="G74" s="149">
        <v>180</v>
      </c>
      <c r="H74" s="149">
        <f>H73-G74</f>
        <v>3490</v>
      </c>
      <c r="I74" s="157">
        <v>112</v>
      </c>
      <c r="J74" s="158" t="s">
        <v>146</v>
      </c>
      <c r="K74" s="158" t="s">
        <v>147</v>
      </c>
      <c r="L74" s="242"/>
      <c r="M74" s="185" t="s">
        <v>170</v>
      </c>
      <c r="N74" s="130"/>
      <c r="O74" s="2"/>
      <c r="P74" s="4"/>
      <c r="Q74" s="4"/>
      <c r="R74" s="4"/>
    </row>
    <row r="75" spans="2:18" s="153" customFormat="1" ht="20.25" customHeight="1" thickBot="1" x14ac:dyDescent="0.3">
      <c r="B75" s="28"/>
      <c r="C75" s="68"/>
      <c r="D75" s="159" t="s">
        <v>138</v>
      </c>
      <c r="E75" s="160">
        <v>21</v>
      </c>
      <c r="F75" s="184">
        <v>176</v>
      </c>
      <c r="G75" s="161">
        <v>550</v>
      </c>
      <c r="H75" s="161">
        <f>H74</f>
        <v>3490</v>
      </c>
      <c r="I75" s="162" t="s">
        <v>168</v>
      </c>
      <c r="J75" s="163" t="s">
        <v>155</v>
      </c>
      <c r="K75" s="163" t="s">
        <v>147</v>
      </c>
      <c r="L75" s="242"/>
      <c r="M75" s="186" t="s">
        <v>171</v>
      </c>
      <c r="N75" s="152"/>
    </row>
    <row r="76" spans="2:18" ht="12" customHeight="1" thickBot="1" x14ac:dyDescent="0.25">
      <c r="B76" s="25" t="s">
        <v>27</v>
      </c>
      <c r="C76" s="69" t="s">
        <v>109</v>
      </c>
      <c r="D76" s="55"/>
      <c r="E76" s="112"/>
      <c r="F76" s="179"/>
      <c r="G76" s="56"/>
      <c r="H76" s="56"/>
      <c r="I76" s="57"/>
      <c r="J76" s="58"/>
      <c r="K76" s="76"/>
      <c r="L76" s="242"/>
      <c r="M76" s="75"/>
      <c r="N76" s="131"/>
    </row>
    <row r="77" spans="2:18" ht="15" customHeight="1" x14ac:dyDescent="0.2">
      <c r="B77" s="27"/>
      <c r="C77" s="70" t="str">
        <f>D73</f>
        <v>4x s/juros</v>
      </c>
      <c r="D77" s="14" t="s">
        <v>103</v>
      </c>
      <c r="E77" s="111"/>
      <c r="F77" s="176"/>
      <c r="G77" s="15">
        <v>30</v>
      </c>
      <c r="H77" s="15">
        <f>H75+G77</f>
        <v>3520</v>
      </c>
      <c r="I77" s="16">
        <v>117</v>
      </c>
      <c r="J77" s="17"/>
      <c r="K77" s="17" t="s">
        <v>148</v>
      </c>
      <c r="L77" s="242"/>
      <c r="M77" s="16">
        <f>I73</f>
        <v>100054</v>
      </c>
      <c r="N77" s="130">
        <f>G73-G77</f>
        <v>100</v>
      </c>
    </row>
    <row r="78" spans="2:18" ht="15.75" customHeight="1" thickBot="1" x14ac:dyDescent="0.25">
      <c r="B78" s="28"/>
      <c r="C78" s="71" t="str">
        <f>D74</f>
        <v>6x s/juros</v>
      </c>
      <c r="D78" s="14" t="s">
        <v>106</v>
      </c>
      <c r="E78" s="111"/>
      <c r="F78" s="176"/>
      <c r="G78" s="15">
        <f>G74</f>
        <v>180</v>
      </c>
      <c r="H78" s="15">
        <f>H77+G78</f>
        <v>3700</v>
      </c>
      <c r="I78" s="16">
        <v>118</v>
      </c>
      <c r="J78" s="17"/>
      <c r="K78" s="17" t="s">
        <v>148</v>
      </c>
      <c r="L78" s="242"/>
      <c r="M78" s="16">
        <f>I74</f>
        <v>112</v>
      </c>
      <c r="N78" s="130">
        <f>G74-G78</f>
        <v>0</v>
      </c>
    </row>
    <row r="79" spans="2:18" ht="13.5" customHeight="1" thickBot="1" x14ac:dyDescent="0.25">
      <c r="B79" s="25" t="s">
        <v>37</v>
      </c>
      <c r="C79" s="69" t="s">
        <v>112</v>
      </c>
      <c r="D79" s="55"/>
      <c r="E79" s="112"/>
      <c r="F79" s="179"/>
      <c r="G79" s="56"/>
      <c r="H79" s="56"/>
      <c r="I79" s="57"/>
      <c r="J79" s="58"/>
      <c r="K79" s="76"/>
      <c r="L79" s="242"/>
      <c r="M79" s="75"/>
      <c r="N79" s="131"/>
    </row>
    <row r="80" spans="2:18" ht="15" customHeight="1" x14ac:dyDescent="0.2">
      <c r="B80" s="27"/>
      <c r="C80" s="22"/>
      <c r="D80" s="14" t="s">
        <v>144</v>
      </c>
      <c r="E80" s="111">
        <v>1</v>
      </c>
      <c r="F80" s="176"/>
      <c r="G80" s="15">
        <v>200</v>
      </c>
      <c r="H80" s="15">
        <f>H78-G80</f>
        <v>3500</v>
      </c>
      <c r="I80" s="16">
        <v>100057</v>
      </c>
      <c r="J80" s="17" t="s">
        <v>155</v>
      </c>
      <c r="K80" s="17" t="s">
        <v>148</v>
      </c>
      <c r="L80" s="242"/>
      <c r="M80" s="16"/>
      <c r="N80" s="130"/>
    </row>
    <row r="81" spans="2:14" ht="15.75" customHeight="1" thickBot="1" x14ac:dyDescent="0.25">
      <c r="B81" s="28"/>
      <c r="C81" s="24"/>
      <c r="D81" s="14" t="s">
        <v>145</v>
      </c>
      <c r="E81" s="111">
        <v>1</v>
      </c>
      <c r="F81" s="176"/>
      <c r="G81" s="15">
        <v>220</v>
      </c>
      <c r="H81" s="15">
        <f>H80-G81</f>
        <v>3280</v>
      </c>
      <c r="I81" s="16">
        <v>100058</v>
      </c>
      <c r="J81" s="17" t="s">
        <v>155</v>
      </c>
      <c r="K81" s="17" t="s">
        <v>148</v>
      </c>
      <c r="L81" s="242"/>
      <c r="M81" s="16"/>
      <c r="N81" s="130"/>
    </row>
    <row r="82" spans="2:14" ht="13.5" customHeight="1" thickBot="1" x14ac:dyDescent="0.25">
      <c r="B82" s="25" t="s">
        <v>39</v>
      </c>
      <c r="C82" s="69" t="s">
        <v>113</v>
      </c>
      <c r="D82" s="55"/>
      <c r="E82" s="112"/>
      <c r="F82" s="179"/>
      <c r="G82" s="56"/>
      <c r="H82" s="56"/>
      <c r="I82" s="57"/>
      <c r="J82" s="58"/>
      <c r="K82" s="76"/>
      <c r="L82" s="242"/>
      <c r="M82" s="75"/>
      <c r="N82" s="131"/>
    </row>
    <row r="83" spans="2:14" ht="15" customHeight="1" x14ac:dyDescent="0.2">
      <c r="B83" s="27"/>
      <c r="C83" s="70" t="str">
        <f>D80</f>
        <v>FDMO 1</v>
      </c>
      <c r="D83" s="14" t="s">
        <v>103</v>
      </c>
      <c r="E83" s="111"/>
      <c r="F83" s="176"/>
      <c r="G83" s="15">
        <v>20</v>
      </c>
      <c r="H83" s="15">
        <f>H81+G83</f>
        <v>3300</v>
      </c>
      <c r="I83" s="16">
        <v>123</v>
      </c>
      <c r="J83" s="18"/>
      <c r="K83" s="17" t="s">
        <v>148</v>
      </c>
      <c r="L83" s="242"/>
      <c r="M83" s="16">
        <f>I80</f>
        <v>100057</v>
      </c>
      <c r="N83" s="130">
        <f>G80-G83</f>
        <v>180</v>
      </c>
    </row>
    <row r="84" spans="2:14" ht="15.75" customHeight="1" thickBot="1" x14ac:dyDescent="0.25">
      <c r="B84" s="28"/>
      <c r="C84" s="71" t="str">
        <f>D81</f>
        <v>FDMO 2</v>
      </c>
      <c r="D84" s="14" t="s">
        <v>106</v>
      </c>
      <c r="E84" s="111"/>
      <c r="F84" s="176"/>
      <c r="G84" s="15">
        <f>G81</f>
        <v>220</v>
      </c>
      <c r="H84" s="15">
        <f>H83+G84</f>
        <v>3520</v>
      </c>
      <c r="I84" s="16">
        <v>124</v>
      </c>
      <c r="J84" s="17"/>
      <c r="K84" s="17" t="s">
        <v>148</v>
      </c>
      <c r="L84" s="242"/>
      <c r="M84" s="16">
        <f>I81</f>
        <v>100058</v>
      </c>
      <c r="N84" s="130">
        <f>G81-G84</f>
        <v>0</v>
      </c>
    </row>
    <row r="85" spans="2:14" ht="13.5" customHeight="1" thickBot="1" x14ac:dyDescent="0.25">
      <c r="B85" s="25" t="s">
        <v>41</v>
      </c>
      <c r="C85" s="69" t="s">
        <v>114</v>
      </c>
      <c r="D85" s="55"/>
      <c r="E85" s="112"/>
      <c r="F85" s="179"/>
      <c r="G85" s="56"/>
      <c r="H85" s="56"/>
      <c r="I85" s="57"/>
      <c r="J85" s="58"/>
      <c r="K85" s="76"/>
      <c r="L85" s="242"/>
      <c r="M85" s="75"/>
      <c r="N85" s="131"/>
    </row>
    <row r="86" spans="2:14" ht="15" customHeight="1" x14ac:dyDescent="0.2">
      <c r="B86" s="27"/>
      <c r="C86" s="22"/>
      <c r="D86" s="147" t="s">
        <v>150</v>
      </c>
      <c r="E86" s="148">
        <v>2</v>
      </c>
      <c r="F86" s="180"/>
      <c r="G86" s="149">
        <v>140</v>
      </c>
      <c r="H86" s="149">
        <f>H84-G86</f>
        <v>3380</v>
      </c>
      <c r="I86" s="150">
        <v>127</v>
      </c>
      <c r="J86" s="151" t="s">
        <v>146</v>
      </c>
      <c r="K86" s="151" t="s">
        <v>147</v>
      </c>
      <c r="L86" s="242"/>
      <c r="M86" s="16"/>
      <c r="N86" s="130"/>
    </row>
    <row r="87" spans="2:14" ht="15.75" customHeight="1" thickBot="1" x14ac:dyDescent="0.25">
      <c r="B87" s="28"/>
      <c r="C87" s="24"/>
      <c r="D87" s="14" t="s">
        <v>151</v>
      </c>
      <c r="E87" s="111">
        <v>2</v>
      </c>
      <c r="F87" s="176"/>
      <c r="G87" s="15">
        <v>90</v>
      </c>
      <c r="H87" s="15">
        <f>H86-G87</f>
        <v>3290</v>
      </c>
      <c r="I87" s="16">
        <v>100061</v>
      </c>
      <c r="J87" s="17" t="s">
        <v>155</v>
      </c>
      <c r="K87" s="17" t="s">
        <v>148</v>
      </c>
      <c r="L87" s="242"/>
      <c r="M87" s="16"/>
      <c r="N87" s="130"/>
    </row>
    <row r="88" spans="2:14" ht="13.5" customHeight="1" thickBot="1" x14ac:dyDescent="0.25">
      <c r="B88" s="25" t="s">
        <v>43</v>
      </c>
      <c r="C88" s="69" t="s">
        <v>115</v>
      </c>
      <c r="D88" s="55"/>
      <c r="E88" s="112"/>
      <c r="F88" s="179"/>
      <c r="G88" s="56"/>
      <c r="H88" s="56"/>
      <c r="I88" s="57"/>
      <c r="J88" s="58"/>
      <c r="K88" s="76"/>
      <c r="L88" s="242"/>
      <c r="M88" s="75"/>
      <c r="N88" s="131"/>
    </row>
    <row r="89" spans="2:14" ht="15" customHeight="1" x14ac:dyDescent="0.2">
      <c r="B89" s="27"/>
      <c r="C89" s="70" t="str">
        <f>D86</f>
        <v>C Permanente 1</v>
      </c>
      <c r="D89" s="14" t="s">
        <v>106</v>
      </c>
      <c r="E89" s="111"/>
      <c r="F89" s="176"/>
      <c r="G89" s="15">
        <v>140</v>
      </c>
      <c r="H89" s="15">
        <f>H87+G89</f>
        <v>3430</v>
      </c>
      <c r="I89" s="16">
        <v>129</v>
      </c>
      <c r="J89" s="17"/>
      <c r="K89" s="17" t="s">
        <v>148</v>
      </c>
      <c r="L89" s="242"/>
      <c r="M89" s="16">
        <f>I86</f>
        <v>127</v>
      </c>
      <c r="N89" s="130">
        <f>G86-G89</f>
        <v>0</v>
      </c>
    </row>
    <row r="90" spans="2:14" customFormat="1" ht="15.75" customHeight="1" thickBot="1" x14ac:dyDescent="0.3">
      <c r="F90" s="178"/>
      <c r="N90" s="128"/>
    </row>
    <row r="91" spans="2:14" ht="13.5" customHeight="1" thickBot="1" x14ac:dyDescent="0.25">
      <c r="B91" s="25" t="s">
        <v>33</v>
      </c>
      <c r="C91" s="69" t="s">
        <v>110</v>
      </c>
      <c r="D91" s="55"/>
      <c r="E91" s="112"/>
      <c r="F91" s="179"/>
      <c r="G91" s="56"/>
      <c r="H91" s="56"/>
      <c r="I91" s="57"/>
      <c r="J91" s="58"/>
      <c r="K91" s="59"/>
      <c r="L91" s="243" t="s">
        <v>160</v>
      </c>
      <c r="M91" s="75"/>
      <c r="N91" s="131"/>
    </row>
    <row r="92" spans="2:14" ht="15" customHeight="1" x14ac:dyDescent="0.2">
      <c r="B92" s="27"/>
      <c r="C92" s="22"/>
      <c r="D92" s="147" t="s">
        <v>104</v>
      </c>
      <c r="E92" s="148"/>
      <c r="F92" s="180"/>
      <c r="G92" s="149">
        <v>160</v>
      </c>
      <c r="H92" s="149">
        <f>H89-G92</f>
        <v>3270</v>
      </c>
      <c r="I92" s="150">
        <v>150</v>
      </c>
      <c r="J92" s="151" t="s">
        <v>146</v>
      </c>
      <c r="K92" s="169" t="s">
        <v>147</v>
      </c>
      <c r="L92" s="228"/>
      <c r="M92" s="16"/>
      <c r="N92" s="130"/>
    </row>
    <row r="93" spans="2:14" ht="15.75" customHeight="1" thickBot="1" x14ac:dyDescent="0.25">
      <c r="B93" s="28"/>
      <c r="C93" s="24"/>
      <c r="D93" s="14" t="s">
        <v>105</v>
      </c>
      <c r="E93" s="111"/>
      <c r="F93" s="176"/>
      <c r="G93" s="15">
        <v>180</v>
      </c>
      <c r="H93" s="15">
        <f>H92-G93</f>
        <v>3090</v>
      </c>
      <c r="I93" s="16">
        <v>151</v>
      </c>
      <c r="J93" s="17" t="s">
        <v>155</v>
      </c>
      <c r="K93" s="77" t="s">
        <v>148</v>
      </c>
      <c r="L93" s="228"/>
      <c r="M93" s="16"/>
      <c r="N93" s="130"/>
    </row>
    <row r="94" spans="2:14" ht="13.5" customHeight="1" thickBot="1" x14ac:dyDescent="0.25">
      <c r="B94" s="25" t="s">
        <v>35</v>
      </c>
      <c r="C94" s="69" t="s">
        <v>111</v>
      </c>
      <c r="D94" s="55"/>
      <c r="E94" s="112"/>
      <c r="F94" s="179"/>
      <c r="G94" s="56"/>
      <c r="H94" s="56"/>
      <c r="I94" s="57"/>
      <c r="J94" s="58"/>
      <c r="K94" s="59"/>
      <c r="L94" s="228"/>
      <c r="M94" s="75"/>
      <c r="N94" s="131"/>
    </row>
    <row r="95" spans="2:14" ht="15" customHeight="1" x14ac:dyDescent="0.2">
      <c r="B95" s="27"/>
      <c r="C95" s="70" t="str">
        <f>D92</f>
        <v>Compra1</v>
      </c>
      <c r="D95" s="14" t="s">
        <v>106</v>
      </c>
      <c r="E95" s="111"/>
      <c r="F95" s="176"/>
      <c r="G95" s="15">
        <v>160</v>
      </c>
      <c r="H95" s="15">
        <f>H93+G95</f>
        <v>3250</v>
      </c>
      <c r="I95" s="16">
        <v>152</v>
      </c>
      <c r="J95" s="17"/>
      <c r="K95" s="77" t="s">
        <v>148</v>
      </c>
      <c r="L95" s="228"/>
      <c r="M95" s="16">
        <f>I92</f>
        <v>150</v>
      </c>
      <c r="N95" s="130">
        <f>G92-G95</f>
        <v>0</v>
      </c>
    </row>
    <row r="96" spans="2:14" ht="15.75" customHeight="1" x14ac:dyDescent="0.2">
      <c r="B96" s="27"/>
      <c r="C96" s="70" t="str">
        <f>D93</f>
        <v>Compra2</v>
      </c>
      <c r="D96" s="14" t="s">
        <v>162</v>
      </c>
      <c r="E96" s="111"/>
      <c r="F96" s="176"/>
      <c r="G96" s="15">
        <v>15</v>
      </c>
      <c r="H96" s="15">
        <f>H95+G96</f>
        <v>3265</v>
      </c>
      <c r="I96" s="16">
        <v>154</v>
      </c>
      <c r="J96" s="17"/>
      <c r="K96" s="77" t="s">
        <v>148</v>
      </c>
      <c r="L96" s="229"/>
      <c r="M96" s="16">
        <f>I93</f>
        <v>151</v>
      </c>
      <c r="N96" s="130">
        <f>G93-G96</f>
        <v>165</v>
      </c>
    </row>
    <row r="98" spans="2:18" ht="13.5" thickBot="1" x14ac:dyDescent="0.25"/>
    <row r="99" spans="2:18" ht="25.5" customHeight="1" thickBot="1" x14ac:dyDescent="0.25">
      <c r="B99" s="21" t="s">
        <v>23</v>
      </c>
      <c r="C99" s="72" t="s">
        <v>121</v>
      </c>
      <c r="D99" s="61" t="s">
        <v>0</v>
      </c>
      <c r="E99" s="110"/>
      <c r="F99" s="175" t="s">
        <v>169</v>
      </c>
      <c r="G99" s="62" t="s">
        <v>2</v>
      </c>
      <c r="H99" s="64" t="s">
        <v>102</v>
      </c>
      <c r="I99" s="63" t="s">
        <v>1</v>
      </c>
      <c r="J99" s="63" t="s">
        <v>3</v>
      </c>
      <c r="K99" s="64" t="s">
        <v>4</v>
      </c>
      <c r="L99" s="64"/>
      <c r="M99" s="60" t="s">
        <v>53</v>
      </c>
      <c r="N99" s="127" t="s">
        <v>152</v>
      </c>
      <c r="O99" s="2"/>
      <c r="P99" s="4"/>
      <c r="Q99" s="4"/>
      <c r="R99" s="4"/>
    </row>
    <row r="100" spans="2:18" ht="13.5" customHeight="1" thickBot="1" x14ac:dyDescent="0.25">
      <c r="B100" s="25" t="s">
        <v>25</v>
      </c>
      <c r="C100" s="69" t="s">
        <v>108</v>
      </c>
      <c r="D100" s="14"/>
      <c r="E100" s="111"/>
      <c r="F100" s="176"/>
      <c r="G100" s="15"/>
      <c r="H100" s="15">
        <f>'dados cartão'!G12</f>
        <v>2500</v>
      </c>
      <c r="I100" s="57"/>
      <c r="J100" s="58"/>
      <c r="K100" s="59"/>
      <c r="L100" s="225" t="s">
        <v>161</v>
      </c>
      <c r="M100" s="79"/>
      <c r="N100" s="132"/>
      <c r="O100" s="2"/>
      <c r="P100" s="4"/>
      <c r="Q100" s="4"/>
      <c r="R100" s="4"/>
    </row>
    <row r="101" spans="2:18" ht="72" x14ac:dyDescent="0.2">
      <c r="B101" s="27"/>
      <c r="C101" s="67"/>
      <c r="D101" s="190" t="s">
        <v>140</v>
      </c>
      <c r="E101" s="191">
        <v>80</v>
      </c>
      <c r="F101" s="192">
        <v>543</v>
      </c>
      <c r="G101" s="193">
        <v>500</v>
      </c>
      <c r="H101" s="193">
        <f>H100</f>
        <v>2500</v>
      </c>
      <c r="I101" s="194" t="s">
        <v>168</v>
      </c>
      <c r="J101" s="195" t="s">
        <v>155</v>
      </c>
      <c r="K101" s="195" t="s">
        <v>147</v>
      </c>
      <c r="L101" s="226"/>
      <c r="M101" s="196" t="s">
        <v>176</v>
      </c>
      <c r="N101" s="130"/>
      <c r="O101" s="2"/>
      <c r="P101" s="4"/>
      <c r="Q101" s="4"/>
      <c r="R101" s="4"/>
    </row>
    <row r="102" spans="2:18" ht="15" customHeight="1" x14ac:dyDescent="0.2">
      <c r="B102" s="28"/>
      <c r="C102" s="68"/>
      <c r="D102" s="147" t="s">
        <v>130</v>
      </c>
      <c r="E102" s="148">
        <v>6</v>
      </c>
      <c r="F102" s="180">
        <v>860</v>
      </c>
      <c r="G102" s="149">
        <v>200</v>
      </c>
      <c r="H102" s="149">
        <f>H101-G102</f>
        <v>2300</v>
      </c>
      <c r="I102" s="150">
        <v>157</v>
      </c>
      <c r="J102" s="151" t="s">
        <v>146</v>
      </c>
      <c r="K102" s="151" t="s">
        <v>147</v>
      </c>
      <c r="L102" s="226"/>
      <c r="M102" s="16"/>
      <c r="N102" s="130"/>
      <c r="O102" s="2"/>
      <c r="P102" s="4"/>
      <c r="Q102" s="4"/>
      <c r="R102" s="4"/>
    </row>
    <row r="103" spans="2:18" ht="72" x14ac:dyDescent="0.2">
      <c r="B103" s="28"/>
      <c r="C103" s="68"/>
      <c r="D103" s="190" t="s">
        <v>141</v>
      </c>
      <c r="E103" s="191">
        <v>99</v>
      </c>
      <c r="F103" s="192">
        <v>545</v>
      </c>
      <c r="G103" s="193">
        <v>300</v>
      </c>
      <c r="H103" s="193">
        <f>H102</f>
        <v>2300</v>
      </c>
      <c r="I103" s="194" t="s">
        <v>168</v>
      </c>
      <c r="J103" s="195"/>
      <c r="K103" s="195"/>
      <c r="L103" s="226"/>
      <c r="M103" s="196" t="s">
        <v>177</v>
      </c>
      <c r="N103" s="130"/>
    </row>
    <row r="104" spans="2:18" ht="15.75" customHeight="1" thickBot="1" x14ac:dyDescent="0.25">
      <c r="B104" s="28"/>
      <c r="C104" s="68"/>
      <c r="D104" s="14" t="s">
        <v>130</v>
      </c>
      <c r="E104" s="111">
        <v>6</v>
      </c>
      <c r="F104" s="176">
        <v>860</v>
      </c>
      <c r="G104" s="137">
        <v>150</v>
      </c>
      <c r="H104" s="137">
        <f>H103-G104</f>
        <v>2150</v>
      </c>
      <c r="I104" s="170">
        <v>100069</v>
      </c>
      <c r="J104" s="171" t="s">
        <v>155</v>
      </c>
      <c r="K104" s="171" t="s">
        <v>148</v>
      </c>
      <c r="L104" s="226"/>
      <c r="M104" s="16"/>
      <c r="N104" s="130"/>
      <c r="O104" s="2"/>
      <c r="P104" s="4"/>
      <c r="Q104" s="4"/>
      <c r="R104" s="4"/>
    </row>
    <row r="105" spans="2:18" ht="12" customHeight="1" thickBot="1" x14ac:dyDescent="0.25">
      <c r="B105" s="25" t="s">
        <v>27</v>
      </c>
      <c r="C105" s="69" t="s">
        <v>109</v>
      </c>
      <c r="D105" s="55"/>
      <c r="E105" s="112"/>
      <c r="F105" s="179"/>
      <c r="G105" s="56"/>
      <c r="H105" s="56"/>
      <c r="I105" s="57"/>
      <c r="J105" s="58"/>
      <c r="K105" s="59"/>
      <c r="L105" s="226"/>
      <c r="M105" s="75"/>
      <c r="N105" s="131"/>
    </row>
    <row r="106" spans="2:18" ht="15.75" customHeight="1" thickBot="1" x14ac:dyDescent="0.25">
      <c r="B106" s="27"/>
      <c r="C106" s="70" t="str">
        <f>D102</f>
        <v>3x s/juros</v>
      </c>
      <c r="D106" s="14" t="s">
        <v>106</v>
      </c>
      <c r="E106" s="111"/>
      <c r="F106" s="176"/>
      <c r="G106" s="15">
        <f>G102</f>
        <v>200</v>
      </c>
      <c r="H106" s="15">
        <f>H103+G106</f>
        <v>2500</v>
      </c>
      <c r="I106" s="16">
        <v>159</v>
      </c>
      <c r="J106" s="17"/>
      <c r="K106" s="77" t="s">
        <v>148</v>
      </c>
      <c r="L106" s="226"/>
      <c r="M106" s="16" t="str">
        <f>I101</f>
        <v>não aceite</v>
      </c>
      <c r="N106" s="130">
        <f>G102-G106</f>
        <v>0</v>
      </c>
    </row>
    <row r="107" spans="2:18" ht="13.5" customHeight="1" thickBot="1" x14ac:dyDescent="0.25">
      <c r="B107" s="25" t="s">
        <v>37</v>
      </c>
      <c r="C107" s="69" t="s">
        <v>112</v>
      </c>
      <c r="D107" s="55"/>
      <c r="E107" s="112"/>
      <c r="F107" s="179"/>
      <c r="G107" s="56"/>
      <c r="H107" s="56"/>
      <c r="I107" s="57"/>
      <c r="J107" s="58"/>
      <c r="K107" s="59"/>
      <c r="L107" s="226"/>
      <c r="M107" s="75"/>
      <c r="N107" s="131"/>
    </row>
    <row r="108" spans="2:18" ht="15" customHeight="1" x14ac:dyDescent="0.2">
      <c r="B108" s="27"/>
      <c r="C108" s="22"/>
      <c r="D108" s="14" t="s">
        <v>144</v>
      </c>
      <c r="E108" s="111">
        <v>1</v>
      </c>
      <c r="F108" s="176"/>
      <c r="G108" s="15">
        <v>90</v>
      </c>
      <c r="H108" s="15">
        <f>H106-G108</f>
        <v>2410</v>
      </c>
      <c r="I108" s="16">
        <v>100071</v>
      </c>
      <c r="J108" s="17" t="s">
        <v>155</v>
      </c>
      <c r="K108" s="77" t="s">
        <v>148</v>
      </c>
      <c r="L108" s="226"/>
      <c r="M108" s="16"/>
      <c r="N108" s="130"/>
    </row>
    <row r="109" spans="2:18" ht="15.75" customHeight="1" thickBot="1" x14ac:dyDescent="0.25">
      <c r="B109" s="28"/>
      <c r="C109" s="24"/>
      <c r="D109" s="14" t="s">
        <v>145</v>
      </c>
      <c r="E109" s="111">
        <v>1</v>
      </c>
      <c r="F109" s="176"/>
      <c r="G109" s="15">
        <v>100</v>
      </c>
      <c r="H109" s="15">
        <f>H108-G109</f>
        <v>2310</v>
      </c>
      <c r="I109" s="16">
        <v>100072</v>
      </c>
      <c r="J109" s="17" t="s">
        <v>155</v>
      </c>
      <c r="K109" s="77" t="s">
        <v>148</v>
      </c>
      <c r="L109" s="226"/>
      <c r="M109" s="16"/>
      <c r="N109" s="130"/>
    </row>
    <row r="110" spans="2:18" ht="13.5" customHeight="1" thickBot="1" x14ac:dyDescent="0.25">
      <c r="B110" s="25" t="s">
        <v>39</v>
      </c>
      <c r="C110" s="69" t="s">
        <v>113</v>
      </c>
      <c r="D110" s="55"/>
      <c r="E110" s="112"/>
      <c r="F110" s="179"/>
      <c r="G110" s="56"/>
      <c r="H110" s="56"/>
      <c r="I110" s="57"/>
      <c r="J110" s="58"/>
      <c r="K110" s="59"/>
      <c r="L110" s="226"/>
      <c r="M110" s="75"/>
      <c r="N110" s="131"/>
    </row>
    <row r="111" spans="2:18" ht="15" customHeight="1" x14ac:dyDescent="0.2">
      <c r="B111" s="27"/>
      <c r="C111" s="70" t="str">
        <f>D108</f>
        <v>FDMO 1</v>
      </c>
      <c r="D111" s="14" t="s">
        <v>103</v>
      </c>
      <c r="E111" s="111"/>
      <c r="F111" s="176"/>
      <c r="G111" s="15">
        <v>15</v>
      </c>
      <c r="H111" s="15">
        <f>H109+G111</f>
        <v>2325</v>
      </c>
      <c r="I111" s="16">
        <v>165</v>
      </c>
      <c r="J111" s="17"/>
      <c r="K111" s="77" t="s">
        <v>148</v>
      </c>
      <c r="L111" s="226"/>
      <c r="M111" s="16">
        <f>I108</f>
        <v>100071</v>
      </c>
      <c r="N111" s="130">
        <f>G108-G111</f>
        <v>75</v>
      </c>
    </row>
    <row r="112" spans="2:18" ht="15.75" customHeight="1" thickBot="1" x14ac:dyDescent="0.25">
      <c r="B112" s="28"/>
      <c r="C112" s="71" t="str">
        <f>D109</f>
        <v>FDMO 2</v>
      </c>
      <c r="D112" s="14" t="s">
        <v>106</v>
      </c>
      <c r="E112" s="111"/>
      <c r="F112" s="176"/>
      <c r="G112" s="15">
        <f>G109</f>
        <v>100</v>
      </c>
      <c r="H112" s="15">
        <f>H111+G112</f>
        <v>2425</v>
      </c>
      <c r="I112" s="16">
        <v>166</v>
      </c>
      <c r="J112" s="17"/>
      <c r="K112" s="77" t="s">
        <v>148</v>
      </c>
      <c r="L112" s="226"/>
      <c r="M112" s="16">
        <f>I109</f>
        <v>100072</v>
      </c>
      <c r="N112" s="130">
        <f>G109-G112</f>
        <v>0</v>
      </c>
    </row>
    <row r="113" spans="2:18" ht="13.5" customHeight="1" thickBot="1" x14ac:dyDescent="0.25">
      <c r="B113" s="25" t="s">
        <v>41</v>
      </c>
      <c r="C113" s="69" t="s">
        <v>114</v>
      </c>
      <c r="D113" s="55"/>
      <c r="E113" s="112"/>
      <c r="F113" s="179"/>
      <c r="G113" s="56"/>
      <c r="H113" s="56"/>
      <c r="I113" s="57"/>
      <c r="J113" s="58"/>
      <c r="K113" s="59"/>
      <c r="L113" s="226"/>
      <c r="M113" s="75"/>
      <c r="N113" s="131"/>
    </row>
    <row r="114" spans="2:18" ht="15" customHeight="1" x14ac:dyDescent="0.2">
      <c r="B114" s="27"/>
      <c r="C114" s="22"/>
      <c r="D114" s="147" t="s">
        <v>150</v>
      </c>
      <c r="E114" s="148">
        <v>2</v>
      </c>
      <c r="F114" s="180"/>
      <c r="G114" s="149">
        <v>140</v>
      </c>
      <c r="H114" s="149">
        <f>H112-G114</f>
        <v>2285</v>
      </c>
      <c r="I114" s="150">
        <v>169</v>
      </c>
      <c r="J114" s="151" t="s">
        <v>146</v>
      </c>
      <c r="K114" s="169" t="s">
        <v>147</v>
      </c>
      <c r="L114" s="226"/>
      <c r="M114" s="16"/>
      <c r="N114" s="130"/>
    </row>
    <row r="115" spans="2:18" ht="15.75" customHeight="1" thickBot="1" x14ac:dyDescent="0.25">
      <c r="B115" s="28"/>
      <c r="C115" s="24"/>
      <c r="D115" s="147" t="s">
        <v>151</v>
      </c>
      <c r="E115" s="148">
        <v>2</v>
      </c>
      <c r="F115" s="180"/>
      <c r="G115" s="149">
        <v>130</v>
      </c>
      <c r="H115" s="149">
        <f>H114-G115</f>
        <v>2155</v>
      </c>
      <c r="I115" s="150">
        <v>170</v>
      </c>
      <c r="J115" s="151" t="s">
        <v>146</v>
      </c>
      <c r="K115" s="169" t="s">
        <v>147</v>
      </c>
      <c r="L115" s="226"/>
      <c r="M115" s="16"/>
      <c r="N115" s="130"/>
    </row>
    <row r="116" spans="2:18" ht="13.5" customHeight="1" thickBot="1" x14ac:dyDescent="0.25">
      <c r="B116" s="25" t="s">
        <v>43</v>
      </c>
      <c r="C116" s="69" t="s">
        <v>115</v>
      </c>
      <c r="D116" s="55"/>
      <c r="E116" s="112"/>
      <c r="F116" s="179"/>
      <c r="G116" s="56"/>
      <c r="H116" s="56"/>
      <c r="I116" s="57"/>
      <c r="J116" s="58"/>
      <c r="K116" s="59"/>
      <c r="L116" s="226"/>
      <c r="M116" s="75"/>
      <c r="N116" s="131"/>
    </row>
    <row r="117" spans="2:18" ht="15" customHeight="1" x14ac:dyDescent="0.2">
      <c r="B117" s="27"/>
      <c r="C117" s="70" t="str">
        <f>D114</f>
        <v>C Permanente 1</v>
      </c>
      <c r="D117" s="14" t="s">
        <v>106</v>
      </c>
      <c r="E117" s="111"/>
      <c r="F117" s="176"/>
      <c r="G117" s="15">
        <v>140</v>
      </c>
      <c r="H117" s="15">
        <f>H115+G117</f>
        <v>2295</v>
      </c>
      <c r="I117" s="16">
        <v>171</v>
      </c>
      <c r="J117" s="17"/>
      <c r="K117" s="77" t="s">
        <v>148</v>
      </c>
      <c r="L117" s="226"/>
      <c r="M117" s="16">
        <f>I114</f>
        <v>169</v>
      </c>
      <c r="N117" s="130">
        <f>G114-G117</f>
        <v>0</v>
      </c>
    </row>
    <row r="118" spans="2:18" ht="15.75" customHeight="1" thickBot="1" x14ac:dyDescent="0.25">
      <c r="B118" s="27"/>
      <c r="C118" s="70" t="str">
        <f>D115</f>
        <v>C Permanente 2</v>
      </c>
      <c r="D118" s="14" t="s">
        <v>106</v>
      </c>
      <c r="E118" s="111"/>
      <c r="F118" s="176"/>
      <c r="G118" s="15">
        <f>G115</f>
        <v>130</v>
      </c>
      <c r="H118" s="15">
        <f>H117+G118</f>
        <v>2425</v>
      </c>
      <c r="I118" s="16">
        <v>172</v>
      </c>
      <c r="J118" s="17"/>
      <c r="K118" s="77" t="s">
        <v>148</v>
      </c>
      <c r="L118" s="226"/>
      <c r="M118" s="16">
        <f>I115</f>
        <v>170</v>
      </c>
      <c r="N118" s="130">
        <f>G115-G118</f>
        <v>0</v>
      </c>
    </row>
    <row r="119" spans="2:18" ht="13.5" customHeight="1" thickBot="1" x14ac:dyDescent="0.25">
      <c r="B119" s="25" t="s">
        <v>41</v>
      </c>
      <c r="C119" s="69" t="s">
        <v>114</v>
      </c>
      <c r="D119" s="55"/>
      <c r="E119" s="112"/>
      <c r="F119" s="179"/>
      <c r="G119" s="56"/>
      <c r="H119" s="56"/>
      <c r="I119" s="57"/>
      <c r="J119" s="58"/>
      <c r="K119" s="59"/>
      <c r="L119" s="226"/>
      <c r="M119" s="75"/>
      <c r="N119" s="131"/>
    </row>
    <row r="120" spans="2:18" ht="15.75" customHeight="1" thickBot="1" x14ac:dyDescent="0.25">
      <c r="B120" s="27"/>
      <c r="C120" s="22"/>
      <c r="D120" s="14" t="s">
        <v>163</v>
      </c>
      <c r="E120" s="111">
        <v>2</v>
      </c>
      <c r="F120" s="176"/>
      <c r="G120" s="137">
        <v>120</v>
      </c>
      <c r="H120" s="137">
        <f>H118-G120</f>
        <v>2305</v>
      </c>
      <c r="I120" s="170">
        <v>10079</v>
      </c>
      <c r="J120" s="171" t="s">
        <v>155</v>
      </c>
      <c r="K120" s="173" t="s">
        <v>148</v>
      </c>
      <c r="L120" s="239"/>
      <c r="M120" s="16"/>
      <c r="N120" s="130"/>
    </row>
    <row r="121" spans="2:18" ht="13.5" customHeight="1" thickBot="1" x14ac:dyDescent="0.25">
      <c r="B121" s="25" t="s">
        <v>33</v>
      </c>
      <c r="C121" s="69" t="s">
        <v>110</v>
      </c>
      <c r="D121" s="55"/>
      <c r="E121" s="112"/>
      <c r="F121" s="179"/>
      <c r="G121" s="56"/>
      <c r="H121" s="56"/>
      <c r="I121" s="57"/>
      <c r="J121" s="58"/>
      <c r="K121" s="59"/>
      <c r="L121" s="244" t="s">
        <v>164</v>
      </c>
      <c r="M121" s="75"/>
      <c r="N121" s="131"/>
    </row>
    <row r="122" spans="2:18" x14ac:dyDescent="0.2">
      <c r="B122" s="27"/>
      <c r="C122" s="22"/>
      <c r="D122" s="14" t="s">
        <v>104</v>
      </c>
      <c r="E122" s="111"/>
      <c r="F122" s="176"/>
      <c r="G122" s="15">
        <v>120</v>
      </c>
      <c r="H122" s="15">
        <f>H120+G122</f>
        <v>2425</v>
      </c>
      <c r="I122" s="16">
        <v>194</v>
      </c>
      <c r="J122" s="17" t="s">
        <v>155</v>
      </c>
      <c r="K122" s="77" t="s">
        <v>148</v>
      </c>
      <c r="L122" s="230"/>
      <c r="M122" s="16"/>
      <c r="N122" s="130"/>
    </row>
    <row r="123" spans="2:18" ht="13.5" thickBot="1" x14ac:dyDescent="0.25">
      <c r="B123" s="28"/>
      <c r="C123" s="24"/>
      <c r="D123" s="14" t="s">
        <v>105</v>
      </c>
      <c r="E123" s="111"/>
      <c r="F123" s="176"/>
      <c r="G123" s="15">
        <v>250</v>
      </c>
      <c r="H123" s="15">
        <f>H122+G123</f>
        <v>2675</v>
      </c>
      <c r="I123" s="16">
        <v>196</v>
      </c>
      <c r="J123" s="17" t="s">
        <v>155</v>
      </c>
      <c r="K123" s="77" t="s">
        <v>148</v>
      </c>
      <c r="L123" s="230"/>
      <c r="M123" s="16"/>
      <c r="N123" s="130"/>
    </row>
    <row r="124" spans="2:18" ht="13.5" customHeight="1" thickBot="1" x14ac:dyDescent="0.25">
      <c r="B124" s="25" t="s">
        <v>35</v>
      </c>
      <c r="C124" s="69" t="s">
        <v>111</v>
      </c>
      <c r="D124" s="55"/>
      <c r="E124" s="112"/>
      <c r="F124" s="179"/>
      <c r="G124" s="56"/>
      <c r="H124" s="56"/>
      <c r="I124" s="57"/>
      <c r="J124" s="58"/>
      <c r="K124" s="59"/>
      <c r="L124" s="230"/>
      <c r="M124" s="75"/>
      <c r="N124" s="131"/>
    </row>
    <row r="125" spans="2:18" x14ac:dyDescent="0.2">
      <c r="B125" s="73"/>
      <c r="C125" s="74" t="str">
        <f>D122</f>
        <v>Compra1</v>
      </c>
      <c r="D125" s="14" t="s">
        <v>103</v>
      </c>
      <c r="E125" s="111"/>
      <c r="F125" s="176"/>
      <c r="G125" s="15">
        <v>10</v>
      </c>
      <c r="H125" s="15">
        <f>H123+G125</f>
        <v>2685</v>
      </c>
      <c r="I125" s="16">
        <v>196</v>
      </c>
      <c r="J125" s="17"/>
      <c r="K125" s="77" t="s">
        <v>148</v>
      </c>
      <c r="L125" s="230"/>
      <c r="M125" s="16">
        <f>I122</f>
        <v>194</v>
      </c>
      <c r="N125" s="130">
        <f>G122-G125</f>
        <v>110</v>
      </c>
    </row>
    <row r="127" spans="2:18" ht="13.5" thickBot="1" x14ac:dyDescent="0.25"/>
    <row r="128" spans="2:18" ht="24.75" customHeight="1" thickBot="1" x14ac:dyDescent="0.25">
      <c r="B128" s="21" t="s">
        <v>23</v>
      </c>
      <c r="C128" s="72" t="s">
        <v>120</v>
      </c>
      <c r="D128" s="61" t="s">
        <v>0</v>
      </c>
      <c r="E128" s="110"/>
      <c r="F128" s="175" t="s">
        <v>169</v>
      </c>
      <c r="G128" s="62" t="s">
        <v>2</v>
      </c>
      <c r="H128" s="64" t="s">
        <v>102</v>
      </c>
      <c r="I128" s="63" t="s">
        <v>1</v>
      </c>
      <c r="J128" s="63" t="s">
        <v>3</v>
      </c>
      <c r="K128" s="64" t="s">
        <v>4</v>
      </c>
      <c r="L128" s="64"/>
      <c r="M128" s="60" t="s">
        <v>53</v>
      </c>
      <c r="N128" s="127" t="s">
        <v>152</v>
      </c>
      <c r="O128" s="2"/>
      <c r="P128" s="4"/>
      <c r="Q128" s="4"/>
      <c r="R128" s="4"/>
    </row>
    <row r="129" spans="2:18" ht="13.5" customHeight="1" thickBot="1" x14ac:dyDescent="0.25">
      <c r="B129" s="25" t="s">
        <v>25</v>
      </c>
      <c r="C129" s="69" t="s">
        <v>108</v>
      </c>
      <c r="D129" s="14"/>
      <c r="E129" s="111"/>
      <c r="F129" s="176"/>
      <c r="G129" s="15"/>
      <c r="H129" s="15">
        <f>'dados cartão'!G10</f>
        <v>2911</v>
      </c>
      <c r="I129" s="57"/>
      <c r="J129" s="58"/>
      <c r="K129" s="59"/>
      <c r="L129" s="225" t="s">
        <v>164</v>
      </c>
      <c r="M129" s="79"/>
      <c r="N129" s="132"/>
      <c r="O129" s="2"/>
      <c r="P129" s="4"/>
      <c r="Q129" s="4"/>
      <c r="R129" s="4"/>
    </row>
    <row r="130" spans="2:18" ht="24" customHeight="1" x14ac:dyDescent="0.2">
      <c r="B130" s="27"/>
      <c r="C130" s="67"/>
      <c r="D130" s="190" t="s">
        <v>138</v>
      </c>
      <c r="E130" s="191">
        <v>21</v>
      </c>
      <c r="F130" s="192">
        <v>176</v>
      </c>
      <c r="G130" s="193">
        <v>620</v>
      </c>
      <c r="H130" s="193">
        <f>H129</f>
        <v>2911</v>
      </c>
      <c r="I130" s="194" t="s">
        <v>168</v>
      </c>
      <c r="J130" s="204" t="s">
        <v>155</v>
      </c>
      <c r="K130" s="204" t="s">
        <v>147</v>
      </c>
      <c r="L130" s="226"/>
      <c r="M130" s="240" t="s">
        <v>180</v>
      </c>
      <c r="N130" s="130"/>
      <c r="O130" s="2"/>
      <c r="P130" s="4"/>
      <c r="Q130" s="4"/>
      <c r="R130" s="4"/>
    </row>
    <row r="131" spans="2:18" ht="24.75" customHeight="1" thickBot="1" x14ac:dyDescent="0.25">
      <c r="B131" s="28"/>
      <c r="C131" s="68"/>
      <c r="D131" s="190" t="s">
        <v>130</v>
      </c>
      <c r="E131" s="191">
        <v>6</v>
      </c>
      <c r="F131" s="192">
        <v>244</v>
      </c>
      <c r="G131" s="193">
        <v>60</v>
      </c>
      <c r="H131" s="193">
        <f>H130</f>
        <v>2911</v>
      </c>
      <c r="I131" s="194" t="s">
        <v>168</v>
      </c>
      <c r="J131" s="195" t="s">
        <v>155</v>
      </c>
      <c r="K131" s="195" t="s">
        <v>147</v>
      </c>
      <c r="L131" s="226"/>
      <c r="M131" s="241"/>
      <c r="N131" s="130"/>
      <c r="O131" s="2"/>
      <c r="P131" s="4"/>
      <c r="Q131" s="4"/>
      <c r="R131" s="4"/>
    </row>
    <row r="132" spans="2:18" ht="12" customHeight="1" thickBot="1" x14ac:dyDescent="0.25">
      <c r="B132" s="25" t="s">
        <v>27</v>
      </c>
      <c r="C132" s="69" t="s">
        <v>109</v>
      </c>
      <c r="D132" s="55"/>
      <c r="E132" s="112"/>
      <c r="F132" s="179"/>
      <c r="G132" s="56"/>
      <c r="H132" s="56"/>
      <c r="I132" s="57"/>
      <c r="J132" s="58"/>
      <c r="K132" s="59"/>
      <c r="L132" s="226"/>
      <c r="M132" s="75"/>
      <c r="N132" s="131"/>
    </row>
    <row r="133" spans="2:18" ht="15" customHeight="1" x14ac:dyDescent="0.2">
      <c r="B133" s="27"/>
      <c r="C133" s="70" t="str">
        <f>D130</f>
        <v>18x c/juros</v>
      </c>
      <c r="D133" s="14" t="s">
        <v>103</v>
      </c>
      <c r="E133" s="111"/>
      <c r="F133" s="176"/>
      <c r="G133" s="15"/>
      <c r="H133" s="15">
        <f>H131+G133</f>
        <v>2911</v>
      </c>
      <c r="I133" s="16"/>
      <c r="J133" s="17"/>
      <c r="K133" s="77"/>
      <c r="L133" s="226"/>
      <c r="M133" s="16" t="str">
        <f>I130</f>
        <v>não aceite</v>
      </c>
      <c r="N133" s="130">
        <f>G130-G133</f>
        <v>620</v>
      </c>
    </row>
    <row r="134" spans="2:18" ht="15.75" customHeight="1" thickBot="1" x14ac:dyDescent="0.25">
      <c r="B134" s="28"/>
      <c r="C134" s="71" t="str">
        <f>D131</f>
        <v>3x s/juros</v>
      </c>
      <c r="D134" s="14" t="s">
        <v>106</v>
      </c>
      <c r="E134" s="111"/>
      <c r="F134" s="176"/>
      <c r="G134" s="15"/>
      <c r="H134" s="15">
        <f>H133+G134</f>
        <v>2911</v>
      </c>
      <c r="I134" s="16"/>
      <c r="J134" s="17"/>
      <c r="K134" s="77"/>
      <c r="L134" s="226"/>
      <c r="M134" s="16" t="str">
        <f>I131</f>
        <v>não aceite</v>
      </c>
      <c r="N134" s="130">
        <f>G131-G134</f>
        <v>60</v>
      </c>
    </row>
    <row r="135" spans="2:18" ht="13.5" customHeight="1" thickBot="1" x14ac:dyDescent="0.25">
      <c r="B135" s="25" t="s">
        <v>37</v>
      </c>
      <c r="C135" s="69" t="s">
        <v>112</v>
      </c>
      <c r="D135" s="55"/>
      <c r="E135" s="112"/>
      <c r="F135" s="179"/>
      <c r="G135" s="56"/>
      <c r="H135" s="56"/>
      <c r="I135" s="57"/>
      <c r="J135" s="58"/>
      <c r="K135" s="59"/>
      <c r="L135" s="226"/>
      <c r="M135" s="75"/>
      <c r="N135" s="131"/>
    </row>
    <row r="136" spans="2:18" ht="60" x14ac:dyDescent="0.2">
      <c r="B136" s="27"/>
      <c r="C136" s="22"/>
      <c r="D136" s="190" t="s">
        <v>144</v>
      </c>
      <c r="E136" s="191">
        <v>1</v>
      </c>
      <c r="F136" s="192"/>
      <c r="G136" s="193">
        <v>170</v>
      </c>
      <c r="H136" s="193">
        <f>H134</f>
        <v>2911</v>
      </c>
      <c r="I136" s="194" t="s">
        <v>168</v>
      </c>
      <c r="J136" s="195" t="s">
        <v>155</v>
      </c>
      <c r="K136" s="205" t="s">
        <v>147</v>
      </c>
      <c r="L136" s="226"/>
      <c r="M136" s="206" t="s">
        <v>181</v>
      </c>
      <c r="N136" s="130"/>
    </row>
    <row r="137" spans="2:18" ht="15.75" customHeight="1" thickBot="1" x14ac:dyDescent="0.25">
      <c r="B137" s="28"/>
      <c r="C137" s="24"/>
      <c r="D137" s="14" t="s">
        <v>145</v>
      </c>
      <c r="E137" s="111">
        <v>1</v>
      </c>
      <c r="F137" s="176"/>
      <c r="G137" s="15"/>
      <c r="H137" s="15">
        <f>H136-G137</f>
        <v>2911</v>
      </c>
      <c r="I137" s="16"/>
      <c r="J137" s="17"/>
      <c r="K137" s="77"/>
      <c r="L137" s="226"/>
      <c r="M137" s="16"/>
      <c r="N137" s="130"/>
    </row>
    <row r="138" spans="2:18" ht="13.5" customHeight="1" thickBot="1" x14ac:dyDescent="0.25">
      <c r="B138" s="25" t="s">
        <v>39</v>
      </c>
      <c r="C138" s="69" t="s">
        <v>113</v>
      </c>
      <c r="D138" s="55"/>
      <c r="E138" s="112"/>
      <c r="F138" s="179"/>
      <c r="G138" s="56"/>
      <c r="H138" s="56"/>
      <c r="I138" s="57"/>
      <c r="J138" s="58"/>
      <c r="K138" s="59"/>
      <c r="L138" s="226"/>
      <c r="M138" s="75"/>
      <c r="N138" s="131"/>
    </row>
    <row r="139" spans="2:18" ht="15" customHeight="1" x14ac:dyDescent="0.2">
      <c r="B139" s="27"/>
      <c r="C139" s="70" t="str">
        <f>D136</f>
        <v>FDMO 1</v>
      </c>
      <c r="D139" s="14" t="s">
        <v>103</v>
      </c>
      <c r="E139" s="111"/>
      <c r="F139" s="176"/>
      <c r="G139" s="15"/>
      <c r="H139" s="15">
        <f>H137+G139</f>
        <v>2911</v>
      </c>
      <c r="I139" s="16"/>
      <c r="J139" s="18"/>
      <c r="K139" s="77"/>
      <c r="L139" s="226"/>
      <c r="M139" s="16" t="str">
        <f>I136</f>
        <v>não aceite</v>
      </c>
      <c r="N139" s="130">
        <f>G136-G139</f>
        <v>170</v>
      </c>
    </row>
    <row r="140" spans="2:18" ht="15.75" customHeight="1" thickBot="1" x14ac:dyDescent="0.25">
      <c r="B140" s="28"/>
      <c r="C140" s="71" t="str">
        <f>D137</f>
        <v>FDMO 2</v>
      </c>
      <c r="D140" s="14" t="s">
        <v>106</v>
      </c>
      <c r="E140" s="111"/>
      <c r="F140" s="176"/>
      <c r="G140" s="15"/>
      <c r="H140" s="15">
        <f>H139+G140</f>
        <v>2911</v>
      </c>
      <c r="I140" s="16"/>
      <c r="J140" s="17"/>
      <c r="K140" s="77"/>
      <c r="L140" s="226"/>
      <c r="M140" s="16">
        <f>I137</f>
        <v>0</v>
      </c>
      <c r="N140" s="130">
        <f>G137-G140</f>
        <v>0</v>
      </c>
    </row>
    <row r="141" spans="2:18" ht="13.5" customHeight="1" thickBot="1" x14ac:dyDescent="0.25">
      <c r="B141" s="25" t="s">
        <v>41</v>
      </c>
      <c r="C141" s="69" t="s">
        <v>114</v>
      </c>
      <c r="D141" s="55"/>
      <c r="E141" s="112"/>
      <c r="F141" s="179"/>
      <c r="G141" s="56"/>
      <c r="H141" s="56"/>
      <c r="I141" s="57"/>
      <c r="J141" s="58"/>
      <c r="K141" s="59"/>
      <c r="L141" s="226"/>
      <c r="M141" s="75"/>
      <c r="N141" s="131"/>
    </row>
    <row r="142" spans="2:18" ht="36" x14ac:dyDescent="0.2">
      <c r="B142" s="27"/>
      <c r="C142" s="22"/>
      <c r="D142" s="190" t="s">
        <v>150</v>
      </c>
      <c r="E142" s="191">
        <v>2</v>
      </c>
      <c r="F142" s="192"/>
      <c r="G142" s="193">
        <v>160</v>
      </c>
      <c r="H142" s="193">
        <f>H140</f>
        <v>2911</v>
      </c>
      <c r="I142" s="194" t="s">
        <v>168</v>
      </c>
      <c r="J142" s="195" t="s">
        <v>155</v>
      </c>
      <c r="K142" s="205" t="s">
        <v>147</v>
      </c>
      <c r="L142" s="226"/>
      <c r="M142" s="206" t="s">
        <v>182</v>
      </c>
      <c r="N142" s="130"/>
    </row>
    <row r="143" spans="2:18" ht="15.75" customHeight="1" thickBot="1" x14ac:dyDescent="0.25">
      <c r="B143" s="28"/>
      <c r="C143" s="24"/>
      <c r="D143" s="14" t="s">
        <v>151</v>
      </c>
      <c r="E143" s="111">
        <v>2</v>
      </c>
      <c r="F143" s="176"/>
      <c r="G143" s="15"/>
      <c r="H143" s="15">
        <f>H142-G143</f>
        <v>2911</v>
      </c>
      <c r="I143" s="16"/>
      <c r="J143" s="17"/>
      <c r="K143" s="77"/>
      <c r="L143" s="226"/>
      <c r="M143" s="16"/>
      <c r="N143" s="130"/>
    </row>
    <row r="144" spans="2:18" ht="13.5" customHeight="1" thickBot="1" x14ac:dyDescent="0.25">
      <c r="B144" s="25" t="s">
        <v>43</v>
      </c>
      <c r="C144" s="69" t="s">
        <v>115</v>
      </c>
      <c r="D144" s="55"/>
      <c r="E144" s="112"/>
      <c r="F144" s="179"/>
      <c r="G144" s="56"/>
      <c r="H144" s="56"/>
      <c r="I144" s="57"/>
      <c r="J144" s="58"/>
      <c r="K144" s="59"/>
      <c r="L144" s="226"/>
      <c r="M144" s="75"/>
      <c r="N144" s="131"/>
    </row>
    <row r="145" spans="2:18" ht="15" customHeight="1" x14ac:dyDescent="0.2">
      <c r="B145" s="27"/>
      <c r="C145" s="70" t="str">
        <f>D142</f>
        <v>C Permanente 1</v>
      </c>
      <c r="D145" s="14" t="s">
        <v>103</v>
      </c>
      <c r="E145" s="111"/>
      <c r="F145" s="176"/>
      <c r="G145" s="15"/>
      <c r="H145" s="15">
        <f>H143+G145</f>
        <v>2911</v>
      </c>
      <c r="I145" s="16"/>
      <c r="J145" s="17"/>
      <c r="K145" s="77"/>
      <c r="L145" s="226"/>
      <c r="M145" s="16" t="str">
        <f>I142</f>
        <v>não aceite</v>
      </c>
      <c r="N145" s="130">
        <f>G142-G145</f>
        <v>160</v>
      </c>
    </row>
    <row r="146" spans="2:18" ht="15.75" customHeight="1" thickBot="1" x14ac:dyDescent="0.25">
      <c r="B146" s="27"/>
      <c r="C146" s="70" t="str">
        <f>D143</f>
        <v>C Permanente 2</v>
      </c>
      <c r="D146" s="14" t="s">
        <v>106</v>
      </c>
      <c r="E146" s="111"/>
      <c r="F146" s="176"/>
      <c r="G146" s="15"/>
      <c r="H146" s="15">
        <f>H145+G146</f>
        <v>2911</v>
      </c>
      <c r="I146" s="16"/>
      <c r="J146" s="18"/>
      <c r="K146" s="77"/>
      <c r="L146" s="239"/>
      <c r="M146" s="16">
        <f>I143</f>
        <v>0</v>
      </c>
      <c r="N146" s="130">
        <f>G143-G146</f>
        <v>0</v>
      </c>
    </row>
    <row r="147" spans="2:18" ht="13.5" customHeight="1" thickBot="1" x14ac:dyDescent="0.25">
      <c r="B147" s="25" t="s">
        <v>33</v>
      </c>
      <c r="C147" s="69" t="s">
        <v>110</v>
      </c>
      <c r="D147" s="55"/>
      <c r="E147" s="112"/>
      <c r="F147" s="179"/>
      <c r="G147" s="56"/>
      <c r="H147" s="56"/>
      <c r="I147" s="57"/>
      <c r="J147" s="58"/>
      <c r="K147" s="59"/>
      <c r="L147" s="227" t="s">
        <v>166</v>
      </c>
      <c r="M147" s="75"/>
      <c r="N147" s="131"/>
    </row>
    <row r="148" spans="2:18" ht="24" x14ac:dyDescent="0.2">
      <c r="B148" s="27"/>
      <c r="C148" s="22"/>
      <c r="D148" s="14" t="s">
        <v>104</v>
      </c>
      <c r="E148" s="111"/>
      <c r="F148" s="176"/>
      <c r="G148" s="15">
        <v>280</v>
      </c>
      <c r="H148" s="15">
        <f>H146</f>
        <v>2911</v>
      </c>
      <c r="I148" s="16" t="s">
        <v>168</v>
      </c>
      <c r="J148" s="17" t="s">
        <v>146</v>
      </c>
      <c r="K148" s="77" t="s">
        <v>148</v>
      </c>
      <c r="L148" s="230"/>
      <c r="M148" s="172" t="s">
        <v>173</v>
      </c>
      <c r="N148" s="130"/>
    </row>
    <row r="149" spans="2:18" x14ac:dyDescent="0.2">
      <c r="B149" s="28"/>
      <c r="C149" s="24"/>
      <c r="D149" s="14" t="s">
        <v>105</v>
      </c>
      <c r="E149" s="111"/>
      <c r="F149" s="176"/>
      <c r="G149" s="15">
        <v>260</v>
      </c>
      <c r="H149" s="15">
        <f>H148-G149</f>
        <v>2651</v>
      </c>
      <c r="I149" s="16">
        <v>230</v>
      </c>
      <c r="J149" s="17" t="s">
        <v>155</v>
      </c>
      <c r="K149" s="77" t="s">
        <v>148</v>
      </c>
      <c r="L149" s="230"/>
      <c r="M149" s="16"/>
      <c r="N149" s="130"/>
    </row>
    <row r="150" spans="2:18" ht="36.75" thickBot="1" x14ac:dyDescent="0.25">
      <c r="B150" s="28"/>
      <c r="C150" s="24"/>
      <c r="D150" s="14" t="s">
        <v>167</v>
      </c>
      <c r="E150" s="111"/>
      <c r="F150" s="176"/>
      <c r="G150" s="15">
        <v>130</v>
      </c>
      <c r="H150" s="15">
        <f>H148-G150</f>
        <v>2781</v>
      </c>
      <c r="I150" s="16">
        <v>231</v>
      </c>
      <c r="J150" s="17" t="s">
        <v>146</v>
      </c>
      <c r="K150" s="77" t="s">
        <v>147</v>
      </c>
      <c r="L150" s="230"/>
      <c r="M150" s="172" t="s">
        <v>174</v>
      </c>
      <c r="N150" s="130"/>
    </row>
    <row r="151" spans="2:18" ht="13.5" customHeight="1" thickBot="1" x14ac:dyDescent="0.25">
      <c r="B151" s="25" t="s">
        <v>35</v>
      </c>
      <c r="C151" s="69" t="s">
        <v>111</v>
      </c>
      <c r="D151" s="55"/>
      <c r="E151" s="112"/>
      <c r="F151" s="179"/>
      <c r="G151" s="56"/>
      <c r="H151" s="56"/>
      <c r="I151" s="57"/>
      <c r="J151" s="58"/>
      <c r="K151" s="59"/>
      <c r="L151" s="230"/>
      <c r="M151" s="75"/>
      <c r="N151" s="131"/>
    </row>
    <row r="152" spans="2:18" x14ac:dyDescent="0.2">
      <c r="B152" s="27"/>
      <c r="C152" s="70" t="str">
        <f>D149</f>
        <v>Compra2</v>
      </c>
      <c r="D152" s="14" t="s">
        <v>103</v>
      </c>
      <c r="E152" s="111"/>
      <c r="F152" s="176"/>
      <c r="G152" s="15">
        <v>25</v>
      </c>
      <c r="H152" s="15">
        <f>H150+G152</f>
        <v>2806</v>
      </c>
      <c r="I152" s="16">
        <v>232</v>
      </c>
      <c r="J152" s="17"/>
      <c r="K152" s="77" t="s">
        <v>148</v>
      </c>
      <c r="L152" s="231"/>
      <c r="M152" s="16">
        <f>I149</f>
        <v>230</v>
      </c>
      <c r="N152" s="130">
        <f>G149-G152</f>
        <v>235</v>
      </c>
    </row>
    <row r="154" spans="2:18" ht="13.5" thickBot="1" x14ac:dyDescent="0.25"/>
    <row r="155" spans="2:18" ht="23.25" customHeight="1" thickBot="1" x14ac:dyDescent="0.25">
      <c r="B155" s="21" t="s">
        <v>23</v>
      </c>
      <c r="C155" s="72" t="s">
        <v>118</v>
      </c>
      <c r="D155" s="61" t="s">
        <v>0</v>
      </c>
      <c r="E155" s="110"/>
      <c r="F155" s="175" t="s">
        <v>169</v>
      </c>
      <c r="G155" s="62" t="s">
        <v>2</v>
      </c>
      <c r="H155" s="64" t="s">
        <v>102</v>
      </c>
      <c r="I155" s="63" t="s">
        <v>1</v>
      </c>
      <c r="J155" s="63" t="s">
        <v>3</v>
      </c>
      <c r="K155" s="64" t="s">
        <v>4</v>
      </c>
      <c r="L155" s="64"/>
      <c r="M155" s="60" t="s">
        <v>53</v>
      </c>
      <c r="N155" s="127" t="s">
        <v>152</v>
      </c>
      <c r="O155" s="2"/>
      <c r="P155" s="4"/>
      <c r="Q155" s="4"/>
      <c r="R155" s="4"/>
    </row>
    <row r="156" spans="2:18" ht="13.5" customHeight="1" thickBot="1" x14ac:dyDescent="0.25">
      <c r="B156" s="25" t="s">
        <v>25</v>
      </c>
      <c r="C156" s="69" t="s">
        <v>108</v>
      </c>
      <c r="D156" s="14"/>
      <c r="E156" s="111"/>
      <c r="F156" s="176"/>
      <c r="G156" s="15"/>
      <c r="H156" s="15">
        <f>'dados cartão'!G5</f>
        <v>3500</v>
      </c>
      <c r="I156" s="57"/>
      <c r="J156" s="58"/>
      <c r="K156" s="59"/>
      <c r="L156" s="227" t="s">
        <v>165</v>
      </c>
      <c r="M156" s="75"/>
      <c r="N156" s="131"/>
      <c r="O156" s="2"/>
      <c r="P156" s="4"/>
      <c r="Q156" s="4"/>
      <c r="R156" s="4"/>
    </row>
    <row r="157" spans="2:18" ht="50.25" customHeight="1" x14ac:dyDescent="0.2">
      <c r="B157" s="27"/>
      <c r="C157" s="67"/>
      <c r="D157" s="190" t="s">
        <v>129</v>
      </c>
      <c r="E157" s="191">
        <v>78</v>
      </c>
      <c r="F157" s="192">
        <v>6</v>
      </c>
      <c r="G157" s="187"/>
      <c r="H157" s="187">
        <f>H156-G157</f>
        <v>3500</v>
      </c>
      <c r="I157" s="188"/>
      <c r="J157" s="189"/>
      <c r="K157" s="189"/>
      <c r="L157" s="228"/>
      <c r="M157" s="245" t="s">
        <v>175</v>
      </c>
      <c r="N157" s="130"/>
      <c r="O157" s="2"/>
      <c r="P157" s="4"/>
      <c r="Q157" s="4"/>
      <c r="R157" s="4"/>
    </row>
    <row r="158" spans="2:18" ht="25.5" customHeight="1" x14ac:dyDescent="0.2">
      <c r="B158" s="28"/>
      <c r="C158" s="68"/>
      <c r="D158" s="190" t="s">
        <v>130</v>
      </c>
      <c r="E158" s="191">
        <v>75</v>
      </c>
      <c r="F158" s="192">
        <v>29</v>
      </c>
      <c r="G158" s="187"/>
      <c r="H158" s="187">
        <f>H157-G158</f>
        <v>3500</v>
      </c>
      <c r="I158" s="188"/>
      <c r="J158" s="189"/>
      <c r="K158" s="189"/>
      <c r="L158" s="228"/>
      <c r="M158" s="246"/>
      <c r="N158" s="130"/>
      <c r="O158" s="2"/>
      <c r="P158" s="4"/>
      <c r="Q158" s="4"/>
      <c r="R158" s="4"/>
    </row>
    <row r="159" spans="2:18" ht="13.5" thickBot="1" x14ac:dyDescent="0.25">
      <c r="B159" s="28"/>
      <c r="C159" s="68"/>
      <c r="D159" s="14" t="s">
        <v>134</v>
      </c>
      <c r="E159" s="111">
        <v>52</v>
      </c>
      <c r="F159" s="176">
        <v>31</v>
      </c>
      <c r="G159" s="15">
        <v>170</v>
      </c>
      <c r="H159" s="15">
        <f>H158-G159</f>
        <v>3330</v>
      </c>
      <c r="I159" s="16">
        <v>100086</v>
      </c>
      <c r="J159" s="17" t="s">
        <v>155</v>
      </c>
      <c r="K159" s="17" t="s">
        <v>148</v>
      </c>
      <c r="L159" s="228"/>
      <c r="M159" s="16"/>
      <c r="N159" s="130"/>
    </row>
    <row r="160" spans="2:18" ht="12" customHeight="1" thickBot="1" x14ac:dyDescent="0.25">
      <c r="B160" s="25" t="s">
        <v>27</v>
      </c>
      <c r="C160" s="69" t="s">
        <v>109</v>
      </c>
      <c r="D160" s="55"/>
      <c r="E160" s="112"/>
      <c r="F160" s="179"/>
      <c r="G160" s="56"/>
      <c r="H160" s="56"/>
      <c r="I160" s="57"/>
      <c r="J160" s="58"/>
      <c r="K160" s="76"/>
      <c r="L160" s="228"/>
      <c r="M160" s="75"/>
      <c r="N160" s="131"/>
    </row>
    <row r="161" spans="2:14" ht="13.5" thickBot="1" x14ac:dyDescent="0.25">
      <c r="B161" s="27"/>
      <c r="C161" s="70" t="str">
        <f>D159</f>
        <v>MMR 40€</v>
      </c>
      <c r="D161" s="14" t="s">
        <v>103</v>
      </c>
      <c r="E161" s="111"/>
      <c r="F161" s="176"/>
      <c r="G161" s="15">
        <v>10</v>
      </c>
      <c r="H161" s="15">
        <f>H159+G161</f>
        <v>3340</v>
      </c>
      <c r="I161" s="16">
        <v>236</v>
      </c>
      <c r="J161" s="17"/>
      <c r="K161" s="17" t="s">
        <v>148</v>
      </c>
      <c r="L161" s="228"/>
      <c r="M161" s="16">
        <f>I157</f>
        <v>0</v>
      </c>
      <c r="N161" s="130">
        <f>G159-G161</f>
        <v>160</v>
      </c>
    </row>
    <row r="162" spans="2:14" ht="13.5" customHeight="1" thickBot="1" x14ac:dyDescent="0.25">
      <c r="B162" s="25" t="s">
        <v>37</v>
      </c>
      <c r="C162" s="69" t="s">
        <v>112</v>
      </c>
      <c r="D162" s="55"/>
      <c r="E162" s="112"/>
      <c r="F162" s="179"/>
      <c r="G162" s="56"/>
      <c r="H162" s="56"/>
      <c r="I162" s="57"/>
      <c r="J162" s="58"/>
      <c r="K162" s="76"/>
      <c r="L162" s="228"/>
      <c r="M162" s="75"/>
      <c r="N162" s="131"/>
    </row>
    <row r="163" spans="2:14" x14ac:dyDescent="0.2">
      <c r="B163" s="27"/>
      <c r="C163" s="22"/>
      <c r="D163" s="14" t="s">
        <v>144</v>
      </c>
      <c r="E163" s="111">
        <v>1</v>
      </c>
      <c r="F163" s="176"/>
      <c r="G163" s="15">
        <v>85</v>
      </c>
      <c r="H163" s="15">
        <f>H161-G163</f>
        <v>3255</v>
      </c>
      <c r="I163" s="16">
        <v>10088</v>
      </c>
      <c r="J163" s="17" t="s">
        <v>155</v>
      </c>
      <c r="K163" s="17" t="s">
        <v>148</v>
      </c>
      <c r="L163" s="228"/>
      <c r="M163" s="16"/>
      <c r="N163" s="130"/>
    </row>
    <row r="164" spans="2:14" ht="13.5" thickBot="1" x14ac:dyDescent="0.25">
      <c r="B164" s="28"/>
      <c r="C164" s="24"/>
      <c r="D164" s="14" t="s">
        <v>145</v>
      </c>
      <c r="E164" s="111">
        <v>1</v>
      </c>
      <c r="F164" s="176"/>
      <c r="G164" s="15">
        <v>100</v>
      </c>
      <c r="H164" s="15">
        <f>H163-G164</f>
        <v>3155</v>
      </c>
      <c r="I164" s="16">
        <v>10089</v>
      </c>
      <c r="J164" s="17" t="s">
        <v>155</v>
      </c>
      <c r="K164" s="17" t="s">
        <v>148</v>
      </c>
      <c r="L164" s="228"/>
      <c r="M164" s="16"/>
      <c r="N164" s="130"/>
    </row>
    <row r="165" spans="2:14" ht="13.5" customHeight="1" thickBot="1" x14ac:dyDescent="0.25">
      <c r="B165" s="25" t="s">
        <v>39</v>
      </c>
      <c r="C165" s="69" t="s">
        <v>113</v>
      </c>
      <c r="D165" s="55"/>
      <c r="E165" s="112"/>
      <c r="F165" s="179"/>
      <c r="G165" s="56"/>
      <c r="H165" s="56"/>
      <c r="I165" s="57"/>
      <c r="J165" s="58"/>
      <c r="K165" s="76"/>
      <c r="L165" s="228"/>
      <c r="M165" s="75"/>
      <c r="N165" s="131"/>
    </row>
    <row r="166" spans="2:14" x14ac:dyDescent="0.2">
      <c r="B166" s="27"/>
      <c r="C166" s="70" t="str">
        <f>D163</f>
        <v>FDMO 1</v>
      </c>
      <c r="D166" s="14" t="s">
        <v>103</v>
      </c>
      <c r="E166" s="111"/>
      <c r="F166" s="176"/>
      <c r="G166" s="15">
        <v>15</v>
      </c>
      <c r="H166" s="15">
        <f>H164+G166</f>
        <v>3170</v>
      </c>
      <c r="I166" s="16">
        <v>241</v>
      </c>
      <c r="J166" s="17"/>
      <c r="K166" s="17" t="s">
        <v>148</v>
      </c>
      <c r="L166" s="228"/>
      <c r="M166" s="16">
        <f>I163</f>
        <v>10088</v>
      </c>
      <c r="N166" s="130">
        <f>G163-G166</f>
        <v>70</v>
      </c>
    </row>
    <row r="167" spans="2:14" ht="13.5" thickBot="1" x14ac:dyDescent="0.25">
      <c r="B167" s="28"/>
      <c r="C167" s="71" t="str">
        <f>D164</f>
        <v>FDMO 2</v>
      </c>
      <c r="D167" s="14" t="s">
        <v>106</v>
      </c>
      <c r="E167" s="111"/>
      <c r="F167" s="176"/>
      <c r="G167" s="15">
        <v>100</v>
      </c>
      <c r="H167" s="15">
        <f>H166+G167</f>
        <v>3270</v>
      </c>
      <c r="I167" s="16">
        <v>242</v>
      </c>
      <c r="J167" s="17"/>
      <c r="K167" s="17" t="s">
        <v>148</v>
      </c>
      <c r="L167" s="228"/>
      <c r="M167" s="16">
        <f>I164</f>
        <v>10089</v>
      </c>
      <c r="N167" s="130">
        <f>G164-G167</f>
        <v>0</v>
      </c>
    </row>
    <row r="168" spans="2:14" ht="13.5" customHeight="1" thickBot="1" x14ac:dyDescent="0.25">
      <c r="B168" s="25" t="s">
        <v>41</v>
      </c>
      <c r="C168" s="69" t="s">
        <v>114</v>
      </c>
      <c r="D168" s="55"/>
      <c r="E168" s="112"/>
      <c r="F168" s="179"/>
      <c r="G168" s="56"/>
      <c r="H168" s="56"/>
      <c r="I168" s="57"/>
      <c r="J168" s="58"/>
      <c r="K168" s="76"/>
      <c r="L168" s="228"/>
      <c r="M168" s="75"/>
      <c r="N168" s="131"/>
    </row>
    <row r="169" spans="2:14" x14ac:dyDescent="0.2">
      <c r="B169" s="27"/>
      <c r="C169" s="22"/>
      <c r="D169" s="14" t="s">
        <v>150</v>
      </c>
      <c r="E169" s="111">
        <v>2</v>
      </c>
      <c r="F169" s="176"/>
      <c r="G169" s="15">
        <v>110</v>
      </c>
      <c r="H169" s="15">
        <f>H167-G169</f>
        <v>3160</v>
      </c>
      <c r="I169" s="16">
        <v>10091</v>
      </c>
      <c r="J169" s="17" t="s">
        <v>155</v>
      </c>
      <c r="K169" s="17" t="s">
        <v>148</v>
      </c>
      <c r="L169" s="228"/>
      <c r="M169" s="16"/>
      <c r="N169" s="130"/>
    </row>
    <row r="170" spans="2:14" ht="13.5" thickBot="1" x14ac:dyDescent="0.25">
      <c r="B170" s="28"/>
      <c r="C170" s="24"/>
      <c r="D170" s="147" t="s">
        <v>151</v>
      </c>
      <c r="E170" s="148">
        <v>2</v>
      </c>
      <c r="F170" s="180"/>
      <c r="G170" s="149">
        <v>80</v>
      </c>
      <c r="H170" s="149">
        <f>H169-G170</f>
        <v>3080</v>
      </c>
      <c r="I170" s="150">
        <v>247</v>
      </c>
      <c r="J170" s="151" t="s">
        <v>146</v>
      </c>
      <c r="K170" s="151" t="s">
        <v>147</v>
      </c>
      <c r="L170" s="228"/>
      <c r="M170" s="16"/>
      <c r="N170" s="130"/>
    </row>
    <row r="171" spans="2:14" ht="13.5" customHeight="1" thickBot="1" x14ac:dyDescent="0.25">
      <c r="B171" s="25" t="s">
        <v>43</v>
      </c>
      <c r="C171" s="69" t="s">
        <v>115</v>
      </c>
      <c r="D171" s="55"/>
      <c r="E171" s="112"/>
      <c r="F171" s="179"/>
      <c r="G171" s="56"/>
      <c r="H171" s="56"/>
      <c r="I171" s="57"/>
      <c r="J171" s="58"/>
      <c r="K171" s="76"/>
      <c r="L171" s="228"/>
      <c r="M171" s="75"/>
      <c r="N171" s="131"/>
    </row>
    <row r="172" spans="2:14" x14ac:dyDescent="0.2">
      <c r="B172" s="27"/>
      <c r="C172" s="70" t="str">
        <f>D169</f>
        <v>C Permanente 1</v>
      </c>
      <c r="D172" s="14" t="s">
        <v>103</v>
      </c>
      <c r="E172" s="111"/>
      <c r="F172" s="176"/>
      <c r="G172" s="15">
        <v>20</v>
      </c>
      <c r="H172" s="15">
        <f>H170+G172</f>
        <v>3100</v>
      </c>
      <c r="I172" s="16">
        <v>248</v>
      </c>
      <c r="J172" s="17"/>
      <c r="K172" s="17" t="s">
        <v>148</v>
      </c>
      <c r="L172" s="228"/>
      <c r="M172" s="16">
        <f>I169</f>
        <v>10091</v>
      </c>
      <c r="N172" s="130">
        <f>G169-G172</f>
        <v>90</v>
      </c>
    </row>
    <row r="173" spans="2:14" x14ac:dyDescent="0.2">
      <c r="B173" s="27"/>
      <c r="C173" s="70" t="str">
        <f>D170</f>
        <v>C Permanente 2</v>
      </c>
      <c r="D173" s="14" t="s">
        <v>106</v>
      </c>
      <c r="E173" s="111"/>
      <c r="F173" s="176"/>
      <c r="G173" s="15">
        <v>80</v>
      </c>
      <c r="H173" s="15">
        <f>H172+G173</f>
        <v>3180</v>
      </c>
      <c r="I173" s="16">
        <v>249</v>
      </c>
      <c r="J173" s="17"/>
      <c r="K173" s="17" t="s">
        <v>148</v>
      </c>
      <c r="L173" s="229"/>
      <c r="M173" s="16">
        <f>I170</f>
        <v>247</v>
      </c>
      <c r="N173" s="130">
        <f>G170-G173</f>
        <v>0</v>
      </c>
    </row>
  </sheetData>
  <mergeCells count="14">
    <mergeCell ref="M130:M131"/>
    <mergeCell ref="L156:L173"/>
    <mergeCell ref="L72:L89"/>
    <mergeCell ref="L91:L96"/>
    <mergeCell ref="L129:L146"/>
    <mergeCell ref="L147:L152"/>
    <mergeCell ref="L121:L125"/>
    <mergeCell ref="M157:M158"/>
    <mergeCell ref="M5:M11"/>
    <mergeCell ref="N5:N11"/>
    <mergeCell ref="L38:L43"/>
    <mergeCell ref="L100:L120"/>
    <mergeCell ref="L13:L30"/>
    <mergeCell ref="L47:L67"/>
  </mergeCells>
  <dataValidations count="2">
    <dataValidation type="list" allowBlank="1" showInputMessage="1" showErrorMessage="1" sqref="J23:J27 J89:J96 J130:J134 J57:J59 J66:J67 J61:J64 J5:J12 J172:J173 J117:J125 J136:J138 J145 J140:J143 J101:J106 J108:J115 J39:J45 J157:J161 J147:J152 J80:J82 J84:J87 J73:J78 J48:J50 J52:J55 J14:J21 J29:J30 J32:J33 J163:J170">
      <formula1>"RT,Saldo de Véspera"</formula1>
    </dataValidation>
    <dataValidation type="list" allowBlank="1" showInputMessage="1" showErrorMessage="1" sqref="K38:K45 K72:K96 K129:K152 K47:K67 K5:K34 K100:K125 K156:K173">
      <formula1>"OK,NOK"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24"/>
  <sheetViews>
    <sheetView showGridLines="0" topLeftCell="D1" zoomScaleNormal="100" workbookViewId="0">
      <selection activeCell="M32" sqref="M31:M32"/>
    </sheetView>
  </sheetViews>
  <sheetFormatPr defaultRowHeight="15" x14ac:dyDescent="0.25"/>
  <cols>
    <col min="1" max="1" width="3.42578125" customWidth="1"/>
    <col min="2" max="2" width="15.140625" customWidth="1"/>
    <col min="3" max="3" width="20.7109375" customWidth="1"/>
    <col min="4" max="4" width="16.28515625" customWidth="1"/>
    <col min="5" max="5" width="9.85546875" customWidth="1"/>
    <col min="6" max="6" width="8.7109375" customWidth="1"/>
    <col min="7" max="7" width="13.7109375" customWidth="1"/>
    <col min="8" max="8" width="1.85546875" customWidth="1"/>
    <col min="9" max="9" width="16.7109375" customWidth="1"/>
    <col min="10" max="10" width="5.42578125" customWidth="1"/>
    <col min="11" max="11" width="13.42578125" bestFit="1" customWidth="1"/>
    <col min="13" max="13" width="13.42578125" customWidth="1"/>
    <col min="14" max="14" width="10.42578125" customWidth="1"/>
    <col min="15" max="15" width="12.5703125" customWidth="1"/>
  </cols>
  <sheetData>
    <row r="1" spans="2:15" s="12" customFormat="1" ht="31.5" customHeight="1" thickBot="1" x14ac:dyDescent="0.3">
      <c r="B1" s="13" t="s">
        <v>5</v>
      </c>
      <c r="C1" s="34" t="s">
        <v>6</v>
      </c>
      <c r="D1" s="34" t="s">
        <v>7</v>
      </c>
      <c r="E1" s="13" t="s">
        <v>8</v>
      </c>
      <c r="F1" s="13" t="s">
        <v>9</v>
      </c>
      <c r="G1" s="13" t="s">
        <v>100</v>
      </c>
      <c r="I1" s="34" t="s">
        <v>86</v>
      </c>
      <c r="K1" s="13"/>
      <c r="L1" s="34" t="s">
        <v>124</v>
      </c>
      <c r="M1" s="34" t="s">
        <v>125</v>
      </c>
      <c r="N1" s="13" t="s">
        <v>126</v>
      </c>
      <c r="O1" s="13" t="s">
        <v>127</v>
      </c>
    </row>
    <row r="2" spans="2:15" x14ac:dyDescent="0.25">
      <c r="B2" s="29" t="s">
        <v>10</v>
      </c>
      <c r="C2" s="35" t="s">
        <v>11</v>
      </c>
      <c r="D2" s="36" t="s">
        <v>12</v>
      </c>
      <c r="E2" s="37" t="s">
        <v>13</v>
      </c>
      <c r="F2" s="37">
        <v>6062</v>
      </c>
      <c r="G2" s="43">
        <v>850</v>
      </c>
      <c r="I2" s="8" t="s">
        <v>90</v>
      </c>
      <c r="K2" s="86" t="s">
        <v>10</v>
      </c>
      <c r="L2" s="38">
        <v>30</v>
      </c>
      <c r="M2" s="87" t="s">
        <v>128</v>
      </c>
      <c r="N2" s="85">
        <v>51</v>
      </c>
      <c r="O2" s="84">
        <v>150</v>
      </c>
    </row>
    <row r="3" spans="2:15" x14ac:dyDescent="0.25">
      <c r="B3" s="89" t="s">
        <v>10</v>
      </c>
      <c r="C3" s="91" t="s">
        <v>14</v>
      </c>
      <c r="D3" s="92" t="s">
        <v>15</v>
      </c>
      <c r="E3" s="93" t="s">
        <v>13</v>
      </c>
      <c r="F3" s="93">
        <v>4579</v>
      </c>
      <c r="G3" s="94">
        <v>1500</v>
      </c>
      <c r="H3" s="95"/>
      <c r="I3" s="92" t="s">
        <v>89</v>
      </c>
      <c r="K3" s="86">
        <v>9113424</v>
      </c>
      <c r="L3" s="38">
        <v>7</v>
      </c>
      <c r="M3" s="87" t="s">
        <v>129</v>
      </c>
      <c r="N3" s="85">
        <v>78</v>
      </c>
      <c r="O3" s="84">
        <v>6</v>
      </c>
    </row>
    <row r="4" spans="2:15" x14ac:dyDescent="0.25">
      <c r="B4" s="30" t="s">
        <v>61</v>
      </c>
      <c r="C4" s="51" t="s">
        <v>97</v>
      </c>
      <c r="D4" s="50" t="s">
        <v>99</v>
      </c>
      <c r="E4" s="52" t="s">
        <v>13</v>
      </c>
      <c r="F4" s="52">
        <v>2954</v>
      </c>
      <c r="G4" s="53">
        <v>165</v>
      </c>
      <c r="H4" s="54"/>
      <c r="I4" s="50" t="s">
        <v>98</v>
      </c>
      <c r="K4" s="86"/>
      <c r="L4" s="38">
        <v>8</v>
      </c>
      <c r="M4" s="107" t="s">
        <v>130</v>
      </c>
      <c r="N4" s="85">
        <v>72</v>
      </c>
      <c r="O4" s="84">
        <v>3</v>
      </c>
    </row>
    <row r="5" spans="2:15" x14ac:dyDescent="0.25">
      <c r="B5" s="30" t="s">
        <v>16</v>
      </c>
      <c r="C5" s="9" t="s">
        <v>17</v>
      </c>
      <c r="D5" s="8" t="s">
        <v>18</v>
      </c>
      <c r="E5" s="7" t="s">
        <v>13</v>
      </c>
      <c r="F5" s="10" t="s">
        <v>19</v>
      </c>
      <c r="G5" s="44">
        <v>3500</v>
      </c>
      <c r="I5" s="8" t="s">
        <v>88</v>
      </c>
      <c r="K5" s="86"/>
      <c r="L5" s="38"/>
      <c r="M5" s="107"/>
      <c r="N5" s="85"/>
      <c r="O5" s="83"/>
    </row>
    <row r="6" spans="2:15" ht="15.75" thickBot="1" x14ac:dyDescent="0.3">
      <c r="B6" s="90" t="s">
        <v>16</v>
      </c>
      <c r="C6" s="96" t="s">
        <v>20</v>
      </c>
      <c r="D6" s="97" t="s">
        <v>21</v>
      </c>
      <c r="E6" s="98" t="s">
        <v>22</v>
      </c>
      <c r="F6" s="98">
        <v>4731</v>
      </c>
      <c r="G6" s="99">
        <v>2500</v>
      </c>
      <c r="H6" s="95"/>
      <c r="I6" s="97" t="s">
        <v>87</v>
      </c>
      <c r="K6" s="86" t="s">
        <v>61</v>
      </c>
      <c r="L6" s="38">
        <v>6</v>
      </c>
      <c r="M6" s="87" t="s">
        <v>129</v>
      </c>
      <c r="N6" s="85">
        <v>78</v>
      </c>
      <c r="O6" s="84">
        <v>6</v>
      </c>
    </row>
    <row r="7" spans="2:15" x14ac:dyDescent="0.25">
      <c r="B7" s="30" t="s">
        <v>56</v>
      </c>
      <c r="C7" s="7" t="s">
        <v>59</v>
      </c>
      <c r="D7" s="42" t="s">
        <v>91</v>
      </c>
      <c r="E7" s="38" t="s">
        <v>68</v>
      </c>
      <c r="F7" s="38">
        <v>2777</v>
      </c>
      <c r="G7" s="45">
        <v>3800</v>
      </c>
      <c r="I7" s="42" t="s">
        <v>78</v>
      </c>
      <c r="K7" s="86">
        <v>9113465</v>
      </c>
      <c r="L7" s="38">
        <v>29</v>
      </c>
      <c r="M7" s="107" t="s">
        <v>131</v>
      </c>
      <c r="N7" s="85">
        <v>89</v>
      </c>
      <c r="O7" s="84">
        <v>24</v>
      </c>
    </row>
    <row r="8" spans="2:15" ht="15.75" thickBot="1" x14ac:dyDescent="0.3">
      <c r="B8" s="90" t="s">
        <v>56</v>
      </c>
      <c r="C8" s="98" t="s">
        <v>60</v>
      </c>
      <c r="D8" s="100" t="s">
        <v>92</v>
      </c>
      <c r="E8" s="101" t="s">
        <v>68</v>
      </c>
      <c r="F8" s="101">
        <v>5201</v>
      </c>
      <c r="G8" s="102">
        <v>1875</v>
      </c>
      <c r="H8" s="95"/>
      <c r="I8" s="100" t="s">
        <v>79</v>
      </c>
      <c r="K8" s="86"/>
      <c r="L8" s="38">
        <v>30</v>
      </c>
      <c r="M8" s="87" t="s">
        <v>132</v>
      </c>
      <c r="N8" s="85">
        <v>51</v>
      </c>
      <c r="O8" s="84">
        <v>150</v>
      </c>
    </row>
    <row r="9" spans="2:15" x14ac:dyDescent="0.25">
      <c r="B9" s="89" t="s">
        <v>62</v>
      </c>
      <c r="C9" s="93" t="s">
        <v>67</v>
      </c>
      <c r="D9" s="103" t="s">
        <v>80</v>
      </c>
      <c r="E9" s="104" t="s">
        <v>68</v>
      </c>
      <c r="F9" s="105" t="s">
        <v>69</v>
      </c>
      <c r="G9" s="106">
        <v>800</v>
      </c>
      <c r="H9" s="95"/>
      <c r="I9" s="103" t="s">
        <v>80</v>
      </c>
      <c r="K9" s="86"/>
      <c r="L9" s="38"/>
      <c r="M9" s="107"/>
      <c r="N9" s="85"/>
      <c r="O9" s="83"/>
    </row>
    <row r="10" spans="2:15" ht="15.75" thickBot="1" x14ac:dyDescent="0.3">
      <c r="B10" s="31" t="s">
        <v>62</v>
      </c>
      <c r="C10" s="11" t="s">
        <v>70</v>
      </c>
      <c r="D10" s="48" t="s">
        <v>93</v>
      </c>
      <c r="E10" s="39" t="s">
        <v>68</v>
      </c>
      <c r="F10" s="39">
        <v>6964</v>
      </c>
      <c r="G10" s="46">
        <v>2911</v>
      </c>
      <c r="I10" s="48" t="s">
        <v>81</v>
      </c>
      <c r="K10" s="86" t="s">
        <v>133</v>
      </c>
      <c r="L10" s="38"/>
      <c r="M10" s="107"/>
      <c r="N10" s="85"/>
      <c r="O10" s="83"/>
    </row>
    <row r="11" spans="2:15" x14ac:dyDescent="0.25">
      <c r="B11" s="30" t="s">
        <v>63</v>
      </c>
      <c r="C11" s="7" t="s">
        <v>64</v>
      </c>
      <c r="D11" s="42" t="s">
        <v>94</v>
      </c>
      <c r="E11" s="7" t="s">
        <v>66</v>
      </c>
      <c r="F11" s="7">
        <v>1915</v>
      </c>
      <c r="G11" s="45">
        <v>1500</v>
      </c>
      <c r="I11" s="42" t="s">
        <v>82</v>
      </c>
      <c r="K11" s="86">
        <v>9113697</v>
      </c>
      <c r="L11" s="38">
        <v>6</v>
      </c>
      <c r="M11" s="87" t="s">
        <v>129</v>
      </c>
      <c r="N11" s="85">
        <v>78</v>
      </c>
      <c r="O11" s="84">
        <v>6</v>
      </c>
    </row>
    <row r="12" spans="2:15" ht="16.5" customHeight="1" thickBot="1" x14ac:dyDescent="0.3">
      <c r="B12" s="31" t="s">
        <v>63</v>
      </c>
      <c r="C12" s="11" t="s">
        <v>65</v>
      </c>
      <c r="D12" s="48" t="s">
        <v>95</v>
      </c>
      <c r="E12" s="11" t="s">
        <v>66</v>
      </c>
      <c r="F12" s="11">
        <v>1253</v>
      </c>
      <c r="G12" s="46">
        <v>2500</v>
      </c>
      <c r="I12" s="48" t="s">
        <v>83</v>
      </c>
      <c r="K12" s="86"/>
      <c r="L12" s="38">
        <v>29</v>
      </c>
      <c r="M12" s="107" t="s">
        <v>130</v>
      </c>
      <c r="N12" s="85">
        <v>75</v>
      </c>
      <c r="O12" s="84">
        <v>90</v>
      </c>
    </row>
    <row r="13" spans="2:15" ht="15.75" thickBot="1" x14ac:dyDescent="0.3">
      <c r="B13" s="32" t="s">
        <v>57</v>
      </c>
      <c r="C13" s="41" t="s">
        <v>58</v>
      </c>
      <c r="D13" s="49" t="s">
        <v>96</v>
      </c>
      <c r="E13" s="40" t="s">
        <v>85</v>
      </c>
      <c r="F13" s="40">
        <v>4463</v>
      </c>
      <c r="G13" s="47">
        <v>3251</v>
      </c>
      <c r="I13" s="49" t="s">
        <v>84</v>
      </c>
      <c r="K13" s="86"/>
      <c r="L13" s="38">
        <v>31</v>
      </c>
      <c r="M13" s="87" t="s">
        <v>134</v>
      </c>
      <c r="N13" s="85">
        <v>52</v>
      </c>
      <c r="O13" s="84">
        <v>150</v>
      </c>
    </row>
    <row r="14" spans="2:15" ht="15.75" thickBot="1" x14ac:dyDescent="0.3">
      <c r="B14" s="81" t="s">
        <v>71</v>
      </c>
      <c r="C14" s="41" t="s">
        <v>73</v>
      </c>
      <c r="D14" s="33"/>
      <c r="E14" s="33"/>
      <c r="F14" s="33"/>
      <c r="G14" s="47"/>
      <c r="I14" s="33"/>
      <c r="K14" s="86"/>
      <c r="L14" s="38"/>
      <c r="M14" s="107"/>
      <c r="N14" s="85"/>
      <c r="O14" s="83"/>
    </row>
    <row r="15" spans="2:15" ht="15.75" thickBot="1" x14ac:dyDescent="0.3">
      <c r="B15" s="81" t="s">
        <v>72</v>
      </c>
      <c r="C15" s="41" t="s">
        <v>73</v>
      </c>
      <c r="D15" s="33"/>
      <c r="E15" s="33"/>
      <c r="F15" s="33"/>
      <c r="G15" s="47"/>
      <c r="I15" s="33"/>
      <c r="K15" s="86" t="s">
        <v>135</v>
      </c>
      <c r="L15" s="38">
        <v>576</v>
      </c>
      <c r="M15" s="107" t="s">
        <v>136</v>
      </c>
      <c r="N15" s="85">
        <v>7</v>
      </c>
      <c r="O15" s="84">
        <v>100</v>
      </c>
    </row>
    <row r="16" spans="2:15" ht="15.75" thickBot="1" x14ac:dyDescent="0.3">
      <c r="B16" s="81" t="s">
        <v>74</v>
      </c>
      <c r="C16" s="41" t="s">
        <v>73</v>
      </c>
      <c r="D16" s="33"/>
      <c r="E16" s="33"/>
      <c r="F16" s="33"/>
      <c r="G16" s="47"/>
      <c r="I16" s="33"/>
      <c r="K16" s="86">
        <v>9114257</v>
      </c>
      <c r="L16" s="38">
        <v>578</v>
      </c>
      <c r="M16" s="107" t="s">
        <v>137</v>
      </c>
      <c r="N16" s="85">
        <v>23</v>
      </c>
      <c r="O16" s="84">
        <v>150</v>
      </c>
    </row>
    <row r="17" spans="2:15" ht="15.75" thickBot="1" x14ac:dyDescent="0.3">
      <c r="B17" s="81" t="s">
        <v>75</v>
      </c>
      <c r="C17" s="41" t="s">
        <v>73</v>
      </c>
      <c r="D17" s="33"/>
      <c r="E17" s="33"/>
      <c r="F17" s="33"/>
      <c r="G17" s="47"/>
      <c r="I17" s="33"/>
      <c r="K17" s="86"/>
      <c r="L17" s="38">
        <v>176</v>
      </c>
      <c r="M17" s="87" t="s">
        <v>138</v>
      </c>
      <c r="N17" s="85">
        <v>21</v>
      </c>
      <c r="O17" s="84">
        <v>500</v>
      </c>
    </row>
    <row r="18" spans="2:15" ht="15.75" thickBot="1" x14ac:dyDescent="0.3">
      <c r="B18" s="81" t="s">
        <v>77</v>
      </c>
      <c r="C18" s="41" t="s">
        <v>76</v>
      </c>
      <c r="D18" s="33"/>
      <c r="E18" s="33"/>
      <c r="F18" s="33"/>
      <c r="G18" s="47"/>
      <c r="I18" s="33"/>
      <c r="K18" s="86"/>
      <c r="L18" s="38"/>
      <c r="M18" s="107"/>
      <c r="N18" s="85"/>
      <c r="O18" s="83"/>
    </row>
    <row r="19" spans="2:15" x14ac:dyDescent="0.25">
      <c r="K19" s="86" t="s">
        <v>139</v>
      </c>
      <c r="L19" s="38">
        <v>176</v>
      </c>
      <c r="M19" s="87" t="s">
        <v>138</v>
      </c>
      <c r="N19" s="85">
        <v>21</v>
      </c>
      <c r="O19" s="84">
        <v>500</v>
      </c>
    </row>
    <row r="20" spans="2:15" x14ac:dyDescent="0.25">
      <c r="K20" s="86">
        <v>9110115</v>
      </c>
      <c r="L20" s="38">
        <v>244</v>
      </c>
      <c r="M20" s="107" t="s">
        <v>130</v>
      </c>
      <c r="N20" s="85">
        <v>6</v>
      </c>
      <c r="O20" s="84">
        <v>45</v>
      </c>
    </row>
    <row r="21" spans="2:15" s="12" customFormat="1" x14ac:dyDescent="0.25">
      <c r="B21"/>
      <c r="C21"/>
      <c r="D21"/>
      <c r="E21"/>
      <c r="F21"/>
      <c r="K21" s="86"/>
      <c r="L21" s="38"/>
      <c r="M21" s="107"/>
      <c r="N21" s="85"/>
      <c r="O21" s="83"/>
    </row>
    <row r="22" spans="2:15" x14ac:dyDescent="0.25">
      <c r="B22" s="88" t="s">
        <v>142</v>
      </c>
      <c r="C22" s="88"/>
      <c r="K22" s="86" t="s">
        <v>63</v>
      </c>
      <c r="L22" s="38">
        <v>543</v>
      </c>
      <c r="M22" s="87" t="s">
        <v>140</v>
      </c>
      <c r="N22" s="85">
        <v>80</v>
      </c>
      <c r="O22" s="84">
        <v>449</v>
      </c>
    </row>
    <row r="23" spans="2:15" x14ac:dyDescent="0.25">
      <c r="K23" s="86">
        <v>9101122</v>
      </c>
      <c r="L23" s="38">
        <v>545</v>
      </c>
      <c r="M23" s="87" t="s">
        <v>141</v>
      </c>
      <c r="N23" s="85">
        <v>99</v>
      </c>
      <c r="O23" s="84">
        <v>275</v>
      </c>
    </row>
    <row r="24" spans="2:15" x14ac:dyDescent="0.25">
      <c r="K24" s="86"/>
      <c r="L24" s="38">
        <v>860</v>
      </c>
      <c r="M24" s="107" t="s">
        <v>130</v>
      </c>
      <c r="N24" s="85">
        <v>6</v>
      </c>
      <c r="O24" s="84">
        <v>170</v>
      </c>
    </row>
  </sheetData>
  <pageMargins left="0.7" right="0.7" top="0.75" bottom="0.75" header="0.3" footer="0.3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5:B86"/>
  <sheetViews>
    <sheetView topLeftCell="B16" workbookViewId="0">
      <selection activeCell="S101" sqref="S101"/>
    </sheetView>
  </sheetViews>
  <sheetFormatPr defaultRowHeight="15" x14ac:dyDescent="0.25"/>
  <sheetData>
    <row r="85" spans="2:2" ht="15.75" thickBot="1" x14ac:dyDescent="0.3">
      <c r="B85" s="154" t="s">
        <v>157</v>
      </c>
    </row>
    <row r="86" spans="2:2" x14ac:dyDescent="0.25">
      <c r="B86" s="155" t="s">
        <v>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 Base Testes</vt:lpstr>
      <vt:lpstr>2- Testes </vt:lpstr>
      <vt:lpstr>1- Testes 09 08</vt:lpstr>
      <vt:lpstr>dados cartão</vt:lpstr>
      <vt:lpstr>dados VDR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fluis</dc:creator>
  <cp:lastModifiedBy>Ines Emilio</cp:lastModifiedBy>
  <cp:lastPrinted>2013-08-12T10:19:37Z</cp:lastPrinted>
  <dcterms:created xsi:type="dcterms:W3CDTF">2012-05-03T13:24:03Z</dcterms:created>
  <dcterms:modified xsi:type="dcterms:W3CDTF">2013-09-24T09:24:42Z</dcterms:modified>
</cp:coreProperties>
</file>