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SistemasPagamento\01. SIBS\3. Management\PSE Controls\"/>
    </mc:Choice>
  </mc:AlternateContent>
  <bookViews>
    <workbookView xWindow="0" yWindow="0" windowWidth="28800" windowHeight="12435" tabRatio="770"/>
  </bookViews>
  <sheets>
    <sheet name="Portal SIBS Cartões" sheetId="16" r:id="rId1"/>
    <sheet name="Contratos" sheetId="15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9" i="16" l="1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3" i="16"/>
  <c r="L2" i="16"/>
  <c r="M54" i="16" l="1"/>
  <c r="M53" i="16"/>
  <c r="M52" i="16"/>
  <c r="M51" i="16"/>
  <c r="M50" i="16"/>
  <c r="M49" i="16"/>
  <c r="M71" i="16"/>
  <c r="M70" i="16"/>
  <c r="M73" i="16"/>
  <c r="M72" i="16"/>
  <c r="M75" i="16"/>
  <c r="M74" i="16"/>
  <c r="M76" i="16"/>
  <c r="M56" i="16"/>
  <c r="M55" i="16"/>
  <c r="M58" i="16"/>
  <c r="M57" i="16"/>
  <c r="M60" i="16"/>
  <c r="M59" i="16"/>
  <c r="M62" i="16"/>
  <c r="M61" i="16"/>
  <c r="M28" i="16"/>
  <c r="M27" i="16"/>
  <c r="M26" i="16"/>
  <c r="M25" i="16"/>
  <c r="M24" i="16"/>
  <c r="M21" i="16"/>
  <c r="M17" i="16"/>
  <c r="M20" i="16"/>
  <c r="M22" i="16"/>
  <c r="M18" i="16"/>
  <c r="M19" i="16"/>
  <c r="M10" i="16"/>
  <c r="M9" i="16"/>
  <c r="M8" i="16"/>
  <c r="M7" i="16"/>
  <c r="M6" i="16"/>
  <c r="M5" i="16"/>
  <c r="M4" i="16"/>
  <c r="M3" i="16"/>
  <c r="M2" i="16"/>
  <c r="M41" i="16"/>
  <c r="M40" i="16"/>
  <c r="M39" i="16"/>
  <c r="M38" i="16"/>
  <c r="M37" i="16"/>
  <c r="M36" i="16"/>
  <c r="M35" i="16"/>
  <c r="M34" i="16"/>
  <c r="M16" i="16"/>
  <c r="M15" i="16"/>
  <c r="M45" i="16"/>
  <c r="M48" i="16"/>
  <c r="M47" i="16"/>
  <c r="M46" i="16"/>
  <c r="M69" i="16"/>
  <c r="M68" i="16"/>
  <c r="M67" i="16"/>
  <c r="M66" i="16"/>
  <c r="M65" i="16"/>
  <c r="M64" i="16"/>
  <c r="M63" i="16"/>
  <c r="M29" i="16"/>
  <c r="M30" i="16"/>
  <c r="M31" i="16"/>
  <c r="M33" i="16"/>
  <c r="M32" i="16"/>
  <c r="M14" i="16"/>
  <c r="M13" i="16"/>
  <c r="M12" i="16"/>
  <c r="M11" i="16"/>
  <c r="M42" i="16"/>
  <c r="M44" i="16"/>
  <c r="M23" i="16"/>
  <c r="M43" i="16"/>
</calcChain>
</file>

<file path=xl/sharedStrings.xml><?xml version="1.0" encoding="utf-8"?>
<sst xmlns="http://schemas.openxmlformats.org/spreadsheetml/2006/main" count="349" uniqueCount="55">
  <si>
    <t>CNT Def - 2205</t>
  </si>
  <si>
    <t>MDL Def - 2208</t>
  </si>
  <si>
    <t>SZ Def - 6508</t>
  </si>
  <si>
    <t>Worten def - 6806</t>
  </si>
  <si>
    <t>Vobis -6843</t>
  </si>
  <si>
    <t>Worten prov - 6804</t>
  </si>
  <si>
    <t>Decathlon</t>
  </si>
  <si>
    <t>Moviflor</t>
  </si>
  <si>
    <t>Media Markt</t>
  </si>
  <si>
    <t>Conforama</t>
  </si>
  <si>
    <t>Tipo</t>
  </si>
  <si>
    <t>Número Contrato</t>
  </si>
  <si>
    <t>Número Sequência</t>
  </si>
  <si>
    <t>Nível de Serviço</t>
  </si>
  <si>
    <t>Tipo de Expedição</t>
  </si>
  <si>
    <t>Tipo Ficheiro Original</t>
  </si>
  <si>
    <t>ID Ficheiro Original</t>
  </si>
  <si>
    <t>Número Registos</t>
  </si>
  <si>
    <t>Data Entrada</t>
  </si>
  <si>
    <t>Data Produção</t>
  </si>
  <si>
    <t>Data Expedição</t>
  </si>
  <si>
    <t>Contrato</t>
  </si>
  <si>
    <t>CARD</t>
  </si>
  <si>
    <t>Diárias</t>
  </si>
  <si>
    <t>Entidade</t>
  </si>
  <si>
    <t>ELCB</t>
  </si>
  <si>
    <t>Correio</t>
  </si>
  <si>
    <t>Black</t>
  </si>
  <si>
    <t>Cetelem CTT Standard</t>
  </si>
  <si>
    <t>Cetelem JOM</t>
  </si>
  <si>
    <t>Confort</t>
  </si>
  <si>
    <t>Credial</t>
  </si>
  <si>
    <t>Euronics</t>
  </si>
  <si>
    <t>Fnac Fidelidade - 3199</t>
  </si>
  <si>
    <t>FNAC prov</t>
  </si>
  <si>
    <t>Green</t>
  </si>
  <si>
    <t>Ikea</t>
  </si>
  <si>
    <t>Ikea prov</t>
  </si>
  <si>
    <t>MC FNAC</t>
  </si>
  <si>
    <t>MediaMarkt prov</t>
  </si>
  <si>
    <t>Renault MCI</t>
  </si>
  <si>
    <t>RP Def</t>
  </si>
  <si>
    <t>RP prov</t>
  </si>
  <si>
    <t>Salvador Caetano</t>
  </si>
  <si>
    <t>Tien 21</t>
  </si>
  <si>
    <t>White</t>
  </si>
  <si>
    <t>CNT prov - 2204</t>
  </si>
  <si>
    <t>MDL prov - 2207</t>
  </si>
  <si>
    <t>Solmar - 2246</t>
  </si>
  <si>
    <t>Cetelem CTT Premium</t>
  </si>
  <si>
    <t>Cetelem CTT Corporate</t>
  </si>
  <si>
    <t>SZ prov - 6509</t>
  </si>
  <si>
    <t>Vobis prov - 6809</t>
  </si>
  <si>
    <t>PINS</t>
  </si>
  <si>
    <t>Nº Dias Entre Cartão e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</si>
</sst>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Fill="1"/>
  </cellXfs>
  <cellStyles count="2">
    <cellStyle name="Normal" xfId="0" builtinId="0"/>
    <cellStyle name="Normal 2" xfId="1"/>
  </cellStyles>
  <dxfs count="18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workbookViewId="0">
      <pane ySplit="1" topLeftCell="A2" activePane="bottomLeft" state="frozen"/>
      <selection pane="bottomLeft" activeCell="G20" sqref="G20"/>
    </sheetView>
  </sheetViews>
  <sheetFormatPr defaultRowHeight="15" x14ac:dyDescent="0.25"/>
  <cols>
    <col min="1" max="1" width="5.140625" bestFit="1" customWidth="1"/>
    <col min="2" max="2" width="7.85546875" bestFit="1" customWidth="1"/>
    <col min="3" max="3" width="9.140625" bestFit="1" customWidth="1"/>
    <col min="4" max="4" width="11" customWidth="1"/>
    <col min="5" max="5" width="8.85546875" bestFit="1" customWidth="1"/>
    <col min="6" max="6" width="7.28515625" bestFit="1" customWidth="1"/>
    <col min="7" max="7" width="10.42578125" bestFit="1" customWidth="1"/>
    <col min="8" max="8" width="8" bestFit="1" customWidth="1"/>
    <col min="9" max="9" width="9" customWidth="1"/>
    <col min="10" max="10" width="9" bestFit="1" customWidth="1"/>
    <col min="11" max="11" width="8.85546875" bestFit="1" customWidth="1"/>
    <col min="12" max="12" width="11.5703125" customWidth="1"/>
    <col min="13" max="13" width="19" style="7" customWidth="1"/>
    <col min="17" max="17" width="9.5703125" bestFit="1" customWidth="1"/>
  </cols>
  <sheetData>
    <row r="1" spans="1:13" ht="45.75" thickBot="1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54</v>
      </c>
      <c r="M1" s="1" t="s">
        <v>21</v>
      </c>
    </row>
    <row r="2" spans="1:13" ht="15.75" thickBot="1" x14ac:dyDescent="0.3">
      <c r="A2" s="2" t="s">
        <v>22</v>
      </c>
      <c r="B2" s="2">
        <v>2213</v>
      </c>
      <c r="C2" s="2">
        <v>6898</v>
      </c>
      <c r="D2" s="2" t="s">
        <v>23</v>
      </c>
      <c r="E2" s="2" t="s">
        <v>26</v>
      </c>
      <c r="F2" s="2" t="s">
        <v>25</v>
      </c>
      <c r="G2" s="2">
        <v>20170321001</v>
      </c>
      <c r="H2" s="2">
        <v>6</v>
      </c>
      <c r="I2" s="3">
        <v>42816</v>
      </c>
      <c r="J2" s="3">
        <v>42822</v>
      </c>
      <c r="K2" s="3">
        <v>42822</v>
      </c>
      <c r="L2" s="5">
        <f>IF(A2="CARD", 0, _xlfn.DAYS(K2,K1))</f>
        <v>0</v>
      </c>
      <c r="M2" s="4" t="str">
        <f>VLOOKUP(B2,Contratos!$A$1:$B$36,2,)</f>
        <v>White</v>
      </c>
    </row>
    <row r="3" spans="1:13" ht="15.75" thickBot="1" x14ac:dyDescent="0.3">
      <c r="A3" s="2" t="s">
        <v>53</v>
      </c>
      <c r="B3" s="2">
        <v>2213</v>
      </c>
      <c r="C3" s="2">
        <v>6898</v>
      </c>
      <c r="D3" s="2" t="s">
        <v>23</v>
      </c>
      <c r="E3" s="2" t="s">
        <v>26</v>
      </c>
      <c r="F3" s="2" t="s">
        <v>25</v>
      </c>
      <c r="G3" s="2">
        <v>20170321001</v>
      </c>
      <c r="H3" s="2">
        <v>6</v>
      </c>
      <c r="I3" s="3">
        <v>42816</v>
      </c>
      <c r="J3" s="3">
        <v>42825</v>
      </c>
      <c r="K3" s="3">
        <v>42825</v>
      </c>
      <c r="L3" s="5">
        <f>IF(A3="CARD", 0, _xlfn.DAYS(K3,K2))</f>
        <v>3</v>
      </c>
      <c r="M3" s="4" t="str">
        <f>VLOOKUP(B3,Contratos!$A$1:$B$36,2,)</f>
        <v>White</v>
      </c>
    </row>
    <row r="4" spans="1:13" ht="15.75" thickBot="1" x14ac:dyDescent="0.3">
      <c r="A4" s="2" t="s">
        <v>22</v>
      </c>
      <c r="B4" s="2">
        <v>2214</v>
      </c>
      <c r="C4" s="2">
        <v>6899</v>
      </c>
      <c r="D4" s="2" t="s">
        <v>23</v>
      </c>
      <c r="E4" s="2" t="s">
        <v>26</v>
      </c>
      <c r="F4" s="2" t="s">
        <v>25</v>
      </c>
      <c r="G4" s="2">
        <v>20170321002</v>
      </c>
      <c r="H4" s="2">
        <v>1</v>
      </c>
      <c r="I4" s="3">
        <v>42816</v>
      </c>
      <c r="J4" s="3">
        <v>42822</v>
      </c>
      <c r="K4" s="3">
        <v>42822</v>
      </c>
      <c r="L4" s="5">
        <f t="shared" ref="L4:L67" si="0">IF(A4="CARD", 0, _xlfn.DAYS(K4,K3))</f>
        <v>0</v>
      </c>
      <c r="M4" s="4" t="str">
        <f>VLOOKUP(B4,Contratos!$A$1:$B$36,2,)</f>
        <v>Green</v>
      </c>
    </row>
    <row r="5" spans="1:13" ht="15.75" thickBot="1" x14ac:dyDescent="0.3">
      <c r="A5" s="2" t="s">
        <v>53</v>
      </c>
      <c r="B5" s="2">
        <v>2214</v>
      </c>
      <c r="C5" s="2">
        <v>6899</v>
      </c>
      <c r="D5" s="2" t="s">
        <v>23</v>
      </c>
      <c r="E5" s="2" t="s">
        <v>26</v>
      </c>
      <c r="F5" s="2" t="s">
        <v>25</v>
      </c>
      <c r="G5" s="2">
        <v>20170321002</v>
      </c>
      <c r="H5" s="2">
        <v>1</v>
      </c>
      <c r="I5" s="3">
        <v>42816</v>
      </c>
      <c r="J5" s="3">
        <v>42825</v>
      </c>
      <c r="K5" s="3">
        <v>42825</v>
      </c>
      <c r="L5" s="5">
        <f t="shared" si="0"/>
        <v>3</v>
      </c>
      <c r="M5" s="4" t="str">
        <f>VLOOKUP(B5,Contratos!$A$1:$B$36,2,)</f>
        <v>Green</v>
      </c>
    </row>
    <row r="6" spans="1:13" ht="15.75" thickBot="1" x14ac:dyDescent="0.3">
      <c r="A6" s="2" t="s">
        <v>22</v>
      </c>
      <c r="B6" s="2">
        <v>2215</v>
      </c>
      <c r="C6" s="2">
        <v>6902</v>
      </c>
      <c r="D6" s="2" t="s">
        <v>23</v>
      </c>
      <c r="E6" s="2" t="s">
        <v>26</v>
      </c>
      <c r="F6" s="2" t="s">
        <v>25</v>
      </c>
      <c r="G6" s="2">
        <v>20170321003</v>
      </c>
      <c r="H6" s="2">
        <v>88</v>
      </c>
      <c r="I6" s="3">
        <v>42816</v>
      </c>
      <c r="J6" s="3">
        <v>42822</v>
      </c>
      <c r="K6" s="3">
        <v>42822</v>
      </c>
      <c r="L6" s="5">
        <f t="shared" si="0"/>
        <v>0</v>
      </c>
      <c r="M6" s="4" t="str">
        <f>VLOOKUP(B6,Contratos!$A$1:$B$36,2,)</f>
        <v>Black</v>
      </c>
    </row>
    <row r="7" spans="1:13" ht="15.75" thickBot="1" x14ac:dyDescent="0.3">
      <c r="A7" s="2" t="s">
        <v>53</v>
      </c>
      <c r="B7" s="2">
        <v>2215</v>
      </c>
      <c r="C7" s="2">
        <v>6902</v>
      </c>
      <c r="D7" s="2" t="s">
        <v>23</v>
      </c>
      <c r="E7" s="2" t="s">
        <v>26</v>
      </c>
      <c r="F7" s="2" t="s">
        <v>25</v>
      </c>
      <c r="G7" s="2">
        <v>20170321003</v>
      </c>
      <c r="H7" s="2">
        <v>88</v>
      </c>
      <c r="I7" s="3">
        <v>42816</v>
      </c>
      <c r="J7" s="3">
        <v>42825</v>
      </c>
      <c r="K7" s="3">
        <v>42825</v>
      </c>
      <c r="L7" s="5">
        <f t="shared" si="0"/>
        <v>3</v>
      </c>
      <c r="M7" s="4" t="str">
        <f>VLOOKUP(B7,Contratos!$A$1:$B$36,2,)</f>
        <v>Black</v>
      </c>
    </row>
    <row r="8" spans="1:13" ht="15.75" thickBot="1" x14ac:dyDescent="0.3">
      <c r="A8" s="2" t="s">
        <v>22</v>
      </c>
      <c r="B8" s="2">
        <v>2227</v>
      </c>
      <c r="C8" s="2">
        <v>6906</v>
      </c>
      <c r="D8" s="2" t="s">
        <v>23</v>
      </c>
      <c r="E8" s="2" t="s">
        <v>26</v>
      </c>
      <c r="F8" s="2" t="s">
        <v>25</v>
      </c>
      <c r="G8" s="2">
        <v>20170321004</v>
      </c>
      <c r="H8" s="2">
        <v>2</v>
      </c>
      <c r="I8" s="3">
        <v>42816</v>
      </c>
      <c r="J8" s="3">
        <v>42822</v>
      </c>
      <c r="K8" s="3">
        <v>42822</v>
      </c>
      <c r="L8" s="5">
        <f t="shared" si="0"/>
        <v>0</v>
      </c>
      <c r="M8" s="4" t="str">
        <f>VLOOKUP(B8,Contratos!$A$1:$B$36,2,)</f>
        <v>Credial</v>
      </c>
    </row>
    <row r="9" spans="1:13" ht="15.75" thickBot="1" x14ac:dyDescent="0.3">
      <c r="A9" s="2" t="s">
        <v>53</v>
      </c>
      <c r="B9" s="2">
        <v>2227</v>
      </c>
      <c r="C9" s="2">
        <v>6906</v>
      </c>
      <c r="D9" s="2" t="s">
        <v>23</v>
      </c>
      <c r="E9" s="2" t="s">
        <v>26</v>
      </c>
      <c r="F9" s="2" t="s">
        <v>25</v>
      </c>
      <c r="G9" s="2">
        <v>20170321004</v>
      </c>
      <c r="H9" s="2">
        <v>2</v>
      </c>
      <c r="I9" s="3">
        <v>42816</v>
      </c>
      <c r="J9" s="3">
        <v>42825</v>
      </c>
      <c r="K9" s="3">
        <v>42825</v>
      </c>
      <c r="L9" s="5">
        <f t="shared" si="0"/>
        <v>3</v>
      </c>
      <c r="M9" s="4" t="str">
        <f>VLOOKUP(B9,Contratos!$A$1:$B$36,2,)</f>
        <v>Credial</v>
      </c>
    </row>
    <row r="10" spans="1:13" ht="15.75" thickBot="1" x14ac:dyDescent="0.3">
      <c r="A10" s="2" t="s">
        <v>22</v>
      </c>
      <c r="B10" s="2">
        <v>2228</v>
      </c>
      <c r="C10" s="2">
        <v>6907</v>
      </c>
      <c r="D10" s="2" t="s">
        <v>23</v>
      </c>
      <c r="E10" s="2" t="s">
        <v>26</v>
      </c>
      <c r="F10" s="2" t="s">
        <v>25</v>
      </c>
      <c r="G10" s="2">
        <v>20170321005</v>
      </c>
      <c r="H10" s="2">
        <v>273</v>
      </c>
      <c r="I10" s="3">
        <v>42816</v>
      </c>
      <c r="J10" s="3">
        <v>42822</v>
      </c>
      <c r="K10" s="3">
        <v>42822</v>
      </c>
      <c r="L10" s="5">
        <f t="shared" si="0"/>
        <v>0</v>
      </c>
      <c r="M10" s="4" t="str">
        <f>VLOOKUP(B10,Contratos!$A$1:$B$36,2,)</f>
        <v>Ikea</v>
      </c>
    </row>
    <row r="11" spans="1:13" ht="15.75" thickBot="1" x14ac:dyDescent="0.3">
      <c r="A11" s="2" t="s">
        <v>53</v>
      </c>
      <c r="B11" s="2">
        <v>2228</v>
      </c>
      <c r="C11" s="2">
        <v>6907</v>
      </c>
      <c r="D11" s="2" t="s">
        <v>23</v>
      </c>
      <c r="E11" s="2" t="s">
        <v>26</v>
      </c>
      <c r="F11" s="2" t="s">
        <v>25</v>
      </c>
      <c r="G11" s="2">
        <v>20170321005</v>
      </c>
      <c r="H11" s="2">
        <v>273</v>
      </c>
      <c r="I11" s="3">
        <v>42816</v>
      </c>
      <c r="J11" s="3">
        <v>42825</v>
      </c>
      <c r="K11" s="3">
        <v>42825</v>
      </c>
      <c r="L11" s="5">
        <f t="shared" si="0"/>
        <v>3</v>
      </c>
      <c r="M11" s="4" t="str">
        <f>VLOOKUP(B11,Contratos!$A$1:$B$36,2,)</f>
        <v>Ikea</v>
      </c>
    </row>
    <row r="12" spans="1:13" ht="15.75" thickBot="1" x14ac:dyDescent="0.3">
      <c r="A12" s="2" t="s">
        <v>22</v>
      </c>
      <c r="B12" s="2">
        <v>2229</v>
      </c>
      <c r="C12" s="2">
        <v>6900</v>
      </c>
      <c r="D12" s="2" t="s">
        <v>23</v>
      </c>
      <c r="E12" s="2" t="s">
        <v>26</v>
      </c>
      <c r="F12" s="2" t="s">
        <v>25</v>
      </c>
      <c r="G12" s="2">
        <v>20170321006</v>
      </c>
      <c r="H12" s="2">
        <v>4</v>
      </c>
      <c r="I12" s="3">
        <v>42816</v>
      </c>
      <c r="J12" s="3">
        <v>42822</v>
      </c>
      <c r="K12" s="3">
        <v>42822</v>
      </c>
      <c r="L12" s="5">
        <f t="shared" si="0"/>
        <v>0</v>
      </c>
      <c r="M12" s="4" t="str">
        <f>VLOOKUP(B12,Contratos!$A$1:$B$36,2,)</f>
        <v>Moviflor</v>
      </c>
    </row>
    <row r="13" spans="1:13" ht="15.75" thickBot="1" x14ac:dyDescent="0.3">
      <c r="A13" s="2" t="s">
        <v>53</v>
      </c>
      <c r="B13" s="2">
        <v>2229</v>
      </c>
      <c r="C13" s="2">
        <v>6900</v>
      </c>
      <c r="D13" s="2" t="s">
        <v>23</v>
      </c>
      <c r="E13" s="2" t="s">
        <v>26</v>
      </c>
      <c r="F13" s="2" t="s">
        <v>25</v>
      </c>
      <c r="G13" s="2">
        <v>20170321006</v>
      </c>
      <c r="H13" s="2">
        <v>4</v>
      </c>
      <c r="I13" s="3">
        <v>42816</v>
      </c>
      <c r="J13" s="3">
        <v>42825</v>
      </c>
      <c r="K13" s="3">
        <v>42825</v>
      </c>
      <c r="L13" s="5">
        <f t="shared" si="0"/>
        <v>3</v>
      </c>
      <c r="M13" s="4" t="str">
        <f>VLOOKUP(B13,Contratos!$A$1:$B$36,2,)</f>
        <v>Moviflor</v>
      </c>
    </row>
    <row r="14" spans="1:13" ht="15.75" thickBot="1" x14ac:dyDescent="0.3">
      <c r="A14" s="2" t="s">
        <v>22</v>
      </c>
      <c r="B14" s="2">
        <v>2230</v>
      </c>
      <c r="C14" s="2">
        <v>6908</v>
      </c>
      <c r="D14" s="2" t="s">
        <v>23</v>
      </c>
      <c r="E14" s="2" t="s">
        <v>26</v>
      </c>
      <c r="F14" s="2" t="s">
        <v>25</v>
      </c>
      <c r="G14" s="2">
        <v>20170321007</v>
      </c>
      <c r="H14" s="2">
        <v>335</v>
      </c>
      <c r="I14" s="3">
        <v>42816</v>
      </c>
      <c r="J14" s="3">
        <v>42822</v>
      </c>
      <c r="K14" s="3">
        <v>42822</v>
      </c>
      <c r="L14" s="5">
        <f t="shared" si="0"/>
        <v>0</v>
      </c>
      <c r="M14" s="4" t="str">
        <f>VLOOKUP(B14,Contratos!$A$1:$B$36,2,)</f>
        <v>Conforama</v>
      </c>
    </row>
    <row r="15" spans="1:13" ht="15.75" thickBot="1" x14ac:dyDescent="0.3">
      <c r="A15" s="2" t="s">
        <v>53</v>
      </c>
      <c r="B15" s="2">
        <v>2230</v>
      </c>
      <c r="C15" s="2">
        <v>6908</v>
      </c>
      <c r="D15" s="2" t="s">
        <v>23</v>
      </c>
      <c r="E15" s="2" t="s">
        <v>26</v>
      </c>
      <c r="F15" s="2" t="s">
        <v>25</v>
      </c>
      <c r="G15" s="2">
        <v>20170321007</v>
      </c>
      <c r="H15" s="2">
        <v>335</v>
      </c>
      <c r="I15" s="3">
        <v>42816</v>
      </c>
      <c r="J15" s="3">
        <v>42825</v>
      </c>
      <c r="K15" s="6">
        <v>42825</v>
      </c>
      <c r="L15" s="5">
        <f t="shared" si="0"/>
        <v>3</v>
      </c>
      <c r="M15" s="4" t="str">
        <f>VLOOKUP(B15,Contratos!$A$1:$B$36,2,)</f>
        <v>Conforama</v>
      </c>
    </row>
    <row r="16" spans="1:13" ht="15.75" thickBot="1" x14ac:dyDescent="0.3">
      <c r="A16" s="2" t="s">
        <v>22</v>
      </c>
      <c r="B16" s="2">
        <v>2231</v>
      </c>
      <c r="C16" s="2">
        <v>6901</v>
      </c>
      <c r="D16" s="2" t="s">
        <v>23</v>
      </c>
      <c r="E16" s="2" t="s">
        <v>26</v>
      </c>
      <c r="F16" s="2" t="s">
        <v>25</v>
      </c>
      <c r="G16" s="2">
        <v>20170321008</v>
      </c>
      <c r="H16" s="2">
        <v>22</v>
      </c>
      <c r="I16" s="3">
        <v>42816</v>
      </c>
      <c r="J16" s="3">
        <v>42822</v>
      </c>
      <c r="K16" s="3">
        <v>42822</v>
      </c>
      <c r="L16" s="5">
        <f t="shared" si="0"/>
        <v>0</v>
      </c>
      <c r="M16" s="4" t="str">
        <f>VLOOKUP(B16,Contratos!$A$1:$B$36,2,)</f>
        <v>Euronics</v>
      </c>
    </row>
    <row r="17" spans="1:13" ht="15.75" thickBot="1" x14ac:dyDescent="0.3">
      <c r="A17" s="2" t="s">
        <v>53</v>
      </c>
      <c r="B17" s="2">
        <v>2231</v>
      </c>
      <c r="C17" s="2">
        <v>6901</v>
      </c>
      <c r="D17" s="2" t="s">
        <v>23</v>
      </c>
      <c r="E17" s="2" t="s">
        <v>26</v>
      </c>
      <c r="F17" s="2" t="s">
        <v>25</v>
      </c>
      <c r="G17" s="2">
        <v>20170321008</v>
      </c>
      <c r="H17" s="2">
        <v>22</v>
      </c>
      <c r="I17" s="3">
        <v>42816</v>
      </c>
      <c r="J17" s="3">
        <v>42825</v>
      </c>
      <c r="K17" s="3">
        <v>42825</v>
      </c>
      <c r="L17" s="5">
        <f t="shared" si="0"/>
        <v>3</v>
      </c>
      <c r="M17" s="4" t="str">
        <f>VLOOKUP(B17,Contratos!$A$1:$B$36,2,)</f>
        <v>Euronics</v>
      </c>
    </row>
    <row r="18" spans="1:13" ht="15.75" thickBot="1" x14ac:dyDescent="0.3">
      <c r="A18" s="2" t="s">
        <v>22</v>
      </c>
      <c r="B18" s="2">
        <v>2232</v>
      </c>
      <c r="C18" s="2">
        <v>6903</v>
      </c>
      <c r="D18" s="2" t="s">
        <v>23</v>
      </c>
      <c r="E18" s="2" t="s">
        <v>26</v>
      </c>
      <c r="F18" s="2" t="s">
        <v>25</v>
      </c>
      <c r="G18" s="2">
        <v>20170321009</v>
      </c>
      <c r="H18" s="2">
        <v>8</v>
      </c>
      <c r="I18" s="3">
        <v>42816</v>
      </c>
      <c r="J18" s="3">
        <v>42822</v>
      </c>
      <c r="K18" s="3">
        <v>42822</v>
      </c>
      <c r="L18" s="5">
        <f t="shared" si="0"/>
        <v>0</v>
      </c>
      <c r="M18" s="4" t="str">
        <f>VLOOKUP(B18,Contratos!$A$1:$B$36,2,)</f>
        <v>Tien 21</v>
      </c>
    </row>
    <row r="19" spans="1:13" ht="15.75" thickBot="1" x14ac:dyDescent="0.3">
      <c r="A19" s="2" t="s">
        <v>53</v>
      </c>
      <c r="B19" s="2">
        <v>2232</v>
      </c>
      <c r="C19" s="2">
        <v>6903</v>
      </c>
      <c r="D19" s="2" t="s">
        <v>23</v>
      </c>
      <c r="E19" s="2" t="s">
        <v>26</v>
      </c>
      <c r="F19" s="2" t="s">
        <v>25</v>
      </c>
      <c r="G19" s="2">
        <v>20170321009</v>
      </c>
      <c r="H19" s="2">
        <v>8</v>
      </c>
      <c r="I19" s="3">
        <v>42816</v>
      </c>
      <c r="J19" s="3">
        <v>42825</v>
      </c>
      <c r="K19" s="3">
        <v>42825</v>
      </c>
      <c r="L19" s="5">
        <f t="shared" si="0"/>
        <v>3</v>
      </c>
      <c r="M19" s="4" t="str">
        <f>VLOOKUP(B19,Contratos!$A$1:$B$36,2,)</f>
        <v>Tien 21</v>
      </c>
    </row>
    <row r="20" spans="1:13" ht="15.75" thickBot="1" x14ac:dyDescent="0.3">
      <c r="A20" s="2" t="s">
        <v>22</v>
      </c>
      <c r="B20" s="2">
        <v>2233</v>
      </c>
      <c r="C20" s="2">
        <v>6893</v>
      </c>
      <c r="D20" s="2" t="s">
        <v>23</v>
      </c>
      <c r="E20" s="2" t="s">
        <v>26</v>
      </c>
      <c r="F20" s="2" t="s">
        <v>25</v>
      </c>
      <c r="G20" s="2">
        <v>20170321010</v>
      </c>
      <c r="H20" s="2">
        <v>8</v>
      </c>
      <c r="I20" s="3">
        <v>42816</v>
      </c>
      <c r="J20" s="3">
        <v>42822</v>
      </c>
      <c r="K20" s="3">
        <v>42822</v>
      </c>
      <c r="L20" s="5">
        <f t="shared" si="0"/>
        <v>0</v>
      </c>
      <c r="M20" s="4" t="str">
        <f>VLOOKUP(B20,Contratos!$A$1:$B$36,2,)</f>
        <v>Confort</v>
      </c>
    </row>
    <row r="21" spans="1:13" ht="15.75" thickBot="1" x14ac:dyDescent="0.3">
      <c r="A21" s="2" t="s">
        <v>53</v>
      </c>
      <c r="B21" s="2">
        <v>2233</v>
      </c>
      <c r="C21" s="2">
        <v>6893</v>
      </c>
      <c r="D21" s="2" t="s">
        <v>23</v>
      </c>
      <c r="E21" s="2" t="s">
        <v>26</v>
      </c>
      <c r="F21" s="2" t="s">
        <v>25</v>
      </c>
      <c r="G21" s="2">
        <v>20170321010</v>
      </c>
      <c r="H21" s="2">
        <v>8</v>
      </c>
      <c r="I21" s="3">
        <v>42816</v>
      </c>
      <c r="J21" s="3">
        <v>42825</v>
      </c>
      <c r="K21" s="3">
        <v>42825</v>
      </c>
      <c r="L21" s="5">
        <f t="shared" si="0"/>
        <v>3</v>
      </c>
      <c r="M21" s="4" t="str">
        <f>VLOOKUP(B21,Contratos!$A$1:$B$36,2,)</f>
        <v>Confort</v>
      </c>
    </row>
    <row r="22" spans="1:13" ht="15.75" thickBot="1" x14ac:dyDescent="0.3">
      <c r="A22" s="2" t="s">
        <v>22</v>
      </c>
      <c r="B22" s="2">
        <v>2370</v>
      </c>
      <c r="C22" s="2">
        <v>6909</v>
      </c>
      <c r="D22" s="2" t="s">
        <v>23</v>
      </c>
      <c r="E22" s="2" t="s">
        <v>26</v>
      </c>
      <c r="F22" s="2" t="s">
        <v>25</v>
      </c>
      <c r="G22" s="2">
        <v>20170321011</v>
      </c>
      <c r="H22" s="2">
        <v>325</v>
      </c>
      <c r="I22" s="3">
        <v>42816</v>
      </c>
      <c r="J22" s="3">
        <v>42822</v>
      </c>
      <c r="K22" s="3">
        <v>42822</v>
      </c>
      <c r="L22" s="5">
        <f t="shared" si="0"/>
        <v>0</v>
      </c>
      <c r="M22" s="4" t="str">
        <f>VLOOKUP(B22,Contratos!$A$1:$B$36,2,)</f>
        <v>MC FNAC</v>
      </c>
    </row>
    <row r="23" spans="1:13" ht="15.75" thickBot="1" x14ac:dyDescent="0.3">
      <c r="A23" s="2" t="s">
        <v>53</v>
      </c>
      <c r="B23" s="2">
        <v>2370</v>
      </c>
      <c r="C23" s="2">
        <v>6909</v>
      </c>
      <c r="D23" s="2" t="s">
        <v>23</v>
      </c>
      <c r="E23" s="2" t="s">
        <v>26</v>
      </c>
      <c r="F23" s="2" t="s">
        <v>25</v>
      </c>
      <c r="G23" s="2">
        <v>20170321011</v>
      </c>
      <c r="H23" s="2">
        <v>325</v>
      </c>
      <c r="I23" s="3">
        <v>42816</v>
      </c>
      <c r="J23" s="3">
        <v>42825</v>
      </c>
      <c r="K23" s="3">
        <v>42825</v>
      </c>
      <c r="L23" s="5">
        <f t="shared" si="0"/>
        <v>3</v>
      </c>
      <c r="M23" s="4" t="str">
        <f>VLOOKUP(B23,Contratos!$A$1:$B$36,2,)</f>
        <v>MC FNAC</v>
      </c>
    </row>
    <row r="24" spans="1:13" ht="15.75" thickBot="1" x14ac:dyDescent="0.3">
      <c r="A24" s="2" t="s">
        <v>22</v>
      </c>
      <c r="B24" s="2">
        <v>2879</v>
      </c>
      <c r="C24" s="2">
        <v>6905</v>
      </c>
      <c r="D24" s="2" t="s">
        <v>23</v>
      </c>
      <c r="E24" s="2" t="s">
        <v>26</v>
      </c>
      <c r="F24" s="2" t="s">
        <v>25</v>
      </c>
      <c r="G24" s="2">
        <v>20170321012</v>
      </c>
      <c r="H24" s="2">
        <v>107</v>
      </c>
      <c r="I24" s="3">
        <v>42816</v>
      </c>
      <c r="J24" s="3">
        <v>42822</v>
      </c>
      <c r="K24" s="3">
        <v>42822</v>
      </c>
      <c r="L24" s="5">
        <f t="shared" si="0"/>
        <v>0</v>
      </c>
      <c r="M24" s="4" t="str">
        <f>VLOOKUP(B24,Contratos!$A$1:$B$36,2,)</f>
        <v>Salvador Caetano</v>
      </c>
    </row>
    <row r="25" spans="1:13" ht="15.75" thickBot="1" x14ac:dyDescent="0.3">
      <c r="A25" s="2" t="s">
        <v>53</v>
      </c>
      <c r="B25" s="2">
        <v>2879</v>
      </c>
      <c r="C25" s="2">
        <v>6905</v>
      </c>
      <c r="D25" s="2" t="s">
        <v>23</v>
      </c>
      <c r="E25" s="2" t="s">
        <v>26</v>
      </c>
      <c r="F25" s="2" t="s">
        <v>25</v>
      </c>
      <c r="G25" s="2">
        <v>20170321012</v>
      </c>
      <c r="H25" s="2">
        <v>107</v>
      </c>
      <c r="I25" s="3">
        <v>42816</v>
      </c>
      <c r="J25" s="3">
        <v>42825</v>
      </c>
      <c r="K25" s="3">
        <v>42825</v>
      </c>
      <c r="L25" s="5">
        <f t="shared" si="0"/>
        <v>3</v>
      </c>
      <c r="M25" s="4" t="str">
        <f>VLOOKUP(B25,Contratos!$A$1:$B$36,2,)</f>
        <v>Salvador Caetano</v>
      </c>
    </row>
    <row r="26" spans="1:13" ht="15.75" thickBot="1" x14ac:dyDescent="0.3">
      <c r="A26" s="2" t="s">
        <v>22</v>
      </c>
      <c r="B26" s="2">
        <v>3172</v>
      </c>
      <c r="C26" s="2">
        <v>6896</v>
      </c>
      <c r="D26" s="2" t="s">
        <v>23</v>
      </c>
      <c r="E26" s="2" t="s">
        <v>24</v>
      </c>
      <c r="F26" s="2" t="s">
        <v>25</v>
      </c>
      <c r="G26" s="2">
        <v>20170321013</v>
      </c>
      <c r="H26" s="2">
        <v>150</v>
      </c>
      <c r="I26" s="3">
        <v>42816</v>
      </c>
      <c r="J26" s="3">
        <v>42818</v>
      </c>
      <c r="K26" s="3">
        <v>42818</v>
      </c>
      <c r="L26" s="5">
        <f t="shared" si="0"/>
        <v>0</v>
      </c>
      <c r="M26" s="4" t="str">
        <f>VLOOKUP(B26,Contratos!$A$1:$B$36,2,)</f>
        <v>RP prov</v>
      </c>
    </row>
    <row r="27" spans="1:13" ht="15.75" thickBot="1" x14ac:dyDescent="0.3">
      <c r="A27" s="2" t="s">
        <v>22</v>
      </c>
      <c r="B27" s="2">
        <v>4091</v>
      </c>
      <c r="C27" s="2">
        <v>6912</v>
      </c>
      <c r="D27" s="2" t="s">
        <v>23</v>
      </c>
      <c r="E27" s="2" t="s">
        <v>26</v>
      </c>
      <c r="F27" s="2" t="s">
        <v>25</v>
      </c>
      <c r="G27" s="2">
        <v>20170321015</v>
      </c>
      <c r="H27" s="2">
        <v>1062</v>
      </c>
      <c r="I27" s="3">
        <v>42816</v>
      </c>
      <c r="J27" s="3">
        <v>42838</v>
      </c>
      <c r="K27" s="3">
        <v>42838</v>
      </c>
      <c r="L27" s="5">
        <f t="shared" si="0"/>
        <v>0</v>
      </c>
      <c r="M27" s="4" t="str">
        <f>VLOOKUP(B27,Contratos!$A$1:$B$36,2,)</f>
        <v>Cetelem CTT Standard</v>
      </c>
    </row>
    <row r="28" spans="1:13" ht="15.75" thickBot="1" x14ac:dyDescent="0.3">
      <c r="A28" s="2" t="s">
        <v>22</v>
      </c>
      <c r="B28" s="2">
        <v>4327</v>
      </c>
      <c r="C28" s="2">
        <v>6892</v>
      </c>
      <c r="D28" s="2" t="s">
        <v>23</v>
      </c>
      <c r="E28" s="2" t="s">
        <v>26</v>
      </c>
      <c r="F28" s="2" t="s">
        <v>25</v>
      </c>
      <c r="G28" s="2">
        <v>20170321016</v>
      </c>
      <c r="H28" s="2">
        <v>42</v>
      </c>
      <c r="I28" s="3">
        <v>42816</v>
      </c>
      <c r="J28" s="3">
        <v>42822</v>
      </c>
      <c r="K28" s="3">
        <v>42822</v>
      </c>
      <c r="L28" s="5">
        <f t="shared" si="0"/>
        <v>0</v>
      </c>
      <c r="M28" s="4" t="str">
        <f>VLOOKUP(B28,Contratos!$A$1:$B$36,2,)</f>
        <v>Cetelem JOM</v>
      </c>
    </row>
    <row r="29" spans="1:13" ht="15.75" thickBot="1" x14ac:dyDescent="0.3">
      <c r="A29" s="2" t="s">
        <v>53</v>
      </c>
      <c r="B29" s="2">
        <v>4327</v>
      </c>
      <c r="C29" s="2">
        <v>6892</v>
      </c>
      <c r="D29" s="2" t="s">
        <v>23</v>
      </c>
      <c r="E29" s="2" t="s">
        <v>26</v>
      </c>
      <c r="F29" s="2" t="s">
        <v>25</v>
      </c>
      <c r="G29" s="2">
        <v>20170321016</v>
      </c>
      <c r="H29" s="2">
        <v>42</v>
      </c>
      <c r="I29" s="3">
        <v>42816</v>
      </c>
      <c r="J29" s="3">
        <v>42825</v>
      </c>
      <c r="K29" s="3">
        <v>42825</v>
      </c>
      <c r="L29" s="5">
        <f t="shared" si="0"/>
        <v>3</v>
      </c>
      <c r="M29" s="4" t="str">
        <f>VLOOKUP(B29,Contratos!$A$1:$B$36,2,)</f>
        <v>Cetelem JOM</v>
      </c>
    </row>
    <row r="30" spans="1:13" ht="15.75" thickBot="1" x14ac:dyDescent="0.3">
      <c r="A30" s="2" t="s">
        <v>22</v>
      </c>
      <c r="B30" s="2">
        <v>6508</v>
      </c>
      <c r="C30" s="2">
        <v>6894</v>
      </c>
      <c r="D30" s="2" t="s">
        <v>23</v>
      </c>
      <c r="E30" s="2" t="s">
        <v>26</v>
      </c>
      <c r="F30" s="2" t="s">
        <v>25</v>
      </c>
      <c r="G30" s="2">
        <v>20170321017</v>
      </c>
      <c r="H30" s="2">
        <v>2</v>
      </c>
      <c r="I30" s="3">
        <v>42816</v>
      </c>
      <c r="J30" s="3">
        <v>42822</v>
      </c>
      <c r="K30" s="3">
        <v>42822</v>
      </c>
      <c r="L30" s="5">
        <f t="shared" si="0"/>
        <v>0</v>
      </c>
      <c r="M30" s="4" t="str">
        <f>VLOOKUP(B30,Contratos!$A$1:$B$36,2,)</f>
        <v>SZ Def - 6508</v>
      </c>
    </row>
    <row r="31" spans="1:13" ht="15.75" thickBot="1" x14ac:dyDescent="0.3">
      <c r="A31" s="2" t="s">
        <v>53</v>
      </c>
      <c r="B31" s="2">
        <v>6508</v>
      </c>
      <c r="C31" s="2">
        <v>6894</v>
      </c>
      <c r="D31" s="2" t="s">
        <v>23</v>
      </c>
      <c r="E31" s="2" t="s">
        <v>26</v>
      </c>
      <c r="F31" s="2" t="s">
        <v>25</v>
      </c>
      <c r="G31" s="2">
        <v>20170321017</v>
      </c>
      <c r="H31" s="2">
        <v>2</v>
      </c>
      <c r="I31" s="3">
        <v>42816</v>
      </c>
      <c r="J31" s="3">
        <v>42825</v>
      </c>
      <c r="K31" s="3">
        <v>42825</v>
      </c>
      <c r="L31" s="5">
        <f t="shared" si="0"/>
        <v>3</v>
      </c>
      <c r="M31" s="4" t="str">
        <f>VLOOKUP(B31,Contratos!$A$1:$B$36,2,)</f>
        <v>SZ Def - 6508</v>
      </c>
    </row>
    <row r="32" spans="1:13" ht="15.75" thickBot="1" x14ac:dyDescent="0.3">
      <c r="A32" s="2" t="s">
        <v>22</v>
      </c>
      <c r="B32" s="2">
        <v>6806</v>
      </c>
      <c r="C32" s="2">
        <v>6891</v>
      </c>
      <c r="D32" s="2" t="s">
        <v>23</v>
      </c>
      <c r="E32" s="2" t="s">
        <v>26</v>
      </c>
      <c r="F32" s="2" t="s">
        <v>25</v>
      </c>
      <c r="G32" s="2">
        <v>20170321018</v>
      </c>
      <c r="H32" s="2">
        <v>107</v>
      </c>
      <c r="I32" s="3">
        <v>42816</v>
      </c>
      <c r="J32" s="3">
        <v>42822</v>
      </c>
      <c r="K32" s="3">
        <v>42822</v>
      </c>
      <c r="L32" s="5">
        <f t="shared" si="0"/>
        <v>0</v>
      </c>
      <c r="M32" s="4" t="str">
        <f>VLOOKUP(B32,Contratos!$A$1:$B$36,2,)</f>
        <v>Worten def - 6806</v>
      </c>
    </row>
    <row r="33" spans="1:13" ht="15.75" thickBot="1" x14ac:dyDescent="0.3">
      <c r="A33" s="2" t="s">
        <v>53</v>
      </c>
      <c r="B33" s="2">
        <v>6806</v>
      </c>
      <c r="C33" s="2">
        <v>6891</v>
      </c>
      <c r="D33" s="2" t="s">
        <v>23</v>
      </c>
      <c r="E33" s="2" t="s">
        <v>26</v>
      </c>
      <c r="F33" s="2" t="s">
        <v>25</v>
      </c>
      <c r="G33" s="2">
        <v>20170321018</v>
      </c>
      <c r="H33" s="2">
        <v>107</v>
      </c>
      <c r="I33" s="3">
        <v>42816</v>
      </c>
      <c r="J33" s="3">
        <v>42825</v>
      </c>
      <c r="K33" s="3">
        <v>42825</v>
      </c>
      <c r="L33" s="5">
        <f t="shared" si="0"/>
        <v>3</v>
      </c>
      <c r="M33" s="4" t="str">
        <f>VLOOKUP(B33,Contratos!$A$1:$B$36,2,)</f>
        <v>Worten def - 6806</v>
      </c>
    </row>
    <row r="34" spans="1:13" ht="15.75" thickBot="1" x14ac:dyDescent="0.3">
      <c r="A34" s="2" t="s">
        <v>22</v>
      </c>
      <c r="B34" s="2">
        <v>6843</v>
      </c>
      <c r="C34" s="2">
        <v>6904</v>
      </c>
      <c r="D34" s="2" t="s">
        <v>23</v>
      </c>
      <c r="E34" s="2" t="s">
        <v>26</v>
      </c>
      <c r="F34" s="2" t="s">
        <v>25</v>
      </c>
      <c r="G34" s="2">
        <v>20170321019</v>
      </c>
      <c r="H34" s="2">
        <v>2</v>
      </c>
      <c r="I34" s="3">
        <v>42816</v>
      </c>
      <c r="J34" s="3">
        <v>42822</v>
      </c>
      <c r="K34" s="3">
        <v>42822</v>
      </c>
      <c r="L34" s="5">
        <f t="shared" si="0"/>
        <v>0</v>
      </c>
      <c r="M34" s="4" t="str">
        <f>VLOOKUP(B34,Contratos!$A$1:$B$36,2,)</f>
        <v>Vobis -6843</v>
      </c>
    </row>
    <row r="35" spans="1:13" ht="15.75" thickBot="1" x14ac:dyDescent="0.3">
      <c r="A35" s="2" t="s">
        <v>53</v>
      </c>
      <c r="B35" s="2">
        <v>6843</v>
      </c>
      <c r="C35" s="2">
        <v>6904</v>
      </c>
      <c r="D35" s="2" t="s">
        <v>23</v>
      </c>
      <c r="E35" s="2" t="s">
        <v>26</v>
      </c>
      <c r="F35" s="2" t="s">
        <v>25</v>
      </c>
      <c r="G35" s="2">
        <v>20170321019</v>
      </c>
      <c r="H35" s="2">
        <v>2</v>
      </c>
      <c r="I35" s="3">
        <v>42816</v>
      </c>
      <c r="J35" s="3">
        <v>42825</v>
      </c>
      <c r="K35" s="3">
        <v>42825</v>
      </c>
      <c r="L35" s="5">
        <f t="shared" si="0"/>
        <v>3</v>
      </c>
      <c r="M35" s="4" t="str">
        <f>VLOOKUP(B35,Contratos!$A$1:$B$36,2,)</f>
        <v>Vobis -6843</v>
      </c>
    </row>
    <row r="36" spans="1:13" ht="15.75" thickBot="1" x14ac:dyDescent="0.3">
      <c r="A36" s="2" t="s">
        <v>22</v>
      </c>
      <c r="B36" s="2">
        <v>6945</v>
      </c>
      <c r="C36" s="2">
        <v>6897</v>
      </c>
      <c r="D36" s="2" t="s">
        <v>23</v>
      </c>
      <c r="E36" s="2" t="s">
        <v>24</v>
      </c>
      <c r="F36" s="2" t="s">
        <v>25</v>
      </c>
      <c r="G36" s="2">
        <v>20170321020</v>
      </c>
      <c r="H36" s="2">
        <v>100</v>
      </c>
      <c r="I36" s="3">
        <v>42816</v>
      </c>
      <c r="J36" s="3">
        <v>42818</v>
      </c>
      <c r="K36" s="3">
        <v>42818</v>
      </c>
      <c r="L36" s="5">
        <f t="shared" si="0"/>
        <v>0</v>
      </c>
      <c r="M36" s="4" t="str">
        <f>VLOOKUP(B36,Contratos!$A$1:$B$36,2,)</f>
        <v>MediaMarkt prov</v>
      </c>
    </row>
    <row r="37" spans="1:13" ht="15.75" thickBot="1" x14ac:dyDescent="0.3">
      <c r="A37" s="2" t="s">
        <v>22</v>
      </c>
      <c r="B37" s="2">
        <v>6946</v>
      </c>
      <c r="C37" s="2">
        <v>6910</v>
      </c>
      <c r="D37" s="2" t="s">
        <v>23</v>
      </c>
      <c r="E37" s="2" t="s">
        <v>26</v>
      </c>
      <c r="F37" s="2" t="s">
        <v>25</v>
      </c>
      <c r="G37" s="2">
        <v>20170321021</v>
      </c>
      <c r="H37" s="2">
        <v>285</v>
      </c>
      <c r="I37" s="3">
        <v>42816</v>
      </c>
      <c r="J37" s="3">
        <v>42822</v>
      </c>
      <c r="K37" s="3">
        <v>42822</v>
      </c>
      <c r="L37" s="5">
        <f t="shared" si="0"/>
        <v>0</v>
      </c>
      <c r="M37" s="4" t="str">
        <f>VLOOKUP(B37,Contratos!$A$1:$B$36,2,)</f>
        <v>Media Markt</v>
      </c>
    </row>
    <row r="38" spans="1:13" ht="15.75" thickBot="1" x14ac:dyDescent="0.3">
      <c r="A38" s="2" t="s">
        <v>53</v>
      </c>
      <c r="B38" s="2">
        <v>6946</v>
      </c>
      <c r="C38" s="2">
        <v>6910</v>
      </c>
      <c r="D38" s="2" t="s">
        <v>23</v>
      </c>
      <c r="E38" s="2" t="s">
        <v>26</v>
      </c>
      <c r="F38" s="2" t="s">
        <v>25</v>
      </c>
      <c r="G38" s="2">
        <v>20170321021</v>
      </c>
      <c r="H38" s="2">
        <v>285</v>
      </c>
      <c r="I38" s="3">
        <v>42816</v>
      </c>
      <c r="J38" s="3">
        <v>42825</v>
      </c>
      <c r="K38" s="3">
        <v>42825</v>
      </c>
      <c r="L38" s="5">
        <f t="shared" si="0"/>
        <v>3</v>
      </c>
      <c r="M38" s="4" t="str">
        <f>VLOOKUP(B38,Contratos!$A$1:$B$36,2,)</f>
        <v>Media Markt</v>
      </c>
    </row>
    <row r="39" spans="1:13" ht="15.75" thickBot="1" x14ac:dyDescent="0.3">
      <c r="A39" s="2" t="s">
        <v>22</v>
      </c>
      <c r="B39" s="2">
        <v>6947</v>
      </c>
      <c r="C39" s="2">
        <v>6895</v>
      </c>
      <c r="D39" s="2" t="s">
        <v>23</v>
      </c>
      <c r="E39" s="2" t="s">
        <v>26</v>
      </c>
      <c r="F39" s="2" t="s">
        <v>25</v>
      </c>
      <c r="G39" s="2">
        <v>20170321022</v>
      </c>
      <c r="H39" s="2">
        <v>48</v>
      </c>
      <c r="I39" s="3">
        <v>42816</v>
      </c>
      <c r="J39" s="3">
        <v>42822</v>
      </c>
      <c r="K39" s="3">
        <v>42822</v>
      </c>
      <c r="L39" s="5">
        <f t="shared" si="0"/>
        <v>0</v>
      </c>
      <c r="M39" s="4" t="str">
        <f>VLOOKUP(B39,Contratos!$A$1:$B$36,2,)</f>
        <v>Decathlon</v>
      </c>
    </row>
    <row r="40" spans="1:13" ht="15.75" thickBot="1" x14ac:dyDescent="0.3">
      <c r="A40" s="2" t="s">
        <v>53</v>
      </c>
      <c r="B40" s="2">
        <v>6947</v>
      </c>
      <c r="C40" s="2">
        <v>6895</v>
      </c>
      <c r="D40" s="2" t="s">
        <v>23</v>
      </c>
      <c r="E40" s="2" t="s">
        <v>26</v>
      </c>
      <c r="F40" s="2" t="s">
        <v>25</v>
      </c>
      <c r="G40" s="2">
        <v>20170321022</v>
      </c>
      <c r="H40" s="2">
        <v>48</v>
      </c>
      <c r="I40" s="3">
        <v>42816</v>
      </c>
      <c r="J40" s="3">
        <v>42825</v>
      </c>
      <c r="K40" s="3">
        <v>42825</v>
      </c>
      <c r="L40" s="5">
        <f t="shared" si="0"/>
        <v>3</v>
      </c>
      <c r="M40" s="4" t="str">
        <f>VLOOKUP(B40,Contratos!$A$1:$B$36,2,)</f>
        <v>Decathlon</v>
      </c>
    </row>
    <row r="41" spans="1:13" ht="15.75" thickBot="1" x14ac:dyDescent="0.3">
      <c r="A41" s="2" t="s">
        <v>22</v>
      </c>
      <c r="B41" s="2">
        <v>2369</v>
      </c>
      <c r="C41" s="2">
        <v>6918</v>
      </c>
      <c r="D41" s="2" t="s">
        <v>23</v>
      </c>
      <c r="E41" s="2" t="s">
        <v>24</v>
      </c>
      <c r="F41" s="2" t="s">
        <v>25</v>
      </c>
      <c r="G41" s="2">
        <v>20170327001</v>
      </c>
      <c r="H41" s="2">
        <v>1000</v>
      </c>
      <c r="I41" s="3">
        <v>42822</v>
      </c>
      <c r="J41" s="3">
        <v>42823</v>
      </c>
      <c r="K41" s="3">
        <v>42823</v>
      </c>
      <c r="L41" s="5">
        <f t="shared" si="0"/>
        <v>0</v>
      </c>
      <c r="M41" s="4" t="str">
        <f>VLOOKUP(B41,Contratos!$A$1:$B$36,2,)</f>
        <v>FNAC prov</v>
      </c>
    </row>
    <row r="42" spans="1:13" ht="15.75" thickBot="1" x14ac:dyDescent="0.3">
      <c r="A42" s="2" t="s">
        <v>22</v>
      </c>
      <c r="B42" s="2">
        <v>3172</v>
      </c>
      <c r="C42" s="2">
        <v>6917</v>
      </c>
      <c r="D42" s="2" t="s">
        <v>23</v>
      </c>
      <c r="E42" s="2" t="s">
        <v>24</v>
      </c>
      <c r="F42" s="2" t="s">
        <v>25</v>
      </c>
      <c r="G42" s="2">
        <v>20170327002</v>
      </c>
      <c r="H42" s="2">
        <v>300</v>
      </c>
      <c r="I42" s="3">
        <v>42822</v>
      </c>
      <c r="J42" s="3">
        <v>42823</v>
      </c>
      <c r="K42" s="3">
        <v>42823</v>
      </c>
      <c r="L42" s="5">
        <f t="shared" si="0"/>
        <v>0</v>
      </c>
      <c r="M42" s="4" t="str">
        <f>VLOOKUP(B42,Contratos!$A$1:$B$36,2,)</f>
        <v>RP prov</v>
      </c>
    </row>
    <row r="43" spans="1:13" ht="15.75" thickBot="1" x14ac:dyDescent="0.3">
      <c r="A43" s="2" t="s">
        <v>22</v>
      </c>
      <c r="B43" s="2">
        <v>6945</v>
      </c>
      <c r="C43" s="2">
        <v>6919</v>
      </c>
      <c r="D43" s="2" t="s">
        <v>23</v>
      </c>
      <c r="E43" s="2" t="s">
        <v>24</v>
      </c>
      <c r="F43" s="2" t="s">
        <v>25</v>
      </c>
      <c r="G43" s="2">
        <v>20170327003</v>
      </c>
      <c r="H43" s="2">
        <v>600</v>
      </c>
      <c r="I43" s="3">
        <v>42822</v>
      </c>
      <c r="J43" s="3">
        <v>42831</v>
      </c>
      <c r="K43" s="3">
        <v>42831</v>
      </c>
      <c r="L43" s="5">
        <f t="shared" si="0"/>
        <v>0</v>
      </c>
      <c r="M43" s="4" t="str">
        <f>VLOOKUP(B43,Contratos!$A$1:$B$36,2,)</f>
        <v>MediaMarkt prov</v>
      </c>
    </row>
    <row r="44" spans="1:13" ht="15.75" thickBot="1" x14ac:dyDescent="0.3">
      <c r="A44" s="2" t="s">
        <v>22</v>
      </c>
      <c r="B44" s="2">
        <v>2213</v>
      </c>
      <c r="C44" s="2">
        <v>6920</v>
      </c>
      <c r="D44" s="2" t="s">
        <v>23</v>
      </c>
      <c r="E44" s="2" t="s">
        <v>26</v>
      </c>
      <c r="F44" s="2" t="s">
        <v>25</v>
      </c>
      <c r="G44" s="2">
        <v>20170328001</v>
      </c>
      <c r="H44" s="2">
        <v>4</v>
      </c>
      <c r="I44" s="3">
        <v>42823</v>
      </c>
      <c r="J44" s="3">
        <v>42828</v>
      </c>
      <c r="K44" s="3">
        <v>42828</v>
      </c>
      <c r="L44" s="5">
        <f t="shared" si="0"/>
        <v>0</v>
      </c>
      <c r="M44" s="4" t="str">
        <f>VLOOKUP(B44,Contratos!$A$1:$B$36,2,)</f>
        <v>White</v>
      </c>
    </row>
    <row r="45" spans="1:13" ht="15.75" thickBot="1" x14ac:dyDescent="0.3">
      <c r="A45" s="2" t="s">
        <v>53</v>
      </c>
      <c r="B45" s="2">
        <v>2213</v>
      </c>
      <c r="C45" s="2">
        <v>6920</v>
      </c>
      <c r="D45" s="2" t="s">
        <v>23</v>
      </c>
      <c r="E45" s="2" t="s">
        <v>26</v>
      </c>
      <c r="F45" s="2" t="s">
        <v>25</v>
      </c>
      <c r="G45" s="2">
        <v>20170328001</v>
      </c>
      <c r="H45" s="2">
        <v>4</v>
      </c>
      <c r="I45" s="3">
        <v>42823</v>
      </c>
      <c r="J45" s="3">
        <v>42831</v>
      </c>
      <c r="K45" s="3">
        <v>42831</v>
      </c>
      <c r="L45" s="5">
        <f t="shared" si="0"/>
        <v>3</v>
      </c>
      <c r="M45" s="4" t="str">
        <f>VLOOKUP(B45,Contratos!$A$1:$B$36,2,)</f>
        <v>White</v>
      </c>
    </row>
    <row r="46" spans="1:13" ht="15.75" thickBot="1" x14ac:dyDescent="0.3">
      <c r="A46" s="2" t="s">
        <v>22</v>
      </c>
      <c r="B46" s="2">
        <v>2214</v>
      </c>
      <c r="C46" s="2">
        <v>6921</v>
      </c>
      <c r="D46" s="2" t="s">
        <v>23</v>
      </c>
      <c r="E46" s="2" t="s">
        <v>26</v>
      </c>
      <c r="F46" s="2" t="s">
        <v>25</v>
      </c>
      <c r="G46" s="2">
        <v>20170328002</v>
      </c>
      <c r="H46" s="2">
        <v>1</v>
      </c>
      <c r="I46" s="3">
        <v>42823</v>
      </c>
      <c r="J46" s="3">
        <v>42828</v>
      </c>
      <c r="K46" s="3">
        <v>42828</v>
      </c>
      <c r="L46" s="5">
        <f t="shared" si="0"/>
        <v>0</v>
      </c>
      <c r="M46" s="4" t="str">
        <f>VLOOKUP(B46,Contratos!$A$1:$B$36,2,)</f>
        <v>Green</v>
      </c>
    </row>
    <row r="47" spans="1:13" ht="15.75" thickBot="1" x14ac:dyDescent="0.3">
      <c r="A47" s="2" t="s">
        <v>53</v>
      </c>
      <c r="B47" s="2">
        <v>2214</v>
      </c>
      <c r="C47" s="2">
        <v>6921</v>
      </c>
      <c r="D47" s="2" t="s">
        <v>23</v>
      </c>
      <c r="E47" s="2" t="s">
        <v>26</v>
      </c>
      <c r="F47" s="2" t="s">
        <v>25</v>
      </c>
      <c r="G47" s="2">
        <v>20170328002</v>
      </c>
      <c r="H47" s="2">
        <v>1</v>
      </c>
      <c r="I47" s="3">
        <v>42823</v>
      </c>
      <c r="J47" s="3">
        <v>42831</v>
      </c>
      <c r="K47" s="3">
        <v>42831</v>
      </c>
      <c r="L47" s="5">
        <f t="shared" si="0"/>
        <v>3</v>
      </c>
      <c r="M47" s="4" t="str">
        <f>VLOOKUP(B47,Contratos!$A$1:$B$36,2,)</f>
        <v>Green</v>
      </c>
    </row>
    <row r="48" spans="1:13" ht="15.75" thickBot="1" x14ac:dyDescent="0.3">
      <c r="A48" s="2" t="s">
        <v>22</v>
      </c>
      <c r="B48" s="2">
        <v>2215</v>
      </c>
      <c r="C48" s="2">
        <v>6923</v>
      </c>
      <c r="D48" s="2" t="s">
        <v>23</v>
      </c>
      <c r="E48" s="2" t="s">
        <v>26</v>
      </c>
      <c r="F48" s="2" t="s">
        <v>25</v>
      </c>
      <c r="G48" s="2">
        <v>20170328003</v>
      </c>
      <c r="H48" s="2">
        <v>95</v>
      </c>
      <c r="I48" s="3">
        <v>42823</v>
      </c>
      <c r="J48" s="3">
        <v>42827</v>
      </c>
      <c r="K48" s="3">
        <v>42828</v>
      </c>
      <c r="L48" s="5">
        <f t="shared" si="0"/>
        <v>0</v>
      </c>
      <c r="M48" s="4" t="str">
        <f>VLOOKUP(B48,Contratos!$A$1:$B$36,2,)</f>
        <v>Black</v>
      </c>
    </row>
    <row r="49" spans="1:13" ht="15.75" thickBot="1" x14ac:dyDescent="0.3">
      <c r="A49" s="2" t="s">
        <v>53</v>
      </c>
      <c r="B49" s="2">
        <v>2215</v>
      </c>
      <c r="C49" s="2">
        <v>6923</v>
      </c>
      <c r="D49" s="2" t="s">
        <v>23</v>
      </c>
      <c r="E49" s="2" t="s">
        <v>26</v>
      </c>
      <c r="F49" s="2" t="s">
        <v>25</v>
      </c>
      <c r="G49" s="2">
        <v>20170328003</v>
      </c>
      <c r="H49" s="2">
        <v>95</v>
      </c>
      <c r="I49" s="3">
        <v>42823</v>
      </c>
      <c r="J49" s="3">
        <v>42831</v>
      </c>
      <c r="K49" s="3">
        <v>42831</v>
      </c>
      <c r="L49" s="5">
        <f t="shared" si="0"/>
        <v>3</v>
      </c>
      <c r="M49" s="4" t="str">
        <f>VLOOKUP(B49,Contratos!$A$1:$B$36,2,)</f>
        <v>Black</v>
      </c>
    </row>
    <row r="50" spans="1:13" ht="15.75" thickBot="1" x14ac:dyDescent="0.3">
      <c r="A50" s="2" t="s">
        <v>22</v>
      </c>
      <c r="B50" s="2">
        <v>2228</v>
      </c>
      <c r="C50" s="2">
        <v>6928</v>
      </c>
      <c r="D50" s="2" t="s">
        <v>23</v>
      </c>
      <c r="E50" s="2" t="s">
        <v>26</v>
      </c>
      <c r="F50" s="2" t="s">
        <v>25</v>
      </c>
      <c r="G50" s="2">
        <v>20170328004</v>
      </c>
      <c r="H50" s="2">
        <v>290</v>
      </c>
      <c r="I50" s="3">
        <v>42823</v>
      </c>
      <c r="J50" s="3">
        <v>42830</v>
      </c>
      <c r="K50" s="3">
        <v>42830</v>
      </c>
      <c r="L50" s="5">
        <f t="shared" si="0"/>
        <v>0</v>
      </c>
      <c r="M50" s="4" t="str">
        <f>VLOOKUP(B50,Contratos!$A$1:$B$36,2,)</f>
        <v>Ikea</v>
      </c>
    </row>
    <row r="51" spans="1:13" ht="15.75" thickBot="1" x14ac:dyDescent="0.3">
      <c r="A51" s="2" t="s">
        <v>53</v>
      </c>
      <c r="B51" s="2">
        <v>2228</v>
      </c>
      <c r="C51" s="2">
        <v>6928</v>
      </c>
      <c r="D51" s="2" t="s">
        <v>23</v>
      </c>
      <c r="E51" s="2" t="s">
        <v>26</v>
      </c>
      <c r="F51" s="2" t="s">
        <v>25</v>
      </c>
      <c r="G51" s="2">
        <v>20170328004</v>
      </c>
      <c r="H51" s="2">
        <v>290</v>
      </c>
      <c r="I51" s="3">
        <v>42823</v>
      </c>
      <c r="J51" s="3">
        <v>42835</v>
      </c>
      <c r="K51" s="3">
        <v>42835</v>
      </c>
      <c r="L51" s="5">
        <f t="shared" si="0"/>
        <v>5</v>
      </c>
      <c r="M51" s="4" t="str">
        <f>VLOOKUP(B51,Contratos!$A$1:$B$36,2,)</f>
        <v>Ikea</v>
      </c>
    </row>
    <row r="52" spans="1:13" ht="15.75" thickBot="1" x14ac:dyDescent="0.3">
      <c r="A52" s="2" t="s">
        <v>22</v>
      </c>
      <c r="B52" s="2">
        <v>2229</v>
      </c>
      <c r="C52" s="2">
        <v>6922</v>
      </c>
      <c r="D52" s="2" t="s">
        <v>23</v>
      </c>
      <c r="E52" s="2" t="s">
        <v>26</v>
      </c>
      <c r="F52" s="2" t="s">
        <v>25</v>
      </c>
      <c r="G52" s="2">
        <v>20170328005</v>
      </c>
      <c r="H52" s="2">
        <v>2</v>
      </c>
      <c r="I52" s="3">
        <v>42823</v>
      </c>
      <c r="J52" s="3">
        <v>42828</v>
      </c>
      <c r="K52" s="3">
        <v>42828</v>
      </c>
      <c r="L52" s="5">
        <f t="shared" si="0"/>
        <v>0</v>
      </c>
      <c r="M52" s="4" t="str">
        <f>VLOOKUP(B52,Contratos!$A$1:$B$36,2,)</f>
        <v>Moviflor</v>
      </c>
    </row>
    <row r="53" spans="1:13" ht="15.75" thickBot="1" x14ac:dyDescent="0.3">
      <c r="A53" s="2" t="s">
        <v>53</v>
      </c>
      <c r="B53" s="2">
        <v>2229</v>
      </c>
      <c r="C53" s="2">
        <v>6922</v>
      </c>
      <c r="D53" s="2" t="s">
        <v>23</v>
      </c>
      <c r="E53" s="2" t="s">
        <v>26</v>
      </c>
      <c r="F53" s="2" t="s">
        <v>25</v>
      </c>
      <c r="G53" s="2">
        <v>20170328005</v>
      </c>
      <c r="H53" s="2">
        <v>2</v>
      </c>
      <c r="I53" s="3">
        <v>42823</v>
      </c>
      <c r="J53" s="3">
        <v>42831</v>
      </c>
      <c r="K53" s="3">
        <v>42831</v>
      </c>
      <c r="L53" s="5">
        <f t="shared" si="0"/>
        <v>3</v>
      </c>
      <c r="M53" s="4" t="str">
        <f>VLOOKUP(B53,Contratos!$A$1:$B$36,2,)</f>
        <v>Moviflor</v>
      </c>
    </row>
    <row r="54" spans="1:13" ht="15.75" thickBot="1" x14ac:dyDescent="0.3">
      <c r="A54" s="2" t="s">
        <v>22</v>
      </c>
      <c r="B54" s="2">
        <v>2230</v>
      </c>
      <c r="C54" s="2">
        <v>6930</v>
      </c>
      <c r="D54" s="2" t="s">
        <v>23</v>
      </c>
      <c r="E54" s="2" t="s">
        <v>26</v>
      </c>
      <c r="F54" s="2" t="s">
        <v>25</v>
      </c>
      <c r="G54" s="2">
        <v>20170328006</v>
      </c>
      <c r="H54" s="2">
        <v>261</v>
      </c>
      <c r="I54" s="3">
        <v>42823</v>
      </c>
      <c r="J54" s="3">
        <v>42830</v>
      </c>
      <c r="K54" s="3">
        <v>42830</v>
      </c>
      <c r="L54" s="5">
        <f t="shared" si="0"/>
        <v>0</v>
      </c>
      <c r="M54" s="4" t="str">
        <f>VLOOKUP(B54,Contratos!$A$1:$B$36,2,)</f>
        <v>Conforama</v>
      </c>
    </row>
    <row r="55" spans="1:13" ht="15.75" thickBot="1" x14ac:dyDescent="0.3">
      <c r="A55" s="2" t="s">
        <v>53</v>
      </c>
      <c r="B55" s="2">
        <v>2230</v>
      </c>
      <c r="C55" s="2">
        <v>6930</v>
      </c>
      <c r="D55" s="2" t="s">
        <v>23</v>
      </c>
      <c r="E55" s="2" t="s">
        <v>26</v>
      </c>
      <c r="F55" s="2" t="s">
        <v>25</v>
      </c>
      <c r="G55" s="2">
        <v>20170328006</v>
      </c>
      <c r="H55" s="2">
        <v>261</v>
      </c>
      <c r="I55" s="3">
        <v>42823</v>
      </c>
      <c r="J55" s="3">
        <v>42835</v>
      </c>
      <c r="K55" s="3">
        <v>42835</v>
      </c>
      <c r="L55" s="5">
        <f t="shared" si="0"/>
        <v>5</v>
      </c>
      <c r="M55" s="4" t="str">
        <f>VLOOKUP(B55,Contratos!$A$1:$B$36,2,)</f>
        <v>Conforama</v>
      </c>
    </row>
    <row r="56" spans="1:13" ht="15.75" thickBot="1" x14ac:dyDescent="0.3">
      <c r="A56" s="2" t="s">
        <v>22</v>
      </c>
      <c r="B56" s="2">
        <v>2231</v>
      </c>
      <c r="C56" s="2">
        <v>6924</v>
      </c>
      <c r="D56" s="2" t="s">
        <v>23</v>
      </c>
      <c r="E56" s="2" t="s">
        <v>26</v>
      </c>
      <c r="F56" s="2" t="s">
        <v>25</v>
      </c>
      <c r="G56" s="2">
        <v>20170328007</v>
      </c>
      <c r="H56" s="2">
        <v>25</v>
      </c>
      <c r="I56" s="3">
        <v>42823</v>
      </c>
      <c r="J56" s="3">
        <v>42827</v>
      </c>
      <c r="K56" s="3">
        <v>42828</v>
      </c>
      <c r="L56" s="5">
        <f t="shared" si="0"/>
        <v>0</v>
      </c>
      <c r="M56" s="4" t="str">
        <f>VLOOKUP(B56,Contratos!$A$1:$B$36,2,)</f>
        <v>Euronics</v>
      </c>
    </row>
    <row r="57" spans="1:13" ht="15.75" thickBot="1" x14ac:dyDescent="0.3">
      <c r="A57" s="2" t="s">
        <v>53</v>
      </c>
      <c r="B57" s="2">
        <v>2231</v>
      </c>
      <c r="C57" s="2">
        <v>6924</v>
      </c>
      <c r="D57" s="2" t="s">
        <v>23</v>
      </c>
      <c r="E57" s="2" t="s">
        <v>26</v>
      </c>
      <c r="F57" s="2" t="s">
        <v>25</v>
      </c>
      <c r="G57" s="2">
        <v>20170328007</v>
      </c>
      <c r="H57" s="2">
        <v>25</v>
      </c>
      <c r="I57" s="3">
        <v>42823</v>
      </c>
      <c r="J57" s="3">
        <v>42831</v>
      </c>
      <c r="K57" s="3">
        <v>42831</v>
      </c>
      <c r="L57" s="5">
        <f t="shared" si="0"/>
        <v>3</v>
      </c>
      <c r="M57" s="4" t="str">
        <f>VLOOKUP(B57,Contratos!$A$1:$B$36,2,)</f>
        <v>Euronics</v>
      </c>
    </row>
    <row r="58" spans="1:13" ht="15.75" thickBot="1" x14ac:dyDescent="0.3">
      <c r="A58" s="2" t="s">
        <v>22</v>
      </c>
      <c r="B58" s="2">
        <v>2232</v>
      </c>
      <c r="C58" s="2">
        <v>6925</v>
      </c>
      <c r="D58" s="2" t="s">
        <v>23</v>
      </c>
      <c r="E58" s="2" t="s">
        <v>26</v>
      </c>
      <c r="F58" s="2" t="s">
        <v>25</v>
      </c>
      <c r="G58" s="2">
        <v>20170328008</v>
      </c>
      <c r="H58" s="2">
        <v>7</v>
      </c>
      <c r="I58" s="3">
        <v>42823</v>
      </c>
      <c r="J58" s="3">
        <v>42827</v>
      </c>
      <c r="K58" s="3">
        <v>42828</v>
      </c>
      <c r="L58" s="5">
        <f t="shared" si="0"/>
        <v>0</v>
      </c>
      <c r="M58" s="4" t="str">
        <f>VLOOKUP(B58,Contratos!$A$1:$B$36,2,)</f>
        <v>Tien 21</v>
      </c>
    </row>
    <row r="59" spans="1:13" ht="15.75" thickBot="1" x14ac:dyDescent="0.3">
      <c r="A59" s="2" t="s">
        <v>53</v>
      </c>
      <c r="B59" s="2">
        <v>2232</v>
      </c>
      <c r="C59" s="2">
        <v>6925</v>
      </c>
      <c r="D59" s="2" t="s">
        <v>23</v>
      </c>
      <c r="E59" s="2" t="s">
        <v>26</v>
      </c>
      <c r="F59" s="2" t="s">
        <v>25</v>
      </c>
      <c r="G59" s="2">
        <v>20170328008</v>
      </c>
      <c r="H59" s="2">
        <v>7</v>
      </c>
      <c r="I59" s="3">
        <v>42823</v>
      </c>
      <c r="J59" s="3">
        <v>42831</v>
      </c>
      <c r="K59" s="3">
        <v>42831</v>
      </c>
      <c r="L59" s="5">
        <f>IF(A59="CARD", 0, _xlfn.DAYS(K59,K58))</f>
        <v>3</v>
      </c>
      <c r="M59" s="4" t="str">
        <f>VLOOKUP(B59,Contratos!$A$1:$B$36,2,)</f>
        <v>Tien 21</v>
      </c>
    </row>
    <row r="60" spans="1:13" ht="15.75" thickBot="1" x14ac:dyDescent="0.3">
      <c r="A60" s="2" t="s">
        <v>22</v>
      </c>
      <c r="B60" s="2">
        <v>2233</v>
      </c>
      <c r="C60" s="2">
        <v>6926</v>
      </c>
      <c r="D60" s="2" t="s">
        <v>23</v>
      </c>
      <c r="E60" s="2" t="s">
        <v>26</v>
      </c>
      <c r="F60" s="2" t="s">
        <v>25</v>
      </c>
      <c r="G60" s="2">
        <v>20170328009</v>
      </c>
      <c r="H60" s="2">
        <v>20</v>
      </c>
      <c r="I60" s="3">
        <v>42823</v>
      </c>
      <c r="J60" s="3">
        <v>42835</v>
      </c>
      <c r="K60" s="3">
        <v>42835</v>
      </c>
      <c r="L60" s="5">
        <f t="shared" si="0"/>
        <v>0</v>
      </c>
      <c r="M60" s="4" t="str">
        <f>VLOOKUP(B60,Contratos!$A$1:$B$36,2,)</f>
        <v>Confort</v>
      </c>
    </row>
    <row r="61" spans="1:13" ht="15.75" thickBot="1" x14ac:dyDescent="0.3">
      <c r="A61" s="2" t="s">
        <v>53</v>
      </c>
      <c r="B61" s="2">
        <v>2233</v>
      </c>
      <c r="C61" s="2">
        <v>6926</v>
      </c>
      <c r="D61" s="2" t="s">
        <v>23</v>
      </c>
      <c r="E61" s="2" t="s">
        <v>26</v>
      </c>
      <c r="F61" s="2" t="s">
        <v>25</v>
      </c>
      <c r="G61" s="2">
        <v>20170328009</v>
      </c>
      <c r="H61" s="2">
        <v>20</v>
      </c>
      <c r="I61" s="3">
        <v>42823</v>
      </c>
      <c r="J61" s="3">
        <v>42838</v>
      </c>
      <c r="K61" s="3">
        <v>42838</v>
      </c>
      <c r="L61" s="5">
        <f t="shared" si="0"/>
        <v>3</v>
      </c>
      <c r="M61" s="4" t="str">
        <f>VLOOKUP(B61,Contratos!$A$1:$B$36,2,)</f>
        <v>Confort</v>
      </c>
    </row>
    <row r="62" spans="1:13" ht="15.75" thickBot="1" x14ac:dyDescent="0.3">
      <c r="A62" s="2" t="s">
        <v>22</v>
      </c>
      <c r="B62" s="2">
        <v>2370</v>
      </c>
      <c r="C62" s="2">
        <v>6931</v>
      </c>
      <c r="D62" s="2" t="s">
        <v>23</v>
      </c>
      <c r="E62" s="2" t="s">
        <v>26</v>
      </c>
      <c r="F62" s="2" t="s">
        <v>25</v>
      </c>
      <c r="G62" s="2">
        <v>20170328010</v>
      </c>
      <c r="H62" s="2">
        <v>314</v>
      </c>
      <c r="I62" s="3">
        <v>42823</v>
      </c>
      <c r="J62" s="3">
        <v>42827</v>
      </c>
      <c r="K62" s="3">
        <v>42828</v>
      </c>
      <c r="L62" s="5">
        <f t="shared" si="0"/>
        <v>0</v>
      </c>
      <c r="M62" s="4" t="str">
        <f>VLOOKUP(B62,Contratos!$A$1:$B$36,2,)</f>
        <v>MC FNAC</v>
      </c>
    </row>
    <row r="63" spans="1:13" ht="15.75" thickBot="1" x14ac:dyDescent="0.3">
      <c r="A63" s="2" t="s">
        <v>53</v>
      </c>
      <c r="B63" s="2">
        <v>2370</v>
      </c>
      <c r="C63" s="2">
        <v>6931</v>
      </c>
      <c r="D63" s="2" t="s">
        <v>23</v>
      </c>
      <c r="E63" s="2" t="s">
        <v>26</v>
      </c>
      <c r="F63" s="2" t="s">
        <v>25</v>
      </c>
      <c r="G63" s="2">
        <v>20170328010</v>
      </c>
      <c r="H63" s="2">
        <v>314</v>
      </c>
      <c r="I63" s="3">
        <v>42823</v>
      </c>
      <c r="J63" s="3">
        <v>42831</v>
      </c>
      <c r="K63" s="3">
        <v>42831</v>
      </c>
      <c r="L63" s="5">
        <f t="shared" si="0"/>
        <v>3</v>
      </c>
      <c r="M63" s="4" t="str">
        <f>VLOOKUP(B63,Contratos!$A$1:$B$36,2,)</f>
        <v>MC FNAC</v>
      </c>
    </row>
    <row r="64" spans="1:13" ht="15.75" thickBot="1" x14ac:dyDescent="0.3">
      <c r="A64" s="2" t="s">
        <v>22</v>
      </c>
      <c r="B64" s="2">
        <v>2879</v>
      </c>
      <c r="C64" s="2">
        <v>6927</v>
      </c>
      <c r="D64" s="2" t="s">
        <v>23</v>
      </c>
      <c r="E64" s="2" t="s">
        <v>26</v>
      </c>
      <c r="F64" s="2" t="s">
        <v>25</v>
      </c>
      <c r="G64" s="2">
        <v>20170328011</v>
      </c>
      <c r="H64" s="2">
        <v>84</v>
      </c>
      <c r="I64" s="3">
        <v>42823</v>
      </c>
      <c r="J64" s="3">
        <v>42830</v>
      </c>
      <c r="K64" s="3">
        <v>42830</v>
      </c>
      <c r="L64" s="5">
        <f t="shared" si="0"/>
        <v>0</v>
      </c>
      <c r="M64" s="4" t="str">
        <f>VLOOKUP(B64,Contratos!$A$1:$B$36,2,)</f>
        <v>Salvador Caetano</v>
      </c>
    </row>
    <row r="65" spans="1:13" ht="15.75" thickBot="1" x14ac:dyDescent="0.3">
      <c r="A65" s="2" t="s">
        <v>53</v>
      </c>
      <c r="B65" s="2">
        <v>2879</v>
      </c>
      <c r="C65" s="2">
        <v>6927</v>
      </c>
      <c r="D65" s="2" t="s">
        <v>23</v>
      </c>
      <c r="E65" s="2" t="s">
        <v>26</v>
      </c>
      <c r="F65" s="2" t="s">
        <v>25</v>
      </c>
      <c r="G65" s="2">
        <v>20170328011</v>
      </c>
      <c r="H65" s="2">
        <v>84</v>
      </c>
      <c r="I65" s="3">
        <v>42823</v>
      </c>
      <c r="J65" s="3">
        <v>42835</v>
      </c>
      <c r="K65" s="3">
        <v>42835</v>
      </c>
      <c r="L65" s="5">
        <f t="shared" si="0"/>
        <v>5</v>
      </c>
      <c r="M65" s="4" t="str">
        <f>VLOOKUP(B65,Contratos!$A$1:$B$36,2,)</f>
        <v>Salvador Caetano</v>
      </c>
    </row>
    <row r="66" spans="1:13" ht="15.75" thickBot="1" x14ac:dyDescent="0.3">
      <c r="A66" s="2" t="s">
        <v>22</v>
      </c>
      <c r="B66" s="2">
        <v>4091</v>
      </c>
      <c r="C66" s="2">
        <v>6936</v>
      </c>
      <c r="D66" s="2" t="s">
        <v>23</v>
      </c>
      <c r="E66" s="2" t="s">
        <v>26</v>
      </c>
      <c r="F66" s="2" t="s">
        <v>25</v>
      </c>
      <c r="G66" s="2">
        <v>20170328013</v>
      </c>
      <c r="H66" s="2">
        <v>1152</v>
      </c>
      <c r="I66" s="3">
        <v>42823</v>
      </c>
      <c r="J66" s="3">
        <v>42838</v>
      </c>
      <c r="K66" s="3">
        <v>42838</v>
      </c>
      <c r="L66" s="5">
        <f t="shared" si="0"/>
        <v>0</v>
      </c>
      <c r="M66" s="4" t="str">
        <f>VLOOKUP(B66,Contratos!$A$1:$B$36,2,)</f>
        <v>Cetelem CTT Standard</v>
      </c>
    </row>
    <row r="67" spans="1:13" ht="15.75" thickBot="1" x14ac:dyDescent="0.3">
      <c r="A67" s="2" t="s">
        <v>22</v>
      </c>
      <c r="B67" s="2">
        <v>4327</v>
      </c>
      <c r="C67" s="2">
        <v>6929</v>
      </c>
      <c r="D67" s="2" t="s">
        <v>23</v>
      </c>
      <c r="E67" s="2" t="s">
        <v>26</v>
      </c>
      <c r="F67" s="2" t="s">
        <v>25</v>
      </c>
      <c r="G67" s="2">
        <v>20170328014</v>
      </c>
      <c r="H67" s="2">
        <v>18</v>
      </c>
      <c r="I67" s="3">
        <v>42823</v>
      </c>
      <c r="J67" s="3">
        <v>42827</v>
      </c>
      <c r="K67" s="3">
        <v>42828</v>
      </c>
      <c r="L67" s="5">
        <f t="shared" si="0"/>
        <v>0</v>
      </c>
      <c r="M67" s="4" t="str">
        <f>VLOOKUP(B67,Contratos!$A$1:$B$36,2,)</f>
        <v>Cetelem JOM</v>
      </c>
    </row>
    <row r="68" spans="1:13" ht="15.75" thickBot="1" x14ac:dyDescent="0.3">
      <c r="A68" s="2" t="s">
        <v>53</v>
      </c>
      <c r="B68" s="2">
        <v>4327</v>
      </c>
      <c r="C68" s="2">
        <v>6929</v>
      </c>
      <c r="D68" s="2" t="s">
        <v>23</v>
      </c>
      <c r="E68" s="2" t="s">
        <v>26</v>
      </c>
      <c r="F68" s="2" t="s">
        <v>25</v>
      </c>
      <c r="G68" s="2">
        <v>20170328014</v>
      </c>
      <c r="H68" s="2">
        <v>18</v>
      </c>
      <c r="I68" s="3">
        <v>42823</v>
      </c>
      <c r="J68" s="3">
        <v>42831</v>
      </c>
      <c r="K68" s="3">
        <v>42831</v>
      </c>
      <c r="L68" s="5">
        <f t="shared" ref="L68:L76" si="1">IF(A68="CARD", 0, _xlfn.DAYS(K68,K67))</f>
        <v>3</v>
      </c>
      <c r="M68" s="4" t="str">
        <f>VLOOKUP(B68,Contratos!$A$1:$B$36,2,)</f>
        <v>Cetelem JOM</v>
      </c>
    </row>
    <row r="69" spans="1:13" ht="15.75" thickBot="1" x14ac:dyDescent="0.3">
      <c r="A69" s="2" t="s">
        <v>22</v>
      </c>
      <c r="B69" s="2">
        <v>6806</v>
      </c>
      <c r="C69" s="2">
        <v>6934</v>
      </c>
      <c r="D69" s="2" t="s">
        <v>23</v>
      </c>
      <c r="E69" s="2" t="s">
        <v>26</v>
      </c>
      <c r="F69" s="2" t="s">
        <v>25</v>
      </c>
      <c r="G69" s="2">
        <v>20170328015</v>
      </c>
      <c r="H69" s="2">
        <v>100</v>
      </c>
      <c r="I69" s="3">
        <v>42823</v>
      </c>
      <c r="J69" s="3">
        <v>42829</v>
      </c>
      <c r="K69" s="3">
        <v>42829</v>
      </c>
      <c r="L69" s="5">
        <f t="shared" si="1"/>
        <v>0</v>
      </c>
      <c r="M69" s="4" t="str">
        <f>VLOOKUP(B69,Contratos!$A$1:$B$36,2,)</f>
        <v>Worten def - 6806</v>
      </c>
    </row>
    <row r="70" spans="1:13" ht="15.75" thickBot="1" x14ac:dyDescent="0.3">
      <c r="A70" s="2" t="s">
        <v>53</v>
      </c>
      <c r="B70" s="2">
        <v>6806</v>
      </c>
      <c r="C70" s="2">
        <v>6934</v>
      </c>
      <c r="D70" s="2" t="s">
        <v>23</v>
      </c>
      <c r="E70" s="2" t="s">
        <v>26</v>
      </c>
      <c r="F70" s="2" t="s">
        <v>25</v>
      </c>
      <c r="G70" s="2">
        <v>20170328015</v>
      </c>
      <c r="H70" s="2">
        <v>100</v>
      </c>
      <c r="I70" s="3">
        <v>42823</v>
      </c>
      <c r="J70" s="3">
        <v>42831</v>
      </c>
      <c r="K70" s="3">
        <v>42831</v>
      </c>
      <c r="L70" s="5">
        <f t="shared" si="1"/>
        <v>2</v>
      </c>
      <c r="M70" s="4" t="str">
        <f>VLOOKUP(B70,Contratos!$A$1:$B$36,2,)</f>
        <v>Worten def - 6806</v>
      </c>
    </row>
    <row r="71" spans="1:13" ht="15.75" thickBot="1" x14ac:dyDescent="0.3">
      <c r="A71" s="2" t="s">
        <v>22</v>
      </c>
      <c r="B71" s="2">
        <v>6843</v>
      </c>
      <c r="C71" s="2">
        <v>6932</v>
      </c>
      <c r="D71" s="2" t="s">
        <v>23</v>
      </c>
      <c r="E71" s="2" t="s">
        <v>26</v>
      </c>
      <c r="F71" s="2" t="s">
        <v>25</v>
      </c>
      <c r="G71" s="2">
        <v>20170328016</v>
      </c>
      <c r="H71" s="2">
        <v>2</v>
      </c>
      <c r="I71" s="3">
        <v>42823</v>
      </c>
      <c r="J71" s="3">
        <v>42829</v>
      </c>
      <c r="K71" s="3">
        <v>42829</v>
      </c>
      <c r="L71" s="5">
        <f t="shared" si="1"/>
        <v>0</v>
      </c>
      <c r="M71" s="4" t="str">
        <f>VLOOKUP(B71,Contratos!$A$1:$B$36,2,)</f>
        <v>Vobis -6843</v>
      </c>
    </row>
    <row r="72" spans="1:13" ht="15.75" thickBot="1" x14ac:dyDescent="0.3">
      <c r="A72" s="2" t="s">
        <v>53</v>
      </c>
      <c r="B72" s="2">
        <v>6843</v>
      </c>
      <c r="C72" s="2">
        <v>6932</v>
      </c>
      <c r="D72" s="2" t="s">
        <v>23</v>
      </c>
      <c r="E72" s="2" t="s">
        <v>26</v>
      </c>
      <c r="F72" s="2" t="s">
        <v>25</v>
      </c>
      <c r="G72" s="2">
        <v>20170328016</v>
      </c>
      <c r="H72" s="2">
        <v>2</v>
      </c>
      <c r="I72" s="3">
        <v>42823</v>
      </c>
      <c r="J72" s="3">
        <v>42831</v>
      </c>
      <c r="K72" s="3">
        <v>42831</v>
      </c>
      <c r="L72" s="5">
        <f t="shared" si="1"/>
        <v>2</v>
      </c>
      <c r="M72" s="4" t="str">
        <f>VLOOKUP(B72,Contratos!$A$1:$B$36,2,)</f>
        <v>Vobis -6843</v>
      </c>
    </row>
    <row r="73" spans="1:13" ht="15.75" thickBot="1" x14ac:dyDescent="0.3">
      <c r="A73" s="2" t="s">
        <v>22</v>
      </c>
      <c r="B73" s="2">
        <v>6946</v>
      </c>
      <c r="C73" s="2">
        <v>6938</v>
      </c>
      <c r="D73" s="2" t="s">
        <v>23</v>
      </c>
      <c r="E73" s="2" t="s">
        <v>26</v>
      </c>
      <c r="F73" s="2" t="s">
        <v>25</v>
      </c>
      <c r="G73" s="2">
        <v>20170328017</v>
      </c>
      <c r="H73" s="2">
        <v>1328</v>
      </c>
      <c r="I73" s="3">
        <v>42823</v>
      </c>
      <c r="J73" s="3">
        <v>42830</v>
      </c>
      <c r="K73" s="3">
        <v>42830</v>
      </c>
      <c r="L73" s="5">
        <f t="shared" si="1"/>
        <v>0</v>
      </c>
      <c r="M73" s="4" t="str">
        <f>VLOOKUP(B73,Contratos!$A$1:$B$36,2,)</f>
        <v>Media Markt</v>
      </c>
    </row>
    <row r="74" spans="1:13" ht="15.75" thickBot="1" x14ac:dyDescent="0.3">
      <c r="A74" s="2" t="s">
        <v>53</v>
      </c>
      <c r="B74" s="2">
        <v>6946</v>
      </c>
      <c r="C74" s="2">
        <v>6938</v>
      </c>
      <c r="D74" s="2" t="s">
        <v>23</v>
      </c>
      <c r="E74" s="2" t="s">
        <v>26</v>
      </c>
      <c r="F74" s="2" t="s">
        <v>25</v>
      </c>
      <c r="G74" s="2">
        <v>20170328017</v>
      </c>
      <c r="H74" s="2">
        <v>1328</v>
      </c>
      <c r="I74" s="3">
        <v>42823</v>
      </c>
      <c r="J74" s="3">
        <v>42835</v>
      </c>
      <c r="K74" s="3">
        <v>42835</v>
      </c>
      <c r="L74" s="5">
        <f t="shared" si="1"/>
        <v>5</v>
      </c>
      <c r="M74" s="4" t="str">
        <f>VLOOKUP(B74,Contratos!$A$1:$B$36,2,)</f>
        <v>Media Markt</v>
      </c>
    </row>
    <row r="75" spans="1:13" ht="15.75" thickBot="1" x14ac:dyDescent="0.3">
      <c r="A75" s="2" t="s">
        <v>22</v>
      </c>
      <c r="B75" s="2">
        <v>6947</v>
      </c>
      <c r="C75" s="2">
        <v>6933</v>
      </c>
      <c r="D75" s="2" t="s">
        <v>23</v>
      </c>
      <c r="E75" s="2" t="s">
        <v>26</v>
      </c>
      <c r="F75" s="2" t="s">
        <v>25</v>
      </c>
      <c r="G75" s="2">
        <v>20170328018</v>
      </c>
      <c r="H75" s="2">
        <v>45</v>
      </c>
      <c r="I75" s="3">
        <v>42823</v>
      </c>
      <c r="J75" s="3">
        <v>42827</v>
      </c>
      <c r="K75" s="3">
        <v>42828</v>
      </c>
      <c r="L75" s="5">
        <f t="shared" si="1"/>
        <v>0</v>
      </c>
      <c r="M75" s="4" t="str">
        <f>VLOOKUP(B75,Contratos!$A$1:$B$36,2,)</f>
        <v>Decathlon</v>
      </c>
    </row>
    <row r="76" spans="1:13" ht="15.75" thickBot="1" x14ac:dyDescent="0.3">
      <c r="A76" s="2" t="s">
        <v>53</v>
      </c>
      <c r="B76" s="2">
        <v>6947</v>
      </c>
      <c r="C76" s="2">
        <v>6933</v>
      </c>
      <c r="D76" s="2" t="s">
        <v>23</v>
      </c>
      <c r="E76" s="2" t="s">
        <v>26</v>
      </c>
      <c r="F76" s="2" t="s">
        <v>25</v>
      </c>
      <c r="G76" s="2">
        <v>20170328018</v>
      </c>
      <c r="H76" s="2">
        <v>45</v>
      </c>
      <c r="I76" s="3">
        <v>42823</v>
      </c>
      <c r="J76" s="3">
        <v>42831</v>
      </c>
      <c r="K76" s="3">
        <v>42831</v>
      </c>
      <c r="L76" s="5">
        <f t="shared" si="1"/>
        <v>3</v>
      </c>
      <c r="M76" s="4" t="str">
        <f>VLOOKUP(B76,Contratos!$A$1:$B$36,2,)</f>
        <v>Decathlon</v>
      </c>
    </row>
  </sheetData>
  <sortState ref="A2:K78">
    <sortCondition ref="G2:G78"/>
  </sortState>
  <conditionalFormatting sqref="A40:G55 I40:K55 M2:M76 A2:L16 A17:K41 A54:K76 L17:L76">
    <cfRule type="expression" dxfId="15" priority="19">
      <formula>SEARCH("Fidelidade",$M2)</formula>
    </cfRule>
    <cfRule type="expression" dxfId="14" priority="20">
      <formula>SEARCH("Prov",$M2)</formula>
    </cfRule>
  </conditionalFormatting>
  <conditionalFormatting sqref="H40:H55">
    <cfRule type="expression" dxfId="13" priority="13">
      <formula>SEARCH("Fidelidade",$M40)</formula>
    </cfRule>
    <cfRule type="expression" dxfId="12" priority="14">
      <formula>SEARCH("Prov",$M40)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F33" sqref="F33"/>
    </sheetView>
  </sheetViews>
  <sheetFormatPr defaultRowHeight="15" x14ac:dyDescent="0.25"/>
  <cols>
    <col min="2" max="2" width="26.5703125" customWidth="1"/>
  </cols>
  <sheetData>
    <row r="1" spans="1:3" x14ac:dyDescent="0.25">
      <c r="A1">
        <v>2204</v>
      </c>
      <c r="B1" t="s">
        <v>46</v>
      </c>
      <c r="C1" s="8"/>
    </row>
    <row r="2" spans="1:3" x14ac:dyDescent="0.25">
      <c r="A2">
        <v>2205</v>
      </c>
      <c r="B2" t="s">
        <v>0</v>
      </c>
      <c r="C2" s="8"/>
    </row>
    <row r="3" spans="1:3" x14ac:dyDescent="0.25">
      <c r="A3">
        <v>2207</v>
      </c>
      <c r="B3" t="s">
        <v>47</v>
      </c>
      <c r="C3" s="8"/>
    </row>
    <row r="4" spans="1:3" x14ac:dyDescent="0.25">
      <c r="A4">
        <v>2208</v>
      </c>
      <c r="B4" t="s">
        <v>1</v>
      </c>
      <c r="C4" s="8"/>
    </row>
    <row r="5" spans="1:3" x14ac:dyDescent="0.25">
      <c r="A5">
        <v>2213</v>
      </c>
      <c r="B5" t="s">
        <v>45</v>
      </c>
      <c r="C5" s="8"/>
    </row>
    <row r="6" spans="1:3" x14ac:dyDescent="0.25">
      <c r="A6">
        <v>2214</v>
      </c>
      <c r="B6" t="s">
        <v>35</v>
      </c>
      <c r="C6" s="8"/>
    </row>
    <row r="7" spans="1:3" x14ac:dyDescent="0.25">
      <c r="A7">
        <v>2215</v>
      </c>
      <c r="B7" t="s">
        <v>27</v>
      </c>
      <c r="C7" s="8"/>
    </row>
    <row r="8" spans="1:3" x14ac:dyDescent="0.25">
      <c r="A8">
        <v>2227</v>
      </c>
      <c r="B8" t="s">
        <v>31</v>
      </c>
      <c r="C8" s="8"/>
    </row>
    <row r="9" spans="1:3" x14ac:dyDescent="0.25">
      <c r="A9">
        <v>2228</v>
      </c>
      <c r="B9" t="s">
        <v>36</v>
      </c>
      <c r="C9" s="8"/>
    </row>
    <row r="10" spans="1:3" x14ac:dyDescent="0.25">
      <c r="A10">
        <v>2229</v>
      </c>
      <c r="B10" t="s">
        <v>7</v>
      </c>
      <c r="C10" s="8"/>
    </row>
    <row r="11" spans="1:3" x14ac:dyDescent="0.25">
      <c r="A11">
        <v>2230</v>
      </c>
      <c r="B11" t="s">
        <v>9</v>
      </c>
      <c r="C11" s="8"/>
    </row>
    <row r="12" spans="1:3" x14ac:dyDescent="0.25">
      <c r="A12">
        <v>2231</v>
      </c>
      <c r="B12" t="s">
        <v>32</v>
      </c>
      <c r="C12" s="8"/>
    </row>
    <row r="13" spans="1:3" x14ac:dyDescent="0.25">
      <c r="A13">
        <v>2232</v>
      </c>
      <c r="B13" t="s">
        <v>44</v>
      </c>
      <c r="C13" s="8"/>
    </row>
    <row r="14" spans="1:3" x14ac:dyDescent="0.25">
      <c r="A14">
        <v>2233</v>
      </c>
      <c r="B14" t="s">
        <v>30</v>
      </c>
      <c r="C14" s="8"/>
    </row>
    <row r="15" spans="1:3" x14ac:dyDescent="0.25">
      <c r="A15">
        <v>2246</v>
      </c>
      <c r="B15" t="s">
        <v>48</v>
      </c>
      <c r="C15" s="8"/>
    </row>
    <row r="16" spans="1:3" x14ac:dyDescent="0.25">
      <c r="A16">
        <v>2369</v>
      </c>
      <c r="B16" t="s">
        <v>34</v>
      </c>
      <c r="C16" s="8"/>
    </row>
    <row r="17" spans="1:3" x14ac:dyDescent="0.25">
      <c r="A17">
        <v>2370</v>
      </c>
      <c r="B17" t="s">
        <v>38</v>
      </c>
      <c r="C17" s="8"/>
    </row>
    <row r="18" spans="1:3" x14ac:dyDescent="0.25">
      <c r="A18">
        <v>2835</v>
      </c>
      <c r="B18" t="s">
        <v>37</v>
      </c>
      <c r="C18" s="8"/>
    </row>
    <row r="19" spans="1:3" x14ac:dyDescent="0.25">
      <c r="A19">
        <v>2879</v>
      </c>
      <c r="B19" t="s">
        <v>43</v>
      </c>
      <c r="C19" s="8"/>
    </row>
    <row r="20" spans="1:3" x14ac:dyDescent="0.25">
      <c r="A20">
        <v>3135</v>
      </c>
      <c r="B20" t="s">
        <v>40</v>
      </c>
      <c r="C20" s="8"/>
    </row>
    <row r="21" spans="1:3" x14ac:dyDescent="0.25">
      <c r="A21">
        <v>3172</v>
      </c>
      <c r="B21" t="s">
        <v>42</v>
      </c>
      <c r="C21" s="8"/>
    </row>
    <row r="22" spans="1:3" x14ac:dyDescent="0.25">
      <c r="A22">
        <v>3173</v>
      </c>
      <c r="B22" t="s">
        <v>41</v>
      </c>
      <c r="C22" s="8"/>
    </row>
    <row r="23" spans="1:3" x14ac:dyDescent="0.25">
      <c r="A23">
        <v>3199</v>
      </c>
      <c r="B23" t="s">
        <v>33</v>
      </c>
      <c r="C23" s="8"/>
    </row>
    <row r="24" spans="1:3" x14ac:dyDescent="0.25">
      <c r="A24">
        <v>4091</v>
      </c>
      <c r="B24" t="s">
        <v>28</v>
      </c>
      <c r="C24" s="8"/>
    </row>
    <row r="25" spans="1:3" x14ac:dyDescent="0.25">
      <c r="A25">
        <v>4092</v>
      </c>
      <c r="B25" t="s">
        <v>49</v>
      </c>
      <c r="C25" s="8"/>
    </row>
    <row r="26" spans="1:3" x14ac:dyDescent="0.25">
      <c r="A26">
        <v>4093</v>
      </c>
      <c r="B26" t="s">
        <v>50</v>
      </c>
      <c r="C26" s="8"/>
    </row>
    <row r="27" spans="1:3" x14ac:dyDescent="0.25">
      <c r="A27">
        <v>4327</v>
      </c>
      <c r="B27" t="s">
        <v>29</v>
      </c>
      <c r="C27" s="8"/>
    </row>
    <row r="28" spans="1:3" x14ac:dyDescent="0.25">
      <c r="A28">
        <v>6508</v>
      </c>
      <c r="B28" t="s">
        <v>2</v>
      </c>
      <c r="C28" s="8"/>
    </row>
    <row r="29" spans="1:3" x14ac:dyDescent="0.25">
      <c r="A29">
        <v>6509</v>
      </c>
      <c r="B29" t="s">
        <v>51</v>
      </c>
      <c r="C29" s="8"/>
    </row>
    <row r="30" spans="1:3" x14ac:dyDescent="0.25">
      <c r="A30">
        <v>6804</v>
      </c>
      <c r="B30" t="s">
        <v>5</v>
      </c>
      <c r="C30" s="8"/>
    </row>
    <row r="31" spans="1:3" x14ac:dyDescent="0.25">
      <c r="A31">
        <v>6806</v>
      </c>
      <c r="B31" t="s">
        <v>3</v>
      </c>
      <c r="C31" s="8"/>
    </row>
    <row r="32" spans="1:3" x14ac:dyDescent="0.25">
      <c r="A32">
        <v>6809</v>
      </c>
      <c r="B32" t="s">
        <v>52</v>
      </c>
      <c r="C32" s="8"/>
    </row>
    <row r="33" spans="1:3" x14ac:dyDescent="0.25">
      <c r="A33">
        <v>6843</v>
      </c>
      <c r="B33" t="s">
        <v>4</v>
      </c>
      <c r="C33" s="8"/>
    </row>
    <row r="34" spans="1:3" x14ac:dyDescent="0.25">
      <c r="A34">
        <v>6945</v>
      </c>
      <c r="B34" t="s">
        <v>39</v>
      </c>
      <c r="C34" s="9"/>
    </row>
    <row r="35" spans="1:3" x14ac:dyDescent="0.25">
      <c r="A35">
        <v>6946</v>
      </c>
      <c r="B35" t="s">
        <v>8</v>
      </c>
      <c r="C35" s="9"/>
    </row>
    <row r="36" spans="1:3" x14ac:dyDescent="0.25">
      <c r="A36">
        <v>6947</v>
      </c>
      <c r="B36" t="s">
        <v>6</v>
      </c>
      <c r="C36" s="9"/>
    </row>
    <row r="37" spans="1:3" x14ac:dyDescent="0.25">
      <c r="C3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Portal SIBS Cartões</vt:lpstr>
      <vt:lpstr>Contratos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Oliveira</dc:creator>
  <cp:lastModifiedBy>Sofia Oliveira</cp:lastModifiedBy>
  <dcterms:created xsi:type="dcterms:W3CDTF">2017-02-21T15:19:32Z</dcterms:created>
  <dcterms:modified xsi:type="dcterms:W3CDTF">2017-04-18T10:44:14Z</dcterms:modified>
</cp:coreProperties>
</file>