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ion\Documents\MLB\"/>
    </mc:Choice>
  </mc:AlternateContent>
  <bookViews>
    <workbookView xWindow="0" yWindow="0" windowWidth="28800" windowHeight="10800"/>
  </bookViews>
  <sheets>
    <sheet name="Raw Data" sheetId="1" r:id="rId1"/>
    <sheet name="Batting" sheetId="2" r:id="rId2"/>
    <sheet name="Pitching" sheetId="3" r:id="rId3"/>
    <sheet name="Tea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E2" i="1"/>
</calcChain>
</file>

<file path=xl/sharedStrings.xml><?xml version="1.0" encoding="utf-8"?>
<sst xmlns="http://schemas.openxmlformats.org/spreadsheetml/2006/main" count="355" uniqueCount="104">
  <si>
    <t>Year</t>
  </si>
  <si>
    <t>Team</t>
  </si>
  <si>
    <t>Wins</t>
  </si>
  <si>
    <t>Losses</t>
  </si>
  <si>
    <t>runsFor</t>
  </si>
  <si>
    <t>runsAgainst</t>
  </si>
  <si>
    <t>hitsFor</t>
  </si>
  <si>
    <t>hitsAgainst</t>
  </si>
  <si>
    <t>teamERA</t>
  </si>
  <si>
    <t>WHIP</t>
  </si>
  <si>
    <t>totalExtraBaseHits</t>
  </si>
  <si>
    <t>battingAverage</t>
  </si>
  <si>
    <t>ANA</t>
  </si>
  <si>
    <t>ARI</t>
  </si>
  <si>
    <t>ATL</t>
  </si>
  <si>
    <t>BAL</t>
  </si>
  <si>
    <t>BOS</t>
  </si>
  <si>
    <t>CHA</t>
  </si>
  <si>
    <t>CHN</t>
  </si>
  <si>
    <t>CIN</t>
  </si>
  <si>
    <t>CLE</t>
  </si>
  <si>
    <t>COL</t>
  </si>
  <si>
    <t>DET</t>
  </si>
  <si>
    <t>HOU</t>
  </si>
  <si>
    <t>KCA</t>
  </si>
  <si>
    <t>LAN</t>
  </si>
  <si>
    <t>MIA</t>
  </si>
  <si>
    <t>MIL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</si>
  <si>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</si>
  <si>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</si>
  <si>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</si>
  <si>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</si>
  <si>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</si>
  <si>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</si>
  <si>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</si>
  <si>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</si>
  <si>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</si>
  <si>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</si>
  <si>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TBA</t>
  </si>
  <si>
    <t>TEX</t>
  </si>
  <si>
    <t>TOR</t>
  </si>
  <si>
    <t>WAS</t>
  </si>
  <si>
    <t>Boston Red Sox</t>
  </si>
  <si>
    <t>AL</t>
  </si>
  <si>
    <t>Tampa Bay Rays</t>
  </si>
  <si>
    <t>Oakland Athletics</t>
  </si>
  <si>
    <t>Atlanta Braves</t>
  </si>
  <si>
    <t>NL</t>
  </si>
  <si>
    <t>Los Angeles Dodgers</t>
  </si>
  <si>
    <t>New York Yankees</t>
  </si>
  <si>
    <t>Chicago Cubs</t>
  </si>
  <si>
    <t>Seattle Mariners</t>
  </si>
  <si>
    <t>Houston Astros</t>
  </si>
  <si>
    <t>Pittsburgh Pirates</t>
  </si>
  <si>
    <t>Detroit Tigers</t>
  </si>
  <si>
    <t>San Francisco Giants</t>
  </si>
  <si>
    <t>Kansas City Royals</t>
  </si>
  <si>
    <t>Los Angeles Angels</t>
  </si>
  <si>
    <t>Cincinnati Reds</t>
  </si>
  <si>
    <t>Chicago White Sox</t>
  </si>
  <si>
    <t>Minnesota Twins</t>
  </si>
  <si>
    <t>St. Louis Cardinals</t>
  </si>
  <si>
    <t>Toronto Blue Jays</t>
  </si>
  <si>
    <t>Washington Nationals</t>
  </si>
  <si>
    <t>Texas Rangers</t>
  </si>
  <si>
    <t>Philadelphia Phillies</t>
  </si>
  <si>
    <t>Arizona Diamondbacks</t>
  </si>
  <si>
    <t>Baltimore Orioles</t>
  </si>
  <si>
    <t>Cleveland Indians</t>
  </si>
  <si>
    <t>San Diego Padres</t>
  </si>
  <si>
    <t>New York Mets</t>
  </si>
  <si>
    <t>Miami Marlins</t>
  </si>
  <si>
    <t>Milwaukee Brewers</t>
  </si>
  <si>
    <t>Colorado Rockies</t>
  </si>
  <si>
    <t>RK</t>
  </si>
  <si>
    <t>League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</si>
  <si>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</si>
  <si>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</si>
  <si>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</si>
  <si>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</si>
  <si>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</si>
  <si>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</si>
  <si>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</si>
  <si>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</si>
  <si>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</si>
  <si>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</si>
  <si>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</si>
  <si>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</si>
  <si>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</si>
  <si>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</si>
  <si>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</si>
  <si>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AVG</t>
  </si>
  <si>
    <t>W</t>
  </si>
  <si>
    <t>L</t>
  </si>
  <si>
    <r>
      <t>ERA</t>
    </r>
    <r>
      <rPr>
        <b/>
        <sz val="8.8000000000000007"/>
        <color rgb="FF000099"/>
        <rFont val="Arial"/>
        <family val="2"/>
      </rPr>
      <t>▲</t>
    </r>
  </si>
  <si>
    <t>GS</t>
  </si>
  <si>
    <t>SV</t>
  </si>
  <si>
    <t>SVO</t>
  </si>
  <si>
    <t>IP</t>
  </si>
  <si>
    <t>ER</t>
  </si>
  <si>
    <t>Team Name</t>
  </si>
  <si>
    <t>Abbreviation</t>
  </si>
  <si>
    <t>Match?</t>
  </si>
  <si>
    <t>Abbreviation Match?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</si>
</sst>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9.9"/>
      <color rgb="FF000000"/>
      <name val="Arial"/>
      <family val="2"/>
    </font>
    <font>
      <b/>
      <sz val="9.9"/>
      <color rgb="FF000066"/>
      <name val="Arial"/>
      <family val="2"/>
    </font>
    <font>
      <b/>
      <sz val="8.8000000000000007"/>
      <color rgb="FF000099"/>
      <name val="Arial"/>
      <family val="2"/>
    </font>
    <font>
      <b/>
      <sz val="9.9"/>
      <name val="Arial"/>
      <family val="2"/>
    </font>
    <font>
      <b/>
      <u/>
      <sz val="9.9"/>
      <color rgb="FF000066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E7E7E7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2" xfId="0" applyFont="1" applyFill="1" applyBorder="1" applyAlignment="1">
      <alignment horizontal="right" vertical="top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0" fillId="0" borderId="0" xfId="0" applyAlignment="1"/>
    <xf numFmtId="0" fontId="1" fillId="0" borderId="3" xfId="0" applyFont="1" applyBorder="1" applyAlignment="1"/>
    <xf numFmtId="0" fontId="1" fillId="0" borderId="4" xfId="0" applyFont="1" applyBorder="1"/>
    <xf numFmtId="0" fontId="8" fillId="0" borderId="5" xfId="0" applyFont="1" applyBorder="1" applyAlignment="1">
      <alignment horizontal="left" vertical="center"/>
    </xf>
    <xf numFmtId="0" fontId="0" fillId="0" borderId="6" xfId="0" applyBorder="1"/>
    <xf numFmtId="0" fontId="8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1" fillId="0" borderId="9" xfId="0" applyFont="1" applyBorder="1"/>
    <xf numFmtId="0" fontId="0" fillId="0" borderId="10" xfId="0" applyFill="1" applyBorder="1"/>
    <xf numFmtId="0" fontId="1" fillId="0" borderId="11" xfId="0" applyFont="1" applyFill="1" applyBorder="1"/>
    <xf numFmtId="0" fontId="0" fillId="0" borderId="12" xfId="0" applyBorder="1"/>
    <xf numFmtId="0" fontId="0" fillId="0" borderId="13" xfId="0" applyBorder="1"/>
    <xf numFmtId="0" fontId="8" fillId="0" borderId="5" xfId="0" applyFont="1" applyFill="1" applyBorder="1" applyAlignment="1">
      <alignment horizontal="left" vertical="center"/>
    </xf>
    <xf numFmtId="0" fontId="0" fillId="0" borderId="12" xfId="0" applyFill="1" applyBorder="1"/>
    <xf numFmtId="170" fontId="2" fillId="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ySplit="1" topLeftCell="A2" activePane="bottomLeft" state="frozen"/>
      <selection pane="bottomLeft" sqref="A1:M31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21.42578125" bestFit="1" customWidth="1"/>
    <col min="4" max="4" width="5.5703125" bestFit="1" customWidth="1"/>
    <col min="5" max="5" width="6.7109375" bestFit="1" customWidth="1"/>
    <col min="6" max="6" width="7.7109375" bestFit="1" customWidth="1"/>
    <col min="7" max="7" width="11.42578125" bestFit="1" customWidth="1"/>
    <col min="8" max="8" width="7.140625" bestFit="1" customWidth="1"/>
    <col min="9" max="9" width="10.85546875" bestFit="1" customWidth="1"/>
    <col min="10" max="10" width="9" bestFit="1" customWidth="1"/>
    <col min="11" max="11" width="6" bestFit="1" customWidth="1"/>
    <col min="12" max="12" width="17.42578125" bestFit="1" customWidth="1"/>
    <col min="13" max="13" width="14.7109375" bestFit="1" customWidth="1"/>
  </cols>
  <sheetData>
    <row r="1" spans="1:13" x14ac:dyDescent="0.25">
      <c r="A1" s="1" t="s">
        <v>0</v>
      </c>
      <c r="B1" s="1" t="s">
        <v>1</v>
      </c>
      <c r="C1" s="1" t="s">
        <v>100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2018</v>
      </c>
      <c r="B2" t="s">
        <v>13</v>
      </c>
      <c r="C2" t="s">
        <v>66</v>
      </c>
      <c r="D2">
        <f>VLOOKUP(C2,Pitching!B:E,3,FALSE)</f>
        <v>18</v>
      </c>
      <c r="E2">
        <f>VLOOKUP(C2,Pitching!B:E,4,FALSE)</f>
        <v>7</v>
      </c>
      <c r="F2">
        <f>VLOOKUP(C2,Batting!B:F,5,FALSE)</f>
        <v>114</v>
      </c>
      <c r="G2">
        <f>VLOOKUP(C2,Pitching!B:M,12,FALSE)</f>
        <v>78</v>
      </c>
      <c r="H2">
        <f>VLOOKUP(C2,Batting!B:G,6,FALSE)</f>
        <v>194</v>
      </c>
      <c r="I2">
        <f>VLOOKUP(C2,Pitching!B:L,11,FALSE)</f>
        <v>178</v>
      </c>
      <c r="J2">
        <f>VLOOKUP(C2,Pitching!B:F,5,FALSE)</f>
        <v>2.88</v>
      </c>
      <c r="K2">
        <f>VLOOKUP(C2,Pitching!B:S,18,FALSE)</f>
        <v>1.0900000000000001</v>
      </c>
      <c r="L2">
        <f>VLOOKUP(C2,Batting!B:J,7,FALSE)+VLOOKUP(C2,Batting!B:J,8,FALSE)+VLOOKUP(C2,Batting!B:J,9,FALSE)</f>
        <v>89</v>
      </c>
      <c r="M2">
        <f>VLOOKUP(C2,Batting!B:P,15,FALSE)</f>
        <v>0.23200000000000001</v>
      </c>
    </row>
    <row r="3" spans="1:13" x14ac:dyDescent="0.25">
      <c r="A3">
        <v>2018</v>
      </c>
      <c r="B3" t="s">
        <v>14</v>
      </c>
      <c r="C3" t="s">
        <v>46</v>
      </c>
      <c r="D3">
        <f>VLOOKUP(C3,Pitching!B:E,3,FALSE)</f>
        <v>14</v>
      </c>
      <c r="E3">
        <f>VLOOKUP(C3,Pitching!B:E,4,FALSE)</f>
        <v>10</v>
      </c>
      <c r="F3">
        <f>VLOOKUP(C3,Batting!B:F,5,FALSE)</f>
        <v>124</v>
      </c>
      <c r="G3">
        <f>VLOOKUP(C3,Pitching!B:M,12,FALSE)</f>
        <v>101</v>
      </c>
      <c r="H3">
        <f>VLOOKUP(C3,Batting!B:G,6,FALSE)</f>
        <v>223</v>
      </c>
      <c r="I3">
        <f>VLOOKUP(C3,Pitching!B:L,11,FALSE)</f>
        <v>187</v>
      </c>
      <c r="J3">
        <f>VLOOKUP(C3,Pitching!B:F,5,FALSE)</f>
        <v>3.67</v>
      </c>
      <c r="K3">
        <f>VLOOKUP(C3,Pitching!B:S,18,FALSE)</f>
        <v>1.4</v>
      </c>
      <c r="L3">
        <f>VLOOKUP(C3,Batting!B:J,7,FALSE)+VLOOKUP(C3,Batting!B:J,8,FALSE)+VLOOKUP(C3,Batting!B:J,9,FALSE)</f>
        <v>88</v>
      </c>
      <c r="M3">
        <f>VLOOKUP(C3,Batting!B:P,15,FALSE)</f>
        <v>0.26100000000000001</v>
      </c>
    </row>
    <row r="4" spans="1:13" x14ac:dyDescent="0.25">
      <c r="A4">
        <v>2018</v>
      </c>
      <c r="B4" t="s">
        <v>15</v>
      </c>
      <c r="C4" t="s">
        <v>67</v>
      </c>
      <c r="D4">
        <f>VLOOKUP(C4,Pitching!B:E,3,FALSE)</f>
        <v>7</v>
      </c>
      <c r="E4">
        <f>VLOOKUP(C4,Pitching!B:E,4,FALSE)</f>
        <v>19</v>
      </c>
      <c r="F4">
        <f>VLOOKUP(C4,Batting!B:F,5,FALSE)</f>
        <v>93</v>
      </c>
      <c r="G4">
        <f>VLOOKUP(C4,Pitching!B:M,12,FALSE)</f>
        <v>144</v>
      </c>
      <c r="H4">
        <f>VLOOKUP(C4,Batting!B:G,6,FALSE)</f>
        <v>207</v>
      </c>
      <c r="I4">
        <f>VLOOKUP(C4,Pitching!B:L,11,FALSE)</f>
        <v>259</v>
      </c>
      <c r="J4">
        <f>VLOOKUP(C4,Pitching!B:F,5,FALSE)</f>
        <v>5.04</v>
      </c>
      <c r="K4">
        <f>VLOOKUP(C4,Pitching!B:S,18,FALSE)</f>
        <v>1.5</v>
      </c>
      <c r="L4">
        <f>VLOOKUP(C4,Batting!B:J,7,FALSE)+VLOOKUP(C4,Batting!B:J,8,FALSE)+VLOOKUP(C4,Batting!B:J,9,FALSE)</f>
        <v>77</v>
      </c>
      <c r="M4">
        <f>VLOOKUP(C4,Batting!B:P,15,FALSE)</f>
        <v>0.23200000000000001</v>
      </c>
    </row>
    <row r="5" spans="1:13" x14ac:dyDescent="0.25">
      <c r="A5">
        <v>2018</v>
      </c>
      <c r="B5" t="s">
        <v>16</v>
      </c>
      <c r="C5" t="s">
        <v>42</v>
      </c>
      <c r="D5">
        <f>VLOOKUP(C5,Pitching!B:E,3,FALSE)</f>
        <v>19</v>
      </c>
      <c r="E5">
        <f>VLOOKUP(C5,Pitching!B:E,4,FALSE)</f>
        <v>6</v>
      </c>
      <c r="F5">
        <f>VLOOKUP(C5,Batting!B:F,5,FALSE)</f>
        <v>151</v>
      </c>
      <c r="G5">
        <f>VLOOKUP(C5,Pitching!B:M,12,FALSE)</f>
        <v>88</v>
      </c>
      <c r="H5">
        <f>VLOOKUP(C5,Batting!B:G,6,FALSE)</f>
        <v>248</v>
      </c>
      <c r="I5">
        <f>VLOOKUP(C5,Pitching!B:L,11,FALSE)</f>
        <v>202</v>
      </c>
      <c r="J5">
        <f>VLOOKUP(C5,Pitching!B:F,5,FALSE)</f>
        <v>3.4</v>
      </c>
      <c r="K5">
        <f>VLOOKUP(C5,Pitching!B:S,18,FALSE)</f>
        <v>1.18</v>
      </c>
      <c r="L5">
        <f>VLOOKUP(C5,Batting!B:J,7,FALSE)+VLOOKUP(C5,Batting!B:J,8,FALSE)+VLOOKUP(C5,Batting!B:J,9,FALSE)</f>
        <v>97</v>
      </c>
      <c r="M5">
        <f>VLOOKUP(C5,Batting!B:P,15,FALSE)</f>
        <v>0.27800000000000002</v>
      </c>
    </row>
    <row r="6" spans="1:13" x14ac:dyDescent="0.25">
      <c r="A6">
        <v>2018</v>
      </c>
      <c r="B6" t="s">
        <v>18</v>
      </c>
      <c r="C6" t="s">
        <v>50</v>
      </c>
      <c r="D6">
        <f>VLOOKUP(C6,Pitching!B:E,3,FALSE)</f>
        <v>14</v>
      </c>
      <c r="E6">
        <f>VLOOKUP(C6,Pitching!B:E,4,FALSE)</f>
        <v>9</v>
      </c>
      <c r="F6">
        <f>VLOOKUP(C6,Batting!B:F,5,FALSE)</f>
        <v>114</v>
      </c>
      <c r="G6">
        <f>VLOOKUP(C6,Pitching!B:M,12,FALSE)</f>
        <v>85</v>
      </c>
      <c r="H6">
        <f>VLOOKUP(C6,Batting!B:G,6,FALSE)</f>
        <v>200</v>
      </c>
      <c r="I6">
        <f>VLOOKUP(C6,Pitching!B:L,11,FALSE)</f>
        <v>168</v>
      </c>
      <c r="J6">
        <f>VLOOKUP(C6,Pitching!B:F,5,FALSE)</f>
        <v>3.43</v>
      </c>
      <c r="K6">
        <f>VLOOKUP(C6,Pitching!B:S,18,FALSE)</f>
        <v>1.3</v>
      </c>
      <c r="L6">
        <f>VLOOKUP(C6,Batting!B:J,7,FALSE)+VLOOKUP(C6,Batting!B:J,8,FALSE)+VLOOKUP(C6,Batting!B:J,9,FALSE)</f>
        <v>71</v>
      </c>
      <c r="M6">
        <f>VLOOKUP(C6,Batting!B:P,15,FALSE)</f>
        <v>0.25700000000000001</v>
      </c>
    </row>
    <row r="7" spans="1:13" x14ac:dyDescent="0.25">
      <c r="A7">
        <v>2018</v>
      </c>
      <c r="B7" t="s">
        <v>17</v>
      </c>
      <c r="C7" t="s">
        <v>59</v>
      </c>
      <c r="D7">
        <f>VLOOKUP(C7,Pitching!B:E,3,FALSE)</f>
        <v>6</v>
      </c>
      <c r="E7">
        <f>VLOOKUP(C7,Pitching!B:E,4,FALSE)</f>
        <v>18</v>
      </c>
      <c r="F7">
        <f>VLOOKUP(C7,Batting!B:F,5,FALSE)</f>
        <v>86</v>
      </c>
      <c r="G7">
        <f>VLOOKUP(C7,Pitching!B:M,12,FALSE)</f>
        <v>136</v>
      </c>
      <c r="H7">
        <f>VLOOKUP(C7,Batting!B:G,6,FALSE)</f>
        <v>200</v>
      </c>
      <c r="I7">
        <f>VLOOKUP(C7,Pitching!B:L,11,FALSE)</f>
        <v>229</v>
      </c>
      <c r="J7">
        <f>VLOOKUP(C7,Pitching!B:F,5,FALSE)</f>
        <v>5.1100000000000003</v>
      </c>
      <c r="K7">
        <f>VLOOKUP(C7,Pitching!B:S,18,FALSE)</f>
        <v>1.6</v>
      </c>
      <c r="L7">
        <f>VLOOKUP(C7,Batting!B:J,7,FALSE)+VLOOKUP(C7,Batting!B:J,8,FALSE)+VLOOKUP(C7,Batting!B:J,9,FALSE)</f>
        <v>71</v>
      </c>
      <c r="M7">
        <f>VLOOKUP(C7,Batting!B:P,15,FALSE)</f>
        <v>0.24099999999999999</v>
      </c>
    </row>
    <row r="8" spans="1:13" x14ac:dyDescent="0.25">
      <c r="A8">
        <v>2018</v>
      </c>
      <c r="B8" t="s">
        <v>19</v>
      </c>
      <c r="C8" t="s">
        <v>58</v>
      </c>
      <c r="D8">
        <f>VLOOKUP(C8,Pitching!B:E,3,FALSE)</f>
        <v>7</v>
      </c>
      <c r="E8">
        <f>VLOOKUP(C8,Pitching!B:E,4,FALSE)</f>
        <v>20</v>
      </c>
      <c r="F8">
        <f>VLOOKUP(C8,Batting!B:F,5,FALSE)</f>
        <v>110</v>
      </c>
      <c r="G8">
        <f>VLOOKUP(C8,Pitching!B:M,12,FALSE)</f>
        <v>145</v>
      </c>
      <c r="H8">
        <f>VLOOKUP(C8,Batting!B:G,6,FALSE)</f>
        <v>221</v>
      </c>
      <c r="I8">
        <f>VLOOKUP(C8,Pitching!B:L,11,FALSE)</f>
        <v>244</v>
      </c>
      <c r="J8">
        <f>VLOOKUP(C8,Pitching!B:F,5,FALSE)</f>
        <v>5.15</v>
      </c>
      <c r="K8">
        <f>VLOOKUP(C8,Pitching!B:S,18,FALSE)</f>
        <v>1.49</v>
      </c>
      <c r="L8">
        <f>VLOOKUP(C8,Batting!B:J,7,FALSE)+VLOOKUP(C8,Batting!B:J,8,FALSE)+VLOOKUP(C8,Batting!B:J,9,FALSE)</f>
        <v>66</v>
      </c>
      <c r="M8">
        <f>VLOOKUP(C8,Batting!B:P,15,FALSE)</f>
        <v>0.24099999999999999</v>
      </c>
    </row>
    <row r="9" spans="1:13" x14ac:dyDescent="0.25">
      <c r="A9">
        <v>2018</v>
      </c>
      <c r="B9" t="s">
        <v>20</v>
      </c>
      <c r="C9" t="s">
        <v>68</v>
      </c>
      <c r="D9">
        <f>VLOOKUP(C9,Pitching!B:E,3,FALSE)</f>
        <v>14</v>
      </c>
      <c r="E9">
        <f>VLOOKUP(C9,Pitching!B:E,4,FALSE)</f>
        <v>11</v>
      </c>
      <c r="F9">
        <f>VLOOKUP(C9,Batting!B:F,5,FALSE)</f>
        <v>95</v>
      </c>
      <c r="G9">
        <f>VLOOKUP(C9,Pitching!B:M,12,FALSE)</f>
        <v>96</v>
      </c>
      <c r="H9">
        <f>VLOOKUP(C9,Batting!B:G,6,FALSE)</f>
        <v>199</v>
      </c>
      <c r="I9">
        <f>VLOOKUP(C9,Pitching!B:L,11,FALSE)</f>
        <v>191</v>
      </c>
      <c r="J9">
        <f>VLOOKUP(C9,Pitching!B:F,5,FALSE)</f>
        <v>3.58</v>
      </c>
      <c r="K9">
        <f>VLOOKUP(C9,Pitching!B:S,18,FALSE)</f>
        <v>1.0900000000000001</v>
      </c>
      <c r="L9">
        <f>VLOOKUP(C9,Batting!B:J,7,FALSE)+VLOOKUP(C9,Batting!B:J,8,FALSE)+VLOOKUP(C9,Batting!B:J,9,FALSE)</f>
        <v>74</v>
      </c>
      <c r="M9">
        <f>VLOOKUP(C9,Batting!B:P,15,FALSE)</f>
        <v>0.23100000000000001</v>
      </c>
    </row>
    <row r="10" spans="1:13" x14ac:dyDescent="0.25">
      <c r="A10">
        <v>2018</v>
      </c>
      <c r="B10" t="s">
        <v>21</v>
      </c>
      <c r="C10" t="s">
        <v>73</v>
      </c>
      <c r="D10">
        <f>VLOOKUP(C10,Pitching!B:E,3,FALSE)</f>
        <v>14</v>
      </c>
      <c r="E10">
        <f>VLOOKUP(C10,Pitching!B:E,4,FALSE)</f>
        <v>13</v>
      </c>
      <c r="F10">
        <f>VLOOKUP(C10,Batting!B:F,5,FALSE)</f>
        <v>103</v>
      </c>
      <c r="G10">
        <f>VLOOKUP(C10,Pitching!B:M,12,FALSE)</f>
        <v>122</v>
      </c>
      <c r="H10">
        <f>VLOOKUP(C10,Batting!B:G,6,FALSE)</f>
        <v>194</v>
      </c>
      <c r="I10">
        <f>VLOOKUP(C10,Pitching!B:L,11,FALSE)</f>
        <v>217</v>
      </c>
      <c r="J10">
        <f>VLOOKUP(C10,Pitching!B:F,5,FALSE)</f>
        <v>4.3499999999999996</v>
      </c>
      <c r="K10">
        <f>VLOOKUP(C10,Pitching!B:S,18,FALSE)</f>
        <v>1.29</v>
      </c>
      <c r="L10">
        <f>VLOOKUP(C10,Batting!B:J,7,FALSE)+VLOOKUP(C10,Batting!B:J,8,FALSE)+VLOOKUP(C10,Batting!B:J,9,FALSE)</f>
        <v>68</v>
      </c>
      <c r="M10">
        <f>VLOOKUP(C10,Batting!B:P,15,FALSE)</f>
        <v>0.221</v>
      </c>
    </row>
    <row r="11" spans="1:13" x14ac:dyDescent="0.25">
      <c r="A11">
        <v>2018</v>
      </c>
      <c r="B11" t="s">
        <v>22</v>
      </c>
      <c r="C11" t="s">
        <v>54</v>
      </c>
      <c r="D11">
        <f>VLOOKUP(C11,Pitching!B:E,3,FALSE)</f>
        <v>11</v>
      </c>
      <c r="E11">
        <f>VLOOKUP(C11,Pitching!B:E,4,FALSE)</f>
        <v>15</v>
      </c>
      <c r="F11">
        <f>VLOOKUP(C11,Batting!B:F,5,FALSE)</f>
        <v>114</v>
      </c>
      <c r="G11">
        <f>VLOOKUP(C11,Pitching!B:M,12,FALSE)</f>
        <v>115</v>
      </c>
      <c r="H11">
        <f>VLOOKUP(C11,Batting!B:G,6,FALSE)</f>
        <v>222</v>
      </c>
      <c r="I11">
        <f>VLOOKUP(C11,Pitching!B:L,11,FALSE)</f>
        <v>218</v>
      </c>
      <c r="J11">
        <f>VLOOKUP(C11,Pitching!B:F,5,FALSE)</f>
        <v>4.0999999999999996</v>
      </c>
      <c r="K11">
        <f>VLOOKUP(C11,Pitching!B:S,18,FALSE)</f>
        <v>1.34</v>
      </c>
      <c r="L11">
        <f>VLOOKUP(C11,Batting!B:J,7,FALSE)+VLOOKUP(C11,Batting!B:J,8,FALSE)+VLOOKUP(C11,Batting!B:J,9,FALSE)</f>
        <v>86</v>
      </c>
      <c r="M11">
        <f>VLOOKUP(C11,Batting!B:P,15,FALSE)</f>
        <v>0.249</v>
      </c>
    </row>
    <row r="12" spans="1:13" x14ac:dyDescent="0.25">
      <c r="A12">
        <v>2018</v>
      </c>
      <c r="B12" t="s">
        <v>23</v>
      </c>
      <c r="C12" t="s">
        <v>52</v>
      </c>
      <c r="D12">
        <f>VLOOKUP(C12,Pitching!B:E,3,FALSE)</f>
        <v>18</v>
      </c>
      <c r="E12">
        <f>VLOOKUP(C12,Pitching!B:E,4,FALSE)</f>
        <v>9</v>
      </c>
      <c r="F12">
        <f>VLOOKUP(C12,Batting!B:F,5,FALSE)</f>
        <v>135</v>
      </c>
      <c r="G12">
        <f>VLOOKUP(C12,Pitching!B:M,12,FALSE)</f>
        <v>73</v>
      </c>
      <c r="H12">
        <f>VLOOKUP(C12,Batting!B:G,6,FALSE)</f>
        <v>231</v>
      </c>
      <c r="I12">
        <f>VLOOKUP(C12,Pitching!B:L,11,FALSE)</f>
        <v>175</v>
      </c>
      <c r="J12">
        <f>VLOOKUP(C12,Pitching!B:F,5,FALSE)</f>
        <v>2.4700000000000002</v>
      </c>
      <c r="K12">
        <f>VLOOKUP(C12,Pitching!B:S,18,FALSE)</f>
        <v>0.99</v>
      </c>
      <c r="L12">
        <f>VLOOKUP(C12,Batting!B:J,7,FALSE)+VLOOKUP(C12,Batting!B:J,8,FALSE)+VLOOKUP(C12,Batting!B:J,9,FALSE)</f>
        <v>75</v>
      </c>
      <c r="M12">
        <f>VLOOKUP(C12,Batting!B:P,15,FALSE)</f>
        <v>0.25600000000000001</v>
      </c>
    </row>
    <row r="13" spans="1:13" x14ac:dyDescent="0.25">
      <c r="A13">
        <v>2018</v>
      </c>
      <c r="B13" t="s">
        <v>24</v>
      </c>
      <c r="C13" t="s">
        <v>56</v>
      </c>
      <c r="D13">
        <f>VLOOKUP(C13,Pitching!B:E,3,FALSE)</f>
        <v>7</v>
      </c>
      <c r="E13">
        <f>VLOOKUP(C13,Pitching!B:E,4,FALSE)</f>
        <v>19</v>
      </c>
      <c r="F13">
        <f>VLOOKUP(C13,Batting!B:F,5,FALSE)</f>
        <v>85</v>
      </c>
      <c r="G13">
        <f>VLOOKUP(C13,Pitching!B:M,12,FALSE)</f>
        <v>142</v>
      </c>
      <c r="H13">
        <f>VLOOKUP(C13,Batting!B:G,6,FALSE)</f>
        <v>218</v>
      </c>
      <c r="I13">
        <f>VLOOKUP(C13,Pitching!B:L,11,FALSE)</f>
        <v>238</v>
      </c>
      <c r="J13">
        <f>VLOOKUP(C13,Pitching!B:F,5,FALSE)</f>
        <v>5.05</v>
      </c>
      <c r="K13">
        <f>VLOOKUP(C13,Pitching!B:S,18,FALSE)</f>
        <v>1.39</v>
      </c>
      <c r="L13">
        <f>VLOOKUP(C13,Batting!B:J,7,FALSE)+VLOOKUP(C13,Batting!B:J,8,FALSE)+VLOOKUP(C13,Batting!B:J,9,FALSE)</f>
        <v>65</v>
      </c>
      <c r="M13">
        <f>VLOOKUP(C13,Batting!B:P,15,FALSE)</f>
        <v>0.245</v>
      </c>
    </row>
    <row r="14" spans="1:13" x14ac:dyDescent="0.25">
      <c r="A14">
        <v>2018</v>
      </c>
      <c r="B14" t="s">
        <v>12</v>
      </c>
      <c r="C14" t="s">
        <v>57</v>
      </c>
      <c r="D14">
        <f>VLOOKUP(C14,Pitching!B:E,3,FALSE)</f>
        <v>14</v>
      </c>
      <c r="E14">
        <f>VLOOKUP(C14,Pitching!B:E,4,FALSE)</f>
        <v>11</v>
      </c>
      <c r="F14">
        <f>VLOOKUP(C14,Batting!B:F,5,FALSE)</f>
        <v>115</v>
      </c>
      <c r="G14">
        <f>VLOOKUP(C14,Pitching!B:M,12,FALSE)</f>
        <v>116</v>
      </c>
      <c r="H14">
        <f>VLOOKUP(C14,Batting!B:G,6,FALSE)</f>
        <v>209</v>
      </c>
      <c r="I14">
        <f>VLOOKUP(C14,Pitching!B:L,11,FALSE)</f>
        <v>212</v>
      </c>
      <c r="J14">
        <f>VLOOKUP(C14,Pitching!B:F,5,FALSE)</f>
        <v>4.24</v>
      </c>
      <c r="K14">
        <f>VLOOKUP(C14,Pitching!B:S,18,FALSE)</f>
        <v>1.38</v>
      </c>
      <c r="L14">
        <f>VLOOKUP(C14,Batting!B:J,7,FALSE)+VLOOKUP(C14,Batting!B:J,8,FALSE)+VLOOKUP(C14,Batting!B:J,9,FALSE)</f>
        <v>65</v>
      </c>
      <c r="M14">
        <f>VLOOKUP(C14,Batting!B:P,15,FALSE)</f>
        <v>0.24299999999999999</v>
      </c>
    </row>
    <row r="15" spans="1:13" x14ac:dyDescent="0.25">
      <c r="A15">
        <v>2018</v>
      </c>
      <c r="B15" t="s">
        <v>25</v>
      </c>
      <c r="C15" t="s">
        <v>48</v>
      </c>
      <c r="D15">
        <f>VLOOKUP(C15,Pitching!B:E,3,FALSE)</f>
        <v>11</v>
      </c>
      <c r="E15">
        <f>VLOOKUP(C15,Pitching!B:E,4,FALSE)</f>
        <v>14</v>
      </c>
      <c r="F15">
        <f>VLOOKUP(C15,Batting!B:F,5,FALSE)</f>
        <v>128</v>
      </c>
      <c r="G15">
        <f>VLOOKUP(C15,Pitching!B:M,12,FALSE)</f>
        <v>122</v>
      </c>
      <c r="H15">
        <f>VLOOKUP(C15,Batting!B:G,6,FALSE)</f>
        <v>233</v>
      </c>
      <c r="I15">
        <f>VLOOKUP(C15,Pitching!B:L,11,FALSE)</f>
        <v>224</v>
      </c>
      <c r="J15">
        <f>VLOOKUP(C15,Pitching!B:F,5,FALSE)</f>
        <v>4.42</v>
      </c>
      <c r="K15">
        <f>VLOOKUP(C15,Pitching!B:S,18,FALSE)</f>
        <v>1.32</v>
      </c>
      <c r="L15">
        <f>VLOOKUP(C15,Batting!B:J,7,FALSE)+VLOOKUP(C15,Batting!B:J,8,FALSE)+VLOOKUP(C15,Batting!B:J,9,FALSE)</f>
        <v>90</v>
      </c>
      <c r="M15">
        <f>VLOOKUP(C15,Batting!B:P,15,FALSE)</f>
        <v>0.25800000000000001</v>
      </c>
    </row>
    <row r="16" spans="1:13" x14ac:dyDescent="0.25">
      <c r="A16">
        <v>2018</v>
      </c>
      <c r="B16" t="s">
        <v>26</v>
      </c>
      <c r="C16" t="s">
        <v>71</v>
      </c>
      <c r="D16">
        <f>VLOOKUP(C16,Pitching!B:E,3,FALSE)</f>
        <v>9</v>
      </c>
      <c r="E16">
        <f>VLOOKUP(C16,Pitching!B:E,4,FALSE)</f>
        <v>16</v>
      </c>
      <c r="F16">
        <f>VLOOKUP(C16,Batting!B:F,5,FALSE)</f>
        <v>84</v>
      </c>
      <c r="G16">
        <f>VLOOKUP(C16,Pitching!B:M,12,FALSE)</f>
        <v>124</v>
      </c>
      <c r="H16">
        <f>VLOOKUP(C16,Batting!B:G,6,FALSE)</f>
        <v>190</v>
      </c>
      <c r="I16">
        <f>VLOOKUP(C16,Pitching!B:L,11,FALSE)</f>
        <v>204</v>
      </c>
      <c r="J16">
        <f>VLOOKUP(C16,Pitching!B:F,5,FALSE)</f>
        <v>4.8499999999999996</v>
      </c>
      <c r="K16">
        <f>VLOOKUP(C16,Pitching!B:S,18,FALSE)</f>
        <v>1.41</v>
      </c>
      <c r="L16">
        <f>VLOOKUP(C16,Batting!B:J,7,FALSE)+VLOOKUP(C16,Batting!B:J,8,FALSE)+VLOOKUP(C16,Batting!B:J,9,FALSE)</f>
        <v>52</v>
      </c>
      <c r="M16">
        <f>VLOOKUP(C16,Batting!B:P,15,FALSE)</f>
        <v>0.22800000000000001</v>
      </c>
    </row>
    <row r="17" spans="1:13" x14ac:dyDescent="0.25">
      <c r="A17">
        <v>2018</v>
      </c>
      <c r="B17" t="s">
        <v>27</v>
      </c>
      <c r="C17" t="s">
        <v>72</v>
      </c>
      <c r="D17">
        <f>VLOOKUP(C17,Pitching!B:E,3,FALSE)</f>
        <v>14</v>
      </c>
      <c r="E17">
        <f>VLOOKUP(C17,Pitching!B:E,4,FALSE)</f>
        <v>13</v>
      </c>
      <c r="F17">
        <f>VLOOKUP(C17,Batting!B:F,5,FALSE)</f>
        <v>96</v>
      </c>
      <c r="G17">
        <f>VLOOKUP(C17,Pitching!B:M,12,FALSE)</f>
        <v>97</v>
      </c>
      <c r="H17">
        <f>VLOOKUP(C17,Batting!B:G,6,FALSE)</f>
        <v>201</v>
      </c>
      <c r="I17">
        <f>VLOOKUP(C17,Pitching!B:L,11,FALSE)</f>
        <v>201</v>
      </c>
      <c r="J17">
        <f>VLOOKUP(C17,Pitching!B:F,5,FALSE)</f>
        <v>3.23</v>
      </c>
      <c r="K17">
        <f>VLOOKUP(C17,Pitching!B:S,18,FALSE)</f>
        <v>1.19</v>
      </c>
      <c r="L17">
        <f>VLOOKUP(C17,Batting!B:J,7,FALSE)+VLOOKUP(C17,Batting!B:J,8,FALSE)+VLOOKUP(C17,Batting!B:J,9,FALSE)</f>
        <v>67</v>
      </c>
      <c r="M17">
        <f>VLOOKUP(C17,Batting!B:P,15,FALSE)</f>
        <v>0.22600000000000001</v>
      </c>
    </row>
    <row r="18" spans="1:13" x14ac:dyDescent="0.25">
      <c r="A18">
        <v>2018</v>
      </c>
      <c r="B18" t="s">
        <v>28</v>
      </c>
      <c r="C18" t="s">
        <v>60</v>
      </c>
      <c r="D18">
        <f>VLOOKUP(C18,Pitching!B:E,3,FALSE)</f>
        <v>8</v>
      </c>
      <c r="E18">
        <f>VLOOKUP(C18,Pitching!B:E,4,FALSE)</f>
        <v>14</v>
      </c>
      <c r="F18">
        <f>VLOOKUP(C18,Batting!B:F,5,FALSE)</f>
        <v>90</v>
      </c>
      <c r="G18">
        <f>VLOOKUP(C18,Pitching!B:M,12,FALSE)</f>
        <v>129</v>
      </c>
      <c r="H18">
        <f>VLOOKUP(C18,Batting!B:G,6,FALSE)</f>
        <v>186</v>
      </c>
      <c r="I18">
        <f>VLOOKUP(C18,Pitching!B:L,11,FALSE)</f>
        <v>216</v>
      </c>
      <c r="J18">
        <f>VLOOKUP(C18,Pitching!B:F,5,FALSE)</f>
        <v>5.57</v>
      </c>
      <c r="K18">
        <f>VLOOKUP(C18,Pitching!B:S,18,FALSE)</f>
        <v>1.56</v>
      </c>
      <c r="L18">
        <f>VLOOKUP(C18,Batting!B:J,7,FALSE)+VLOOKUP(C18,Batting!B:J,8,FALSE)+VLOOKUP(C18,Batting!B:J,9,FALSE)</f>
        <v>78</v>
      </c>
      <c r="M18">
        <f>VLOOKUP(C18,Batting!B:P,15,FALSE)</f>
        <v>0.24099999999999999</v>
      </c>
    </row>
    <row r="19" spans="1:13" x14ac:dyDescent="0.25">
      <c r="A19">
        <v>2018</v>
      </c>
      <c r="B19" t="s">
        <v>30</v>
      </c>
      <c r="C19" t="s">
        <v>70</v>
      </c>
      <c r="D19">
        <f>VLOOKUP(C19,Pitching!B:E,3,FALSE)</f>
        <v>15</v>
      </c>
      <c r="E19">
        <f>VLOOKUP(C19,Pitching!B:E,4,FALSE)</f>
        <v>9</v>
      </c>
      <c r="F19">
        <f>VLOOKUP(C19,Batting!B:F,5,FALSE)</f>
        <v>112</v>
      </c>
      <c r="G19">
        <f>VLOOKUP(C19,Pitching!B:M,12,FALSE)</f>
        <v>107</v>
      </c>
      <c r="H19">
        <f>VLOOKUP(C19,Batting!B:G,6,FALSE)</f>
        <v>188</v>
      </c>
      <c r="I19">
        <f>VLOOKUP(C19,Pitching!B:L,11,FALSE)</f>
        <v>198</v>
      </c>
      <c r="J19">
        <f>VLOOKUP(C19,Pitching!B:F,5,FALSE)</f>
        <v>3.88</v>
      </c>
      <c r="K19">
        <f>VLOOKUP(C19,Pitching!B:S,18,FALSE)</f>
        <v>1.25</v>
      </c>
      <c r="L19">
        <f>VLOOKUP(C19,Batting!B:J,7,FALSE)+VLOOKUP(C19,Batting!B:J,8,FALSE)+VLOOKUP(C19,Batting!B:J,9,FALSE)</f>
        <v>64</v>
      </c>
      <c r="M19">
        <f>VLOOKUP(C19,Batting!B:P,15,FALSE)</f>
        <v>0.23</v>
      </c>
    </row>
    <row r="20" spans="1:13" x14ac:dyDescent="0.25">
      <c r="A20">
        <v>2018</v>
      </c>
      <c r="B20" t="s">
        <v>29</v>
      </c>
      <c r="C20" t="s">
        <v>49</v>
      </c>
      <c r="D20">
        <f>VLOOKUP(C20,Pitching!B:E,3,FALSE)</f>
        <v>16</v>
      </c>
      <c r="E20">
        <f>VLOOKUP(C20,Pitching!B:E,4,FALSE)</f>
        <v>9</v>
      </c>
      <c r="F20">
        <f>VLOOKUP(C20,Batting!B:F,5,FALSE)</f>
        <v>151</v>
      </c>
      <c r="G20">
        <f>VLOOKUP(C20,Pitching!B:M,12,FALSE)</f>
        <v>110</v>
      </c>
      <c r="H20">
        <f>VLOOKUP(C20,Batting!B:G,6,FALSE)</f>
        <v>222</v>
      </c>
      <c r="I20">
        <f>VLOOKUP(C20,Pitching!B:L,11,FALSE)</f>
        <v>198</v>
      </c>
      <c r="J20">
        <f>VLOOKUP(C20,Pitching!B:F,5,FALSE)</f>
        <v>3.76</v>
      </c>
      <c r="K20">
        <f>VLOOKUP(C20,Pitching!B:S,18,FALSE)</f>
        <v>1.25</v>
      </c>
      <c r="L20">
        <f>VLOOKUP(C20,Batting!B:J,7,FALSE)+VLOOKUP(C20,Batting!B:J,8,FALSE)+VLOOKUP(C20,Batting!B:J,9,FALSE)</f>
        <v>93</v>
      </c>
      <c r="M20">
        <f>VLOOKUP(C20,Batting!B:P,15,FALSE)</f>
        <v>0.25800000000000001</v>
      </c>
    </row>
    <row r="21" spans="1:13" x14ac:dyDescent="0.25">
      <c r="A21">
        <v>2018</v>
      </c>
      <c r="B21" t="s">
        <v>31</v>
      </c>
      <c r="C21" t="s">
        <v>45</v>
      </c>
      <c r="D21">
        <f>VLOOKUP(C21,Pitching!B:E,3,FALSE)</f>
        <v>13</v>
      </c>
      <c r="E21">
        <f>VLOOKUP(C21,Pitching!B:E,4,FALSE)</f>
        <v>12</v>
      </c>
      <c r="F21">
        <f>VLOOKUP(C21,Batting!B:F,5,FALSE)</f>
        <v>130</v>
      </c>
      <c r="G21">
        <f>VLOOKUP(C21,Pitching!B:M,12,FALSE)</f>
        <v>122</v>
      </c>
      <c r="H21">
        <f>VLOOKUP(C21,Batting!B:G,6,FALSE)</f>
        <v>228</v>
      </c>
      <c r="I21">
        <f>VLOOKUP(C21,Pitching!B:L,11,FALSE)</f>
        <v>219</v>
      </c>
      <c r="J21">
        <f>VLOOKUP(C21,Pitching!B:F,5,FALSE)</f>
        <v>4.42</v>
      </c>
      <c r="K21">
        <f>VLOOKUP(C21,Pitching!B:S,18,FALSE)</f>
        <v>1.28</v>
      </c>
      <c r="L21">
        <f>VLOOKUP(C21,Batting!B:J,7,FALSE)+VLOOKUP(C21,Batting!B:J,8,FALSE)+VLOOKUP(C21,Batting!B:J,9,FALSE)</f>
        <v>88</v>
      </c>
      <c r="M21">
        <f>VLOOKUP(C21,Batting!B:P,15,FALSE)</f>
        <v>0.26500000000000001</v>
      </c>
    </row>
    <row r="22" spans="1:13" x14ac:dyDescent="0.25">
      <c r="A22">
        <v>2018</v>
      </c>
      <c r="B22" t="s">
        <v>32</v>
      </c>
      <c r="C22" t="s">
        <v>65</v>
      </c>
      <c r="D22">
        <f>VLOOKUP(C22,Pitching!B:E,3,FALSE)</f>
        <v>15</v>
      </c>
      <c r="E22">
        <f>VLOOKUP(C22,Pitching!B:E,4,FALSE)</f>
        <v>10</v>
      </c>
      <c r="F22">
        <f>VLOOKUP(C22,Batting!B:F,5,FALSE)</f>
        <v>118</v>
      </c>
      <c r="G22">
        <f>VLOOKUP(C22,Pitching!B:M,12,FALSE)</f>
        <v>90</v>
      </c>
      <c r="H22">
        <f>VLOOKUP(C22,Batting!B:G,6,FALSE)</f>
        <v>192</v>
      </c>
      <c r="I22">
        <f>VLOOKUP(C22,Pitching!B:L,11,FALSE)</f>
        <v>191</v>
      </c>
      <c r="J22">
        <f>VLOOKUP(C22,Pitching!B:F,5,FALSE)</f>
        <v>3.38</v>
      </c>
      <c r="K22">
        <f>VLOOKUP(C22,Pitching!B:S,18,FALSE)</f>
        <v>1.19</v>
      </c>
      <c r="L22">
        <f>VLOOKUP(C22,Batting!B:J,7,FALSE)+VLOOKUP(C22,Batting!B:J,8,FALSE)+VLOOKUP(C22,Batting!B:J,9,FALSE)</f>
        <v>65</v>
      </c>
      <c r="M22">
        <f>VLOOKUP(C22,Batting!B:P,15,FALSE)</f>
        <v>0.23400000000000001</v>
      </c>
    </row>
    <row r="23" spans="1:13" x14ac:dyDescent="0.25">
      <c r="A23">
        <v>2018</v>
      </c>
      <c r="B23" t="s">
        <v>33</v>
      </c>
      <c r="C23" t="s">
        <v>53</v>
      </c>
      <c r="D23">
        <f>VLOOKUP(C23,Pitching!B:E,3,FALSE)</f>
        <v>16</v>
      </c>
      <c r="E23">
        <f>VLOOKUP(C23,Pitching!B:E,4,FALSE)</f>
        <v>12</v>
      </c>
      <c r="F23">
        <f>VLOOKUP(C23,Batting!B:F,5,FALSE)</f>
        <v>129</v>
      </c>
      <c r="G23">
        <f>VLOOKUP(C23,Pitching!B:M,12,FALSE)</f>
        <v>112</v>
      </c>
      <c r="H23">
        <f>VLOOKUP(C23,Batting!B:G,6,FALSE)</f>
        <v>240</v>
      </c>
      <c r="I23">
        <f>VLOOKUP(C23,Pitching!B:L,11,FALSE)</f>
        <v>230</v>
      </c>
      <c r="J23">
        <f>VLOOKUP(C23,Pitching!B:F,5,FALSE)</f>
        <v>3.83</v>
      </c>
      <c r="K23">
        <f>VLOOKUP(C23,Pitching!B:S,18,FALSE)</f>
        <v>1.26</v>
      </c>
      <c r="L23">
        <f>VLOOKUP(C23,Batting!B:J,7,FALSE)+VLOOKUP(C23,Batting!B:J,8,FALSE)+VLOOKUP(C23,Batting!B:J,9,FALSE)</f>
        <v>81</v>
      </c>
      <c r="M23">
        <f>VLOOKUP(C23,Batting!B:P,15,FALSE)</f>
        <v>0.255</v>
      </c>
    </row>
    <row r="24" spans="1:13" x14ac:dyDescent="0.25">
      <c r="A24">
        <v>2018</v>
      </c>
      <c r="B24" t="s">
        <v>34</v>
      </c>
      <c r="C24" t="s">
        <v>69</v>
      </c>
      <c r="D24">
        <f>VLOOKUP(C24,Pitching!B:E,3,FALSE)</f>
        <v>10</v>
      </c>
      <c r="E24">
        <f>VLOOKUP(C24,Pitching!B:E,4,FALSE)</f>
        <v>17</v>
      </c>
      <c r="F24">
        <f>VLOOKUP(C24,Batting!B:F,5,FALSE)</f>
        <v>109</v>
      </c>
      <c r="G24">
        <f>VLOOKUP(C24,Pitching!B:M,12,FALSE)</f>
        <v>138</v>
      </c>
      <c r="H24">
        <f>VLOOKUP(C24,Batting!B:G,6,FALSE)</f>
        <v>211</v>
      </c>
      <c r="I24">
        <f>VLOOKUP(C24,Pitching!B:L,11,FALSE)</f>
        <v>229</v>
      </c>
      <c r="J24">
        <f>VLOOKUP(C24,Pitching!B:F,5,FALSE)</f>
        <v>4.53</v>
      </c>
      <c r="K24">
        <f>VLOOKUP(C24,Pitching!B:S,18,FALSE)</f>
        <v>1.41</v>
      </c>
      <c r="L24">
        <f>VLOOKUP(C24,Batting!B:J,7,FALSE)+VLOOKUP(C24,Batting!B:J,8,FALSE)+VLOOKUP(C24,Batting!B:J,9,FALSE)</f>
        <v>73</v>
      </c>
      <c r="M24">
        <f>VLOOKUP(C24,Batting!B:P,15,FALSE)</f>
        <v>0.23100000000000001</v>
      </c>
    </row>
    <row r="25" spans="1:13" x14ac:dyDescent="0.25">
      <c r="A25">
        <v>2018</v>
      </c>
      <c r="B25" t="s">
        <v>36</v>
      </c>
      <c r="C25" t="s">
        <v>55</v>
      </c>
      <c r="D25">
        <f>VLOOKUP(C25,Pitching!B:E,3,FALSE)</f>
        <v>13</v>
      </c>
      <c r="E25">
        <f>VLOOKUP(C25,Pitching!B:E,4,FALSE)</f>
        <v>13</v>
      </c>
      <c r="F25">
        <f>VLOOKUP(C25,Batting!B:F,5,FALSE)</f>
        <v>104</v>
      </c>
      <c r="G25">
        <f>VLOOKUP(C25,Pitching!B:M,12,FALSE)</f>
        <v>119</v>
      </c>
      <c r="H25">
        <f>VLOOKUP(C25,Batting!B:G,6,FALSE)</f>
        <v>217</v>
      </c>
      <c r="I25">
        <f>VLOOKUP(C25,Pitching!B:L,11,FALSE)</f>
        <v>225</v>
      </c>
      <c r="J25">
        <f>VLOOKUP(C25,Pitching!B:F,5,FALSE)</f>
        <v>4.2300000000000004</v>
      </c>
      <c r="K25">
        <f>VLOOKUP(C25,Pitching!B:S,18,FALSE)</f>
        <v>1.38</v>
      </c>
      <c r="L25">
        <f>VLOOKUP(C25,Batting!B:J,7,FALSE)+VLOOKUP(C25,Batting!B:J,8,FALSE)+VLOOKUP(C25,Batting!B:J,9,FALSE)</f>
        <v>67</v>
      </c>
      <c r="M25">
        <f>VLOOKUP(C25,Batting!B:P,15,FALSE)</f>
        <v>0.245</v>
      </c>
    </row>
    <row r="26" spans="1:13" x14ac:dyDescent="0.25">
      <c r="A26">
        <v>2018</v>
      </c>
      <c r="B26" t="s">
        <v>35</v>
      </c>
      <c r="C26" t="s">
        <v>51</v>
      </c>
      <c r="D26">
        <f>VLOOKUP(C26,Pitching!B:E,3,FALSE)</f>
        <v>15</v>
      </c>
      <c r="E26">
        <f>VLOOKUP(C26,Pitching!B:E,4,FALSE)</f>
        <v>10</v>
      </c>
      <c r="F26">
        <f>VLOOKUP(C26,Batting!B:F,5,FALSE)</f>
        <v>121</v>
      </c>
      <c r="G26">
        <f>VLOOKUP(C26,Pitching!B:M,12,FALSE)</f>
        <v>123</v>
      </c>
      <c r="H26">
        <f>VLOOKUP(C26,Batting!B:G,6,FALSE)</f>
        <v>219</v>
      </c>
      <c r="I26">
        <f>VLOOKUP(C26,Pitching!B:L,11,FALSE)</f>
        <v>221</v>
      </c>
      <c r="J26">
        <f>VLOOKUP(C26,Pitching!B:F,5,FALSE)</f>
        <v>5.01</v>
      </c>
      <c r="K26">
        <f>VLOOKUP(C26,Pitching!B:S,18,FALSE)</f>
        <v>1.35</v>
      </c>
      <c r="L26">
        <f>VLOOKUP(C26,Batting!B:J,7,FALSE)+VLOOKUP(C26,Batting!B:J,8,FALSE)+VLOOKUP(C26,Batting!B:J,9,FALSE)</f>
        <v>89</v>
      </c>
      <c r="M26">
        <f>VLOOKUP(C26,Batting!B:P,15,FALSE)</f>
        <v>0.25600000000000001</v>
      </c>
    </row>
    <row r="27" spans="1:13" x14ac:dyDescent="0.25">
      <c r="A27">
        <v>2018</v>
      </c>
      <c r="B27" t="s">
        <v>37</v>
      </c>
      <c r="C27" t="s">
        <v>61</v>
      </c>
      <c r="D27">
        <f>VLOOKUP(C27,Pitching!B:E,3,FALSE)</f>
        <v>15</v>
      </c>
      <c r="E27">
        <f>VLOOKUP(C27,Pitching!B:E,4,FALSE)</f>
        <v>10</v>
      </c>
      <c r="F27">
        <f>VLOOKUP(C27,Batting!B:F,5,FALSE)</f>
        <v>120</v>
      </c>
      <c r="G27">
        <f>VLOOKUP(C27,Pitching!B:M,12,FALSE)</f>
        <v>86</v>
      </c>
      <c r="H27">
        <f>VLOOKUP(C27,Batting!B:G,6,FALSE)</f>
        <v>204</v>
      </c>
      <c r="I27">
        <f>VLOOKUP(C27,Pitching!B:L,11,FALSE)</f>
        <v>202</v>
      </c>
      <c r="J27">
        <f>VLOOKUP(C27,Pitching!B:F,5,FALSE)</f>
        <v>3.11</v>
      </c>
      <c r="K27">
        <f>VLOOKUP(C27,Pitching!B:S,18,FALSE)</f>
        <v>1.26</v>
      </c>
      <c r="L27">
        <f>VLOOKUP(C27,Batting!B:J,7,FALSE)+VLOOKUP(C27,Batting!B:J,8,FALSE)+VLOOKUP(C27,Batting!B:J,9,FALSE)</f>
        <v>71</v>
      </c>
      <c r="M27">
        <f>VLOOKUP(C27,Batting!B:P,15,FALSE)</f>
        <v>0.24</v>
      </c>
    </row>
    <row r="28" spans="1:13" x14ac:dyDescent="0.25">
      <c r="A28">
        <v>2018</v>
      </c>
      <c r="B28" t="s">
        <v>38</v>
      </c>
      <c r="C28" t="s">
        <v>44</v>
      </c>
      <c r="D28">
        <f>VLOOKUP(C28,Pitching!B:E,3,FALSE)</f>
        <v>12</v>
      </c>
      <c r="E28">
        <f>VLOOKUP(C28,Pitching!B:E,4,FALSE)</f>
        <v>12</v>
      </c>
      <c r="F28">
        <f>VLOOKUP(C28,Batting!B:F,5,FALSE)</f>
        <v>119</v>
      </c>
      <c r="G28">
        <f>VLOOKUP(C28,Pitching!B:M,12,FALSE)</f>
        <v>124</v>
      </c>
      <c r="H28">
        <f>VLOOKUP(C28,Batting!B:G,6,FALSE)</f>
        <v>231</v>
      </c>
      <c r="I28">
        <f>VLOOKUP(C28,Pitching!B:L,11,FALSE)</f>
        <v>209</v>
      </c>
      <c r="J28">
        <f>VLOOKUP(C28,Pitching!B:F,5,FALSE)</f>
        <v>4.8499999999999996</v>
      </c>
      <c r="K28">
        <f>VLOOKUP(C28,Pitching!B:S,18,FALSE)</f>
        <v>1.37</v>
      </c>
      <c r="L28">
        <f>VLOOKUP(C28,Batting!B:J,7,FALSE)+VLOOKUP(C28,Batting!B:J,8,FALSE)+VLOOKUP(C28,Batting!B:J,9,FALSE)</f>
        <v>74</v>
      </c>
      <c r="M28">
        <f>VLOOKUP(C28,Batting!B:P,15,FALSE)</f>
        <v>0.27600000000000002</v>
      </c>
    </row>
    <row r="29" spans="1:13" x14ac:dyDescent="0.25">
      <c r="A29">
        <v>2018</v>
      </c>
      <c r="B29" t="s">
        <v>39</v>
      </c>
      <c r="C29" t="s">
        <v>64</v>
      </c>
      <c r="D29">
        <f>VLOOKUP(C29,Pitching!B:E,3,FALSE)</f>
        <v>10</v>
      </c>
      <c r="E29">
        <f>VLOOKUP(C29,Pitching!B:E,4,FALSE)</f>
        <v>17</v>
      </c>
      <c r="F29">
        <f>VLOOKUP(C29,Batting!B:F,5,FALSE)</f>
        <v>105</v>
      </c>
      <c r="G29">
        <f>VLOOKUP(C29,Pitching!B:M,12,FALSE)</f>
        <v>141</v>
      </c>
      <c r="H29">
        <f>VLOOKUP(C29,Batting!B:G,6,FALSE)</f>
        <v>213</v>
      </c>
      <c r="I29">
        <f>VLOOKUP(C29,Pitching!B:L,11,FALSE)</f>
        <v>262</v>
      </c>
      <c r="J29">
        <f>VLOOKUP(C29,Pitching!B:F,5,FALSE)</f>
        <v>4.76</v>
      </c>
      <c r="K29">
        <f>VLOOKUP(C29,Pitching!B:S,18,FALSE)</f>
        <v>1.45</v>
      </c>
      <c r="L29">
        <f>VLOOKUP(C29,Batting!B:J,7,FALSE)+VLOOKUP(C29,Batting!B:J,8,FALSE)+VLOOKUP(C29,Batting!B:J,9,FALSE)</f>
        <v>78</v>
      </c>
      <c r="M29">
        <f>VLOOKUP(C29,Batting!B:P,15,FALSE)</f>
        <v>0.23499999999999999</v>
      </c>
    </row>
    <row r="30" spans="1:13" x14ac:dyDescent="0.25">
      <c r="A30">
        <v>2018</v>
      </c>
      <c r="B30" t="s">
        <v>40</v>
      </c>
      <c r="C30" t="s">
        <v>62</v>
      </c>
      <c r="D30">
        <f>VLOOKUP(C30,Pitching!B:E,3,FALSE)</f>
        <v>15</v>
      </c>
      <c r="E30">
        <f>VLOOKUP(C30,Pitching!B:E,4,FALSE)</f>
        <v>10</v>
      </c>
      <c r="F30">
        <f>VLOOKUP(C30,Batting!B:F,5,FALSE)</f>
        <v>141</v>
      </c>
      <c r="G30">
        <f>VLOOKUP(C30,Pitching!B:M,12,FALSE)</f>
        <v>107</v>
      </c>
      <c r="H30">
        <f>VLOOKUP(C30,Batting!B:G,6,FALSE)</f>
        <v>203</v>
      </c>
      <c r="I30">
        <f>VLOOKUP(C30,Pitching!B:L,11,FALSE)</f>
        <v>219</v>
      </c>
      <c r="J30">
        <f>VLOOKUP(C30,Pitching!B:F,5,FALSE)</f>
        <v>4.18</v>
      </c>
      <c r="K30">
        <f>VLOOKUP(C30,Pitching!B:S,18,FALSE)</f>
        <v>1.36</v>
      </c>
      <c r="L30">
        <f>VLOOKUP(C30,Batting!B:J,7,FALSE)+VLOOKUP(C30,Batting!B:J,8,FALSE)+VLOOKUP(C30,Batting!B:J,9,FALSE)</f>
        <v>86</v>
      </c>
      <c r="M30">
        <f>VLOOKUP(C30,Batting!B:P,15,FALSE)</f>
        <v>0.23899999999999999</v>
      </c>
    </row>
    <row r="31" spans="1:13" x14ac:dyDescent="0.25">
      <c r="A31">
        <v>2018</v>
      </c>
      <c r="B31" t="s">
        <v>41</v>
      </c>
      <c r="C31" t="s">
        <v>63</v>
      </c>
      <c r="D31">
        <f>VLOOKUP(C31,Pitching!B:E,3,FALSE)</f>
        <v>11</v>
      </c>
      <c r="E31">
        <f>VLOOKUP(C31,Pitching!B:E,4,FALSE)</f>
        <v>16</v>
      </c>
      <c r="F31">
        <f>VLOOKUP(C31,Batting!B:F,5,FALSE)</f>
        <v>111</v>
      </c>
      <c r="G31">
        <f>VLOOKUP(C31,Pitching!B:M,12,FALSE)</f>
        <v>115</v>
      </c>
      <c r="H31">
        <f>VLOOKUP(C31,Batting!B:G,6,FALSE)</f>
        <v>216</v>
      </c>
      <c r="I31">
        <f>VLOOKUP(C31,Pitching!B:L,11,FALSE)</f>
        <v>194</v>
      </c>
      <c r="J31">
        <f>VLOOKUP(C31,Pitching!B:F,5,FALSE)</f>
        <v>4</v>
      </c>
      <c r="K31">
        <f>VLOOKUP(C31,Pitching!B:S,18,FALSE)</f>
        <v>1.1599999999999999</v>
      </c>
      <c r="L31">
        <f>VLOOKUP(C31,Batting!B:J,7,FALSE)+VLOOKUP(C31,Batting!B:J,8,FALSE)+VLOOKUP(C31,Batting!B:J,9,FALSE)</f>
        <v>74</v>
      </c>
      <c r="M31">
        <f>VLOOKUP(C31,Batting!B:P,15,FALSE)</f>
        <v>0.23699999999999999</v>
      </c>
    </row>
  </sheetData>
  <sortState ref="A2:P31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pane ySplit="1" topLeftCell="A2" activePane="bottomLeft" state="frozen"/>
      <selection pane="bottomLeft" activeCell="H24" sqref="H24:J24"/>
    </sheetView>
  </sheetViews>
  <sheetFormatPr defaultRowHeight="15" x14ac:dyDescent="0.25"/>
  <cols>
    <col min="1" max="1" width="3.5703125" bestFit="1" customWidth="1"/>
    <col min="2" max="2" width="21.42578125" bestFit="1" customWidth="1"/>
    <col min="3" max="3" width="7.85546875" bestFit="1" customWidth="1"/>
    <col min="4" max="4" width="3.28515625" bestFit="1" customWidth="1"/>
    <col min="5" max="7" width="4.42578125" bestFit="1" customWidth="1"/>
    <col min="8" max="9" width="3.28515625" bestFit="1" customWidth="1"/>
    <col min="10" max="10" width="3.5703125" bestFit="1" customWidth="1"/>
    <col min="11" max="13" width="4.42578125" bestFit="1" customWidth="1"/>
    <col min="14" max="15" width="3.5703125" bestFit="1" customWidth="1"/>
    <col min="16" max="19" width="6.140625" bestFit="1" customWidth="1"/>
  </cols>
  <sheetData>
    <row r="1" spans="1:19" x14ac:dyDescent="0.25">
      <c r="A1" s="13" t="s">
        <v>74</v>
      </c>
      <c r="B1" s="13" t="s">
        <v>1</v>
      </c>
      <c r="C1" s="14" t="s">
        <v>75</v>
      </c>
      <c r="D1" s="14" t="s">
        <v>76</v>
      </c>
      <c r="E1" s="14" t="s">
        <v>77</v>
      </c>
      <c r="F1" s="14" t="s">
        <v>78</v>
      </c>
      <c r="G1" s="14" t="s">
        <v>79</v>
      </c>
      <c r="H1" s="14" t="s">
        <v>80</v>
      </c>
      <c r="I1" s="14" t="s">
        <v>81</v>
      </c>
      <c r="J1" s="14" t="s">
        <v>82</v>
      </c>
      <c r="K1" s="14" t="s">
        <v>83</v>
      </c>
      <c r="L1" s="14" t="s">
        <v>84</v>
      </c>
      <c r="M1" s="14" t="s">
        <v>85</v>
      </c>
      <c r="N1" s="14" t="s">
        <v>86</v>
      </c>
      <c r="O1" s="14" t="s">
        <v>87</v>
      </c>
      <c r="P1" s="14" t="s">
        <v>91</v>
      </c>
      <c r="Q1" s="14" t="s">
        <v>88</v>
      </c>
      <c r="R1" s="14" t="s">
        <v>89</v>
      </c>
      <c r="S1" s="14" t="s">
        <v>90</v>
      </c>
    </row>
    <row r="2" spans="1:19" ht="15.75" thickBot="1" x14ac:dyDescent="0.3">
      <c r="A2" s="10">
        <v>1</v>
      </c>
      <c r="B2" s="11" t="s">
        <v>42</v>
      </c>
      <c r="C2" s="12" t="s">
        <v>43</v>
      </c>
      <c r="D2" s="12">
        <v>25</v>
      </c>
      <c r="E2" s="12">
        <v>892</v>
      </c>
      <c r="F2" s="12">
        <v>151</v>
      </c>
      <c r="G2" s="12">
        <v>248</v>
      </c>
      <c r="H2" s="12">
        <v>64</v>
      </c>
      <c r="I2" s="12">
        <v>3</v>
      </c>
      <c r="J2" s="12">
        <v>30</v>
      </c>
      <c r="K2" s="12">
        <v>143</v>
      </c>
      <c r="L2" s="12">
        <v>83</v>
      </c>
      <c r="M2" s="12">
        <v>197</v>
      </c>
      <c r="N2" s="12">
        <v>16</v>
      </c>
      <c r="O2" s="12">
        <v>3</v>
      </c>
      <c r="P2" s="32">
        <v>0.27800000000000002</v>
      </c>
      <c r="Q2" s="12">
        <v>0.34399999999999997</v>
      </c>
      <c r="R2" s="12">
        <v>0.45700000000000002</v>
      </c>
      <c r="S2" s="12">
        <v>0.80200000000000005</v>
      </c>
    </row>
    <row r="3" spans="1:19" ht="15.75" thickBot="1" x14ac:dyDescent="0.3">
      <c r="A3" s="10">
        <v>2</v>
      </c>
      <c r="B3" s="11" t="s">
        <v>44</v>
      </c>
      <c r="C3" s="12" t="s">
        <v>43</v>
      </c>
      <c r="D3" s="12">
        <v>24</v>
      </c>
      <c r="E3" s="12">
        <v>838</v>
      </c>
      <c r="F3" s="12">
        <v>119</v>
      </c>
      <c r="G3" s="12">
        <v>231</v>
      </c>
      <c r="H3" s="12">
        <v>41</v>
      </c>
      <c r="I3" s="12">
        <v>5</v>
      </c>
      <c r="J3" s="12">
        <v>28</v>
      </c>
      <c r="K3" s="12">
        <v>111</v>
      </c>
      <c r="L3" s="12">
        <v>76</v>
      </c>
      <c r="M3" s="12">
        <v>208</v>
      </c>
      <c r="N3" s="12">
        <v>15</v>
      </c>
      <c r="O3" s="12">
        <v>7</v>
      </c>
      <c r="P3" s="32">
        <v>0.27600000000000002</v>
      </c>
      <c r="Q3" s="12">
        <v>0.34300000000000003</v>
      </c>
      <c r="R3" s="12">
        <v>0.437</v>
      </c>
      <c r="S3" s="12">
        <v>0.77900000000000003</v>
      </c>
    </row>
    <row r="4" spans="1:19" ht="15.75" thickBot="1" x14ac:dyDescent="0.3">
      <c r="A4" s="10">
        <v>3</v>
      </c>
      <c r="B4" s="11" t="s">
        <v>45</v>
      </c>
      <c r="C4" s="12" t="s">
        <v>43</v>
      </c>
      <c r="D4" s="12">
        <v>25</v>
      </c>
      <c r="E4" s="12">
        <v>862</v>
      </c>
      <c r="F4" s="12">
        <v>130</v>
      </c>
      <c r="G4" s="12">
        <v>228</v>
      </c>
      <c r="H4" s="12">
        <v>50</v>
      </c>
      <c r="I4" s="12">
        <v>5</v>
      </c>
      <c r="J4" s="12">
        <v>33</v>
      </c>
      <c r="K4" s="12">
        <v>125</v>
      </c>
      <c r="L4" s="12">
        <v>86</v>
      </c>
      <c r="M4" s="12">
        <v>224</v>
      </c>
      <c r="N4" s="12">
        <v>6</v>
      </c>
      <c r="O4" s="12">
        <v>2</v>
      </c>
      <c r="P4" s="32">
        <v>0.26500000000000001</v>
      </c>
      <c r="Q4" s="12">
        <v>0.33900000000000002</v>
      </c>
      <c r="R4" s="12">
        <v>0.44900000000000001</v>
      </c>
      <c r="S4" s="12">
        <v>0.78800000000000003</v>
      </c>
    </row>
    <row r="5" spans="1:19" ht="15.75" thickBot="1" x14ac:dyDescent="0.3">
      <c r="A5" s="10">
        <v>4</v>
      </c>
      <c r="B5" s="11" t="s">
        <v>46</v>
      </c>
      <c r="C5" s="12" t="s">
        <v>47</v>
      </c>
      <c r="D5" s="12">
        <v>24</v>
      </c>
      <c r="E5" s="12">
        <v>855</v>
      </c>
      <c r="F5" s="12">
        <v>124</v>
      </c>
      <c r="G5" s="12">
        <v>223</v>
      </c>
      <c r="H5" s="12">
        <v>58</v>
      </c>
      <c r="I5" s="12">
        <v>4</v>
      </c>
      <c r="J5" s="12">
        <v>26</v>
      </c>
      <c r="K5" s="12">
        <v>117</v>
      </c>
      <c r="L5" s="12">
        <v>87</v>
      </c>
      <c r="M5" s="12">
        <v>202</v>
      </c>
      <c r="N5" s="12">
        <v>24</v>
      </c>
      <c r="O5" s="12">
        <v>7</v>
      </c>
      <c r="P5" s="32">
        <v>0.26100000000000001</v>
      </c>
      <c r="Q5" s="12">
        <v>0.33300000000000002</v>
      </c>
      <c r="R5" s="12">
        <v>0.42899999999999999</v>
      </c>
      <c r="S5" s="12">
        <v>0.76200000000000001</v>
      </c>
    </row>
    <row r="6" spans="1:19" ht="15.75" thickBot="1" x14ac:dyDescent="0.3">
      <c r="A6" s="10">
        <v>5</v>
      </c>
      <c r="B6" s="11" t="s">
        <v>48</v>
      </c>
      <c r="C6" s="12" t="s">
        <v>47</v>
      </c>
      <c r="D6" s="12">
        <v>25</v>
      </c>
      <c r="E6" s="12">
        <v>904</v>
      </c>
      <c r="F6" s="12">
        <v>128</v>
      </c>
      <c r="G6" s="12">
        <v>233</v>
      </c>
      <c r="H6" s="12">
        <v>58</v>
      </c>
      <c r="I6" s="12">
        <v>7</v>
      </c>
      <c r="J6" s="12">
        <v>25</v>
      </c>
      <c r="K6" s="12">
        <v>122</v>
      </c>
      <c r="L6" s="12">
        <v>97</v>
      </c>
      <c r="M6" s="12">
        <v>220</v>
      </c>
      <c r="N6" s="12">
        <v>7</v>
      </c>
      <c r="O6" s="12">
        <v>7</v>
      </c>
      <c r="P6" s="32">
        <v>0.25800000000000001</v>
      </c>
      <c r="Q6" s="12">
        <v>0.33500000000000002</v>
      </c>
      <c r="R6" s="12">
        <v>0.42</v>
      </c>
      <c r="S6" s="12">
        <v>0.75600000000000001</v>
      </c>
    </row>
    <row r="7" spans="1:19" ht="15.75" thickBot="1" x14ac:dyDescent="0.3">
      <c r="A7" s="10">
        <v>6</v>
      </c>
      <c r="B7" s="11" t="s">
        <v>49</v>
      </c>
      <c r="C7" s="12" t="s">
        <v>43</v>
      </c>
      <c r="D7" s="12">
        <v>25</v>
      </c>
      <c r="E7" s="12">
        <v>862</v>
      </c>
      <c r="F7" s="12">
        <v>151</v>
      </c>
      <c r="G7" s="12">
        <v>222</v>
      </c>
      <c r="H7" s="12">
        <v>54</v>
      </c>
      <c r="I7" s="12">
        <v>3</v>
      </c>
      <c r="J7" s="12">
        <v>36</v>
      </c>
      <c r="K7" s="12">
        <v>146</v>
      </c>
      <c r="L7" s="12">
        <v>116</v>
      </c>
      <c r="M7" s="12">
        <v>247</v>
      </c>
      <c r="N7" s="12">
        <v>11</v>
      </c>
      <c r="O7" s="12">
        <v>4</v>
      </c>
      <c r="P7" s="32">
        <v>0.25800000000000001</v>
      </c>
      <c r="Q7" s="12">
        <v>0.34599999999999997</v>
      </c>
      <c r="R7" s="12">
        <v>0.45200000000000001</v>
      </c>
      <c r="S7" s="12">
        <v>0.79800000000000004</v>
      </c>
    </row>
    <row r="8" spans="1:19" ht="15.75" thickBot="1" x14ac:dyDescent="0.3">
      <c r="A8" s="10">
        <v>7</v>
      </c>
      <c r="B8" s="11" t="s">
        <v>50</v>
      </c>
      <c r="C8" s="12" t="s">
        <v>47</v>
      </c>
      <c r="D8" s="12">
        <v>23</v>
      </c>
      <c r="E8" s="12">
        <v>778</v>
      </c>
      <c r="F8" s="12">
        <v>114</v>
      </c>
      <c r="G8" s="12">
        <v>200</v>
      </c>
      <c r="H8" s="12">
        <v>41</v>
      </c>
      <c r="I8" s="12">
        <v>10</v>
      </c>
      <c r="J8" s="12">
        <v>20</v>
      </c>
      <c r="K8" s="12">
        <v>105</v>
      </c>
      <c r="L8" s="12">
        <v>71</v>
      </c>
      <c r="M8" s="12">
        <v>183</v>
      </c>
      <c r="N8" s="12">
        <v>5</v>
      </c>
      <c r="O8" s="12">
        <v>5</v>
      </c>
      <c r="P8" s="32">
        <v>0.25700000000000001</v>
      </c>
      <c r="Q8" s="12">
        <v>0.33400000000000002</v>
      </c>
      <c r="R8" s="12">
        <v>0.41299999999999998</v>
      </c>
      <c r="S8" s="12">
        <v>0.747</v>
      </c>
    </row>
    <row r="9" spans="1:19" ht="15.75" thickBot="1" x14ac:dyDescent="0.3">
      <c r="A9" s="10">
        <v>8</v>
      </c>
      <c r="B9" s="11" t="s">
        <v>51</v>
      </c>
      <c r="C9" s="12" t="s">
        <v>43</v>
      </c>
      <c r="D9" s="12">
        <v>25</v>
      </c>
      <c r="E9" s="12">
        <v>854</v>
      </c>
      <c r="F9" s="12">
        <v>121</v>
      </c>
      <c r="G9" s="12">
        <v>219</v>
      </c>
      <c r="H9" s="12">
        <v>52</v>
      </c>
      <c r="I9" s="12">
        <v>4</v>
      </c>
      <c r="J9" s="12">
        <v>33</v>
      </c>
      <c r="K9" s="12">
        <v>118</v>
      </c>
      <c r="L9" s="12">
        <v>68</v>
      </c>
      <c r="M9" s="12">
        <v>184</v>
      </c>
      <c r="N9" s="12">
        <v>17</v>
      </c>
      <c r="O9" s="12">
        <v>5</v>
      </c>
      <c r="P9" s="32">
        <v>0.25600000000000001</v>
      </c>
      <c r="Q9" s="12">
        <v>0.31900000000000001</v>
      </c>
      <c r="R9" s="12">
        <v>0.443</v>
      </c>
      <c r="S9" s="12">
        <v>0.76100000000000001</v>
      </c>
    </row>
    <row r="10" spans="1:19" ht="15.75" thickBot="1" x14ac:dyDescent="0.3">
      <c r="A10" s="10">
        <v>9</v>
      </c>
      <c r="B10" s="11" t="s">
        <v>52</v>
      </c>
      <c r="C10" s="12" t="s">
        <v>43</v>
      </c>
      <c r="D10" s="12">
        <v>27</v>
      </c>
      <c r="E10" s="12">
        <v>901</v>
      </c>
      <c r="F10" s="12">
        <v>135</v>
      </c>
      <c r="G10" s="12">
        <v>231</v>
      </c>
      <c r="H10" s="12">
        <v>45</v>
      </c>
      <c r="I10" s="12">
        <v>2</v>
      </c>
      <c r="J10" s="12">
        <v>28</v>
      </c>
      <c r="K10" s="12">
        <v>130</v>
      </c>
      <c r="L10" s="12">
        <v>106</v>
      </c>
      <c r="M10" s="12">
        <v>234</v>
      </c>
      <c r="N10" s="12">
        <v>11</v>
      </c>
      <c r="O10" s="12">
        <v>5</v>
      </c>
      <c r="P10" s="32">
        <v>0.25600000000000001</v>
      </c>
      <c r="Q10" s="12">
        <v>0.33700000000000002</v>
      </c>
      <c r="R10" s="12">
        <v>0.40400000000000003</v>
      </c>
      <c r="S10" s="12">
        <v>0.74099999999999999</v>
      </c>
    </row>
    <row r="11" spans="1:19" ht="15.75" thickBot="1" x14ac:dyDescent="0.3">
      <c r="A11" s="10">
        <v>10</v>
      </c>
      <c r="B11" s="11" t="s">
        <v>53</v>
      </c>
      <c r="C11" s="12" t="s">
        <v>47</v>
      </c>
      <c r="D11" s="12">
        <v>28</v>
      </c>
      <c r="E11" s="12">
        <v>943</v>
      </c>
      <c r="F11" s="12">
        <v>129</v>
      </c>
      <c r="G11" s="12">
        <v>240</v>
      </c>
      <c r="H11" s="12">
        <v>47</v>
      </c>
      <c r="I11" s="12">
        <v>6</v>
      </c>
      <c r="J11" s="12">
        <v>28</v>
      </c>
      <c r="K11" s="12">
        <v>123</v>
      </c>
      <c r="L11" s="12">
        <v>96</v>
      </c>
      <c r="M11" s="12">
        <v>206</v>
      </c>
      <c r="N11" s="12">
        <v>11</v>
      </c>
      <c r="O11" s="12">
        <v>6</v>
      </c>
      <c r="P11" s="32">
        <v>0.255</v>
      </c>
      <c r="Q11" s="12">
        <v>0.32600000000000001</v>
      </c>
      <c r="R11" s="12">
        <v>0.40600000000000003</v>
      </c>
      <c r="S11" s="12">
        <v>0.73199999999999998</v>
      </c>
    </row>
    <row r="12" spans="1:19" ht="15.75" thickBot="1" x14ac:dyDescent="0.3">
      <c r="A12" s="10">
        <v>11</v>
      </c>
      <c r="B12" s="11" t="s">
        <v>54</v>
      </c>
      <c r="C12" s="12" t="s">
        <v>43</v>
      </c>
      <c r="D12" s="12">
        <v>26</v>
      </c>
      <c r="E12" s="12">
        <v>890</v>
      </c>
      <c r="F12" s="12">
        <v>114</v>
      </c>
      <c r="G12" s="12">
        <v>222</v>
      </c>
      <c r="H12" s="12">
        <v>54</v>
      </c>
      <c r="I12" s="12">
        <v>9</v>
      </c>
      <c r="J12" s="12">
        <v>23</v>
      </c>
      <c r="K12" s="12">
        <v>111</v>
      </c>
      <c r="L12" s="12">
        <v>71</v>
      </c>
      <c r="M12" s="12">
        <v>196</v>
      </c>
      <c r="N12" s="12">
        <v>14</v>
      </c>
      <c r="O12" s="12">
        <v>5</v>
      </c>
      <c r="P12" s="32">
        <v>0.249</v>
      </c>
      <c r="Q12" s="12">
        <v>0.311</v>
      </c>
      <c r="R12" s="12">
        <v>0.40799999999999997</v>
      </c>
      <c r="S12" s="12">
        <v>0.71799999999999997</v>
      </c>
    </row>
    <row r="13" spans="1:19" ht="15.75" thickBot="1" x14ac:dyDescent="0.3">
      <c r="A13" s="10">
        <v>12</v>
      </c>
      <c r="B13" s="11" t="s">
        <v>55</v>
      </c>
      <c r="C13" s="12" t="s">
        <v>47</v>
      </c>
      <c r="D13" s="12">
        <v>26</v>
      </c>
      <c r="E13" s="12">
        <v>885</v>
      </c>
      <c r="F13" s="12">
        <v>104</v>
      </c>
      <c r="G13" s="12">
        <v>217</v>
      </c>
      <c r="H13" s="12">
        <v>34</v>
      </c>
      <c r="I13" s="12">
        <v>5</v>
      </c>
      <c r="J13" s="12">
        <v>28</v>
      </c>
      <c r="K13" s="12">
        <v>96</v>
      </c>
      <c r="L13" s="12">
        <v>79</v>
      </c>
      <c r="M13" s="12">
        <v>240</v>
      </c>
      <c r="N13" s="12">
        <v>14</v>
      </c>
      <c r="O13" s="12">
        <v>6</v>
      </c>
      <c r="P13" s="32">
        <v>0.245</v>
      </c>
      <c r="Q13" s="12">
        <v>0.31</v>
      </c>
      <c r="R13" s="12">
        <v>0.39</v>
      </c>
      <c r="S13" s="12">
        <v>0.7</v>
      </c>
    </row>
    <row r="14" spans="1:19" ht="15.75" thickBot="1" x14ac:dyDescent="0.3">
      <c r="A14" s="10">
        <v>13</v>
      </c>
      <c r="B14" s="11" t="s">
        <v>56</v>
      </c>
      <c r="C14" s="12" t="s">
        <v>43</v>
      </c>
      <c r="D14" s="12">
        <v>26</v>
      </c>
      <c r="E14" s="12">
        <v>890</v>
      </c>
      <c r="F14" s="12">
        <v>85</v>
      </c>
      <c r="G14" s="12">
        <v>218</v>
      </c>
      <c r="H14" s="12">
        <v>42</v>
      </c>
      <c r="I14" s="12">
        <v>2</v>
      </c>
      <c r="J14" s="12">
        <v>21</v>
      </c>
      <c r="K14" s="12">
        <v>78</v>
      </c>
      <c r="L14" s="12">
        <v>79</v>
      </c>
      <c r="M14" s="12">
        <v>193</v>
      </c>
      <c r="N14" s="12">
        <v>8</v>
      </c>
      <c r="O14" s="12">
        <v>7</v>
      </c>
      <c r="P14" s="32">
        <v>0.245</v>
      </c>
      <c r="Q14" s="12">
        <v>0.315</v>
      </c>
      <c r="R14" s="12">
        <v>0.36699999999999999</v>
      </c>
      <c r="S14" s="12">
        <v>0.68300000000000005</v>
      </c>
    </row>
    <row r="15" spans="1:19" ht="15.75" thickBot="1" x14ac:dyDescent="0.3">
      <c r="A15" s="10">
        <v>14</v>
      </c>
      <c r="B15" s="11" t="s">
        <v>57</v>
      </c>
      <c r="C15" s="12" t="s">
        <v>43</v>
      </c>
      <c r="D15" s="12">
        <v>25</v>
      </c>
      <c r="E15" s="12">
        <v>861</v>
      </c>
      <c r="F15" s="12">
        <v>115</v>
      </c>
      <c r="G15" s="12">
        <v>209</v>
      </c>
      <c r="H15" s="12">
        <v>27</v>
      </c>
      <c r="I15" s="12">
        <v>4</v>
      </c>
      <c r="J15" s="12">
        <v>34</v>
      </c>
      <c r="K15" s="12">
        <v>109</v>
      </c>
      <c r="L15" s="12">
        <v>75</v>
      </c>
      <c r="M15" s="12">
        <v>196</v>
      </c>
      <c r="N15" s="12">
        <v>13</v>
      </c>
      <c r="O15" s="12">
        <v>1</v>
      </c>
      <c r="P15" s="32">
        <v>0.24299999999999999</v>
      </c>
      <c r="Q15" s="12">
        <v>0.31</v>
      </c>
      <c r="R15" s="12">
        <v>0.40200000000000002</v>
      </c>
      <c r="S15" s="12">
        <v>0.71099999999999997</v>
      </c>
    </row>
    <row r="16" spans="1:19" ht="15.75" thickBot="1" x14ac:dyDescent="0.3">
      <c r="A16" s="10">
        <v>15</v>
      </c>
      <c r="B16" s="11" t="s">
        <v>58</v>
      </c>
      <c r="C16" s="12" t="s">
        <v>47</v>
      </c>
      <c r="D16" s="12">
        <v>27</v>
      </c>
      <c r="E16" s="12">
        <v>917</v>
      </c>
      <c r="F16" s="12">
        <v>110</v>
      </c>
      <c r="G16" s="12">
        <v>221</v>
      </c>
      <c r="H16" s="12">
        <v>45</v>
      </c>
      <c r="I16" s="12">
        <v>2</v>
      </c>
      <c r="J16" s="12">
        <v>19</v>
      </c>
      <c r="K16" s="12">
        <v>105</v>
      </c>
      <c r="L16" s="12">
        <v>105</v>
      </c>
      <c r="M16" s="12">
        <v>222</v>
      </c>
      <c r="N16" s="12">
        <v>12</v>
      </c>
      <c r="O16" s="12">
        <v>2</v>
      </c>
      <c r="P16" s="32">
        <v>0.24099999999999999</v>
      </c>
      <c r="Q16" s="12">
        <v>0.32600000000000001</v>
      </c>
      <c r="R16" s="12">
        <v>0.35699999999999998</v>
      </c>
      <c r="S16" s="12">
        <v>0.68200000000000005</v>
      </c>
    </row>
    <row r="17" spans="1:19" ht="15.75" thickBot="1" x14ac:dyDescent="0.3">
      <c r="A17" s="10">
        <v>16</v>
      </c>
      <c r="B17" s="11" t="s">
        <v>59</v>
      </c>
      <c r="C17" s="12" t="s">
        <v>43</v>
      </c>
      <c r="D17" s="12">
        <v>24</v>
      </c>
      <c r="E17" s="12">
        <v>831</v>
      </c>
      <c r="F17" s="12">
        <v>86</v>
      </c>
      <c r="G17" s="12">
        <v>200</v>
      </c>
      <c r="H17" s="12">
        <v>36</v>
      </c>
      <c r="I17" s="12">
        <v>8</v>
      </c>
      <c r="J17" s="12">
        <v>27</v>
      </c>
      <c r="K17" s="12">
        <v>85</v>
      </c>
      <c r="L17" s="12">
        <v>66</v>
      </c>
      <c r="M17" s="12">
        <v>231</v>
      </c>
      <c r="N17" s="12">
        <v>24</v>
      </c>
      <c r="O17" s="12">
        <v>5</v>
      </c>
      <c r="P17" s="32">
        <v>0.24099999999999999</v>
      </c>
      <c r="Q17" s="12">
        <v>0.308</v>
      </c>
      <c r="R17" s="12">
        <v>0.40100000000000002</v>
      </c>
      <c r="S17" s="12">
        <v>0.70899999999999996</v>
      </c>
    </row>
    <row r="18" spans="1:19" ht="15.75" thickBot="1" x14ac:dyDescent="0.3">
      <c r="A18" s="10">
        <v>17</v>
      </c>
      <c r="B18" s="11" t="s">
        <v>60</v>
      </c>
      <c r="C18" s="12" t="s">
        <v>43</v>
      </c>
      <c r="D18" s="12">
        <v>22</v>
      </c>
      <c r="E18" s="12">
        <v>773</v>
      </c>
      <c r="F18" s="12">
        <v>90</v>
      </c>
      <c r="G18" s="12">
        <v>186</v>
      </c>
      <c r="H18" s="12">
        <v>53</v>
      </c>
      <c r="I18" s="12">
        <v>2</v>
      </c>
      <c r="J18" s="12">
        <v>23</v>
      </c>
      <c r="K18" s="12">
        <v>85</v>
      </c>
      <c r="L18" s="12">
        <v>85</v>
      </c>
      <c r="M18" s="12">
        <v>205</v>
      </c>
      <c r="N18" s="12">
        <v>8</v>
      </c>
      <c r="O18" s="12">
        <v>3</v>
      </c>
      <c r="P18" s="32">
        <v>0.24099999999999999</v>
      </c>
      <c r="Q18" s="12">
        <v>0.318</v>
      </c>
      <c r="R18" s="12">
        <v>0.40400000000000003</v>
      </c>
      <c r="S18" s="12">
        <v>0.72099999999999997</v>
      </c>
    </row>
    <row r="19" spans="1:19" ht="15.75" thickBot="1" x14ac:dyDescent="0.3">
      <c r="A19" s="10">
        <v>18</v>
      </c>
      <c r="B19" s="11" t="s">
        <v>61</v>
      </c>
      <c r="C19" s="12" t="s">
        <v>47</v>
      </c>
      <c r="D19" s="12">
        <v>25</v>
      </c>
      <c r="E19" s="12">
        <v>851</v>
      </c>
      <c r="F19" s="12">
        <v>120</v>
      </c>
      <c r="G19" s="12">
        <v>204</v>
      </c>
      <c r="H19" s="12">
        <v>41</v>
      </c>
      <c r="I19" s="12">
        <v>0</v>
      </c>
      <c r="J19" s="12">
        <v>30</v>
      </c>
      <c r="K19" s="12">
        <v>115</v>
      </c>
      <c r="L19" s="12">
        <v>100</v>
      </c>
      <c r="M19" s="12">
        <v>216</v>
      </c>
      <c r="N19" s="12">
        <v>13</v>
      </c>
      <c r="O19" s="12">
        <v>8</v>
      </c>
      <c r="P19" s="32">
        <v>0.24</v>
      </c>
      <c r="Q19" s="12">
        <v>0.32400000000000001</v>
      </c>
      <c r="R19" s="12">
        <v>0.39400000000000002</v>
      </c>
      <c r="S19" s="12">
        <v>0.71799999999999997</v>
      </c>
    </row>
    <row r="20" spans="1:19" ht="15.75" thickBot="1" x14ac:dyDescent="0.3">
      <c r="A20" s="10">
        <v>19</v>
      </c>
      <c r="B20" s="11" t="s">
        <v>62</v>
      </c>
      <c r="C20" s="12" t="s">
        <v>43</v>
      </c>
      <c r="D20" s="12">
        <v>25</v>
      </c>
      <c r="E20" s="12">
        <v>851</v>
      </c>
      <c r="F20" s="12">
        <v>141</v>
      </c>
      <c r="G20" s="12">
        <v>203</v>
      </c>
      <c r="H20" s="12">
        <v>43</v>
      </c>
      <c r="I20" s="12">
        <v>6</v>
      </c>
      <c r="J20" s="12">
        <v>37</v>
      </c>
      <c r="K20" s="12">
        <v>133</v>
      </c>
      <c r="L20" s="12">
        <v>99</v>
      </c>
      <c r="M20" s="12">
        <v>207</v>
      </c>
      <c r="N20" s="12">
        <v>5</v>
      </c>
      <c r="O20" s="12">
        <v>2</v>
      </c>
      <c r="P20" s="32">
        <v>0.23899999999999999</v>
      </c>
      <c r="Q20" s="12">
        <v>0.32500000000000001</v>
      </c>
      <c r="R20" s="12">
        <v>0.434</v>
      </c>
      <c r="S20" s="12">
        <v>0.75800000000000001</v>
      </c>
    </row>
    <row r="21" spans="1:19" ht="15.75" thickBot="1" x14ac:dyDescent="0.3">
      <c r="A21" s="10">
        <v>20</v>
      </c>
      <c r="B21" s="11" t="s">
        <v>63</v>
      </c>
      <c r="C21" s="12" t="s">
        <v>47</v>
      </c>
      <c r="D21" s="12">
        <v>27</v>
      </c>
      <c r="E21" s="12">
        <v>913</v>
      </c>
      <c r="F21" s="12">
        <v>111</v>
      </c>
      <c r="G21" s="12">
        <v>216</v>
      </c>
      <c r="H21" s="12">
        <v>44</v>
      </c>
      <c r="I21" s="12">
        <v>3</v>
      </c>
      <c r="J21" s="12">
        <v>27</v>
      </c>
      <c r="K21" s="12">
        <v>104</v>
      </c>
      <c r="L21" s="12">
        <v>119</v>
      </c>
      <c r="M21" s="12">
        <v>230</v>
      </c>
      <c r="N21" s="12">
        <v>30</v>
      </c>
      <c r="O21" s="12">
        <v>4</v>
      </c>
      <c r="P21" s="32">
        <v>0.23699999999999999</v>
      </c>
      <c r="Q21" s="12">
        <v>0.32900000000000001</v>
      </c>
      <c r="R21" s="12">
        <v>0.38</v>
      </c>
      <c r="S21" s="12">
        <v>0.70899999999999996</v>
      </c>
    </row>
    <row r="22" spans="1:19" ht="15.75" thickBot="1" x14ac:dyDescent="0.3">
      <c r="A22" s="10">
        <v>21</v>
      </c>
      <c r="B22" s="11" t="s">
        <v>64</v>
      </c>
      <c r="C22" s="12" t="s">
        <v>43</v>
      </c>
      <c r="D22" s="12">
        <v>27</v>
      </c>
      <c r="E22" s="12">
        <v>908</v>
      </c>
      <c r="F22" s="12">
        <v>105</v>
      </c>
      <c r="G22" s="12">
        <v>213</v>
      </c>
      <c r="H22" s="12">
        <v>47</v>
      </c>
      <c r="I22" s="12">
        <v>2</v>
      </c>
      <c r="J22" s="12">
        <v>29</v>
      </c>
      <c r="K22" s="12">
        <v>102</v>
      </c>
      <c r="L22" s="12">
        <v>87</v>
      </c>
      <c r="M22" s="12">
        <v>253</v>
      </c>
      <c r="N22" s="12">
        <v>12</v>
      </c>
      <c r="O22" s="12">
        <v>8</v>
      </c>
      <c r="P22" s="32">
        <v>0.23499999999999999</v>
      </c>
      <c r="Q22" s="12">
        <v>0.309</v>
      </c>
      <c r="R22" s="12">
        <v>0.38700000000000001</v>
      </c>
      <c r="S22" s="12">
        <v>0.69499999999999995</v>
      </c>
    </row>
    <row r="23" spans="1:19" ht="15.75" thickBot="1" x14ac:dyDescent="0.3">
      <c r="A23" s="10">
        <v>22</v>
      </c>
      <c r="B23" s="11" t="s">
        <v>65</v>
      </c>
      <c r="C23" s="12" t="s">
        <v>47</v>
      </c>
      <c r="D23" s="12">
        <v>25</v>
      </c>
      <c r="E23" s="12">
        <v>819</v>
      </c>
      <c r="F23" s="12">
        <v>118</v>
      </c>
      <c r="G23" s="12">
        <v>192</v>
      </c>
      <c r="H23" s="12">
        <v>38</v>
      </c>
      <c r="I23" s="12">
        <v>4</v>
      </c>
      <c r="J23" s="12">
        <v>23</v>
      </c>
      <c r="K23" s="12">
        <v>115</v>
      </c>
      <c r="L23" s="12">
        <v>110</v>
      </c>
      <c r="M23" s="12">
        <v>249</v>
      </c>
      <c r="N23" s="12">
        <v>12</v>
      </c>
      <c r="O23" s="12">
        <v>8</v>
      </c>
      <c r="P23" s="32">
        <v>0.23400000000000001</v>
      </c>
      <c r="Q23" s="12">
        <v>0.32700000000000001</v>
      </c>
      <c r="R23" s="12">
        <v>0.375</v>
      </c>
      <c r="S23" s="12">
        <v>0.70099999999999996</v>
      </c>
    </row>
    <row r="24" spans="1:19" ht="15.75" thickBot="1" x14ac:dyDescent="0.3">
      <c r="A24" s="10">
        <v>23</v>
      </c>
      <c r="B24" s="11" t="s">
        <v>66</v>
      </c>
      <c r="C24" s="12" t="s">
        <v>47</v>
      </c>
      <c r="D24" s="12">
        <v>25</v>
      </c>
      <c r="E24" s="12">
        <v>835</v>
      </c>
      <c r="F24" s="12">
        <v>114</v>
      </c>
      <c r="G24" s="12">
        <v>194</v>
      </c>
      <c r="H24" s="12">
        <v>48</v>
      </c>
      <c r="I24" s="12">
        <v>8</v>
      </c>
      <c r="J24" s="12">
        <v>33</v>
      </c>
      <c r="K24" s="12">
        <v>110</v>
      </c>
      <c r="L24" s="12">
        <v>94</v>
      </c>
      <c r="M24" s="12">
        <v>235</v>
      </c>
      <c r="N24" s="12">
        <v>12</v>
      </c>
      <c r="O24" s="12">
        <v>7</v>
      </c>
      <c r="P24" s="32">
        <v>0.23200000000000001</v>
      </c>
      <c r="Q24" s="12">
        <v>0.31</v>
      </c>
      <c r="R24" s="12">
        <v>0.42799999999999999</v>
      </c>
      <c r="S24" s="12">
        <v>0.73799999999999999</v>
      </c>
    </row>
    <row r="25" spans="1:19" ht="15.75" thickBot="1" x14ac:dyDescent="0.3">
      <c r="A25" s="10">
        <v>24</v>
      </c>
      <c r="B25" s="11" t="s">
        <v>67</v>
      </c>
      <c r="C25" s="12" t="s">
        <v>43</v>
      </c>
      <c r="D25" s="12">
        <v>26</v>
      </c>
      <c r="E25" s="12">
        <v>894</v>
      </c>
      <c r="F25" s="12">
        <v>93</v>
      </c>
      <c r="G25" s="12">
        <v>207</v>
      </c>
      <c r="H25" s="12">
        <v>46</v>
      </c>
      <c r="I25" s="12">
        <v>1</v>
      </c>
      <c r="J25" s="12">
        <v>30</v>
      </c>
      <c r="K25" s="12">
        <v>92</v>
      </c>
      <c r="L25" s="12">
        <v>75</v>
      </c>
      <c r="M25" s="12">
        <v>250</v>
      </c>
      <c r="N25" s="12">
        <v>11</v>
      </c>
      <c r="O25" s="12">
        <v>2</v>
      </c>
      <c r="P25" s="32">
        <v>0.23200000000000001</v>
      </c>
      <c r="Q25" s="12">
        <v>0.29599999999999999</v>
      </c>
      <c r="R25" s="12">
        <v>0.38600000000000001</v>
      </c>
      <c r="S25" s="12">
        <v>0.68200000000000005</v>
      </c>
    </row>
    <row r="26" spans="1:19" ht="15.75" thickBot="1" x14ac:dyDescent="0.3">
      <c r="A26" s="10">
        <v>25</v>
      </c>
      <c r="B26" s="11" t="s">
        <v>68</v>
      </c>
      <c r="C26" s="12" t="s">
        <v>43</v>
      </c>
      <c r="D26" s="12">
        <v>25</v>
      </c>
      <c r="E26" s="12">
        <v>861</v>
      </c>
      <c r="F26" s="12">
        <v>95</v>
      </c>
      <c r="G26" s="12">
        <v>199</v>
      </c>
      <c r="H26" s="12">
        <v>39</v>
      </c>
      <c r="I26" s="12">
        <v>1</v>
      </c>
      <c r="J26" s="12">
        <v>34</v>
      </c>
      <c r="K26" s="12">
        <v>91</v>
      </c>
      <c r="L26" s="12">
        <v>75</v>
      </c>
      <c r="M26" s="12">
        <v>219</v>
      </c>
      <c r="N26" s="12">
        <v>15</v>
      </c>
      <c r="O26" s="12">
        <v>6</v>
      </c>
      <c r="P26" s="32">
        <v>0.23100000000000001</v>
      </c>
      <c r="Q26" s="12">
        <v>0.3</v>
      </c>
      <c r="R26" s="12">
        <v>0.39700000000000002</v>
      </c>
      <c r="S26" s="12">
        <v>0.69699999999999995</v>
      </c>
    </row>
    <row r="27" spans="1:19" ht="15.75" thickBot="1" x14ac:dyDescent="0.3">
      <c r="A27" s="10">
        <v>26</v>
      </c>
      <c r="B27" s="11" t="s">
        <v>69</v>
      </c>
      <c r="C27" s="12" t="s">
        <v>47</v>
      </c>
      <c r="D27" s="12">
        <v>27</v>
      </c>
      <c r="E27" s="12">
        <v>915</v>
      </c>
      <c r="F27" s="12">
        <v>109</v>
      </c>
      <c r="G27" s="12">
        <v>211</v>
      </c>
      <c r="H27" s="12">
        <v>44</v>
      </c>
      <c r="I27" s="12">
        <v>4</v>
      </c>
      <c r="J27" s="12">
        <v>25</v>
      </c>
      <c r="K27" s="12">
        <v>100</v>
      </c>
      <c r="L27" s="12">
        <v>81</v>
      </c>
      <c r="M27" s="12">
        <v>279</v>
      </c>
      <c r="N27" s="12">
        <v>15</v>
      </c>
      <c r="O27" s="12">
        <v>7</v>
      </c>
      <c r="P27" s="32">
        <v>0.23100000000000001</v>
      </c>
      <c r="Q27" s="12">
        <v>0.3</v>
      </c>
      <c r="R27" s="12">
        <v>0.36899999999999999</v>
      </c>
      <c r="S27" s="12">
        <v>0.67</v>
      </c>
    </row>
    <row r="28" spans="1:19" ht="15.75" thickBot="1" x14ac:dyDescent="0.3">
      <c r="A28" s="10">
        <v>27</v>
      </c>
      <c r="B28" s="11" t="s">
        <v>70</v>
      </c>
      <c r="C28" s="12" t="s">
        <v>47</v>
      </c>
      <c r="D28" s="12">
        <v>24</v>
      </c>
      <c r="E28" s="12">
        <v>818</v>
      </c>
      <c r="F28" s="12">
        <v>112</v>
      </c>
      <c r="G28" s="12">
        <v>188</v>
      </c>
      <c r="H28" s="12">
        <v>35</v>
      </c>
      <c r="I28" s="12">
        <v>5</v>
      </c>
      <c r="J28" s="12">
        <v>24</v>
      </c>
      <c r="K28" s="12">
        <v>109</v>
      </c>
      <c r="L28" s="12">
        <v>97</v>
      </c>
      <c r="M28" s="12">
        <v>221</v>
      </c>
      <c r="N28" s="12">
        <v>11</v>
      </c>
      <c r="O28" s="12">
        <v>6</v>
      </c>
      <c r="P28" s="32">
        <v>0.23</v>
      </c>
      <c r="Q28" s="12">
        <v>0.318</v>
      </c>
      <c r="R28" s="12">
        <v>0.373</v>
      </c>
      <c r="S28" s="12">
        <v>0.69099999999999995</v>
      </c>
    </row>
    <row r="29" spans="1:19" ht="15.75" thickBot="1" x14ac:dyDescent="0.3">
      <c r="A29" s="10">
        <v>28</v>
      </c>
      <c r="B29" s="11" t="s">
        <v>71</v>
      </c>
      <c r="C29" s="12" t="s">
        <v>47</v>
      </c>
      <c r="D29" s="12">
        <v>25</v>
      </c>
      <c r="E29" s="12">
        <v>835</v>
      </c>
      <c r="F29" s="12">
        <v>84</v>
      </c>
      <c r="G29" s="12">
        <v>190</v>
      </c>
      <c r="H29" s="12">
        <v>32</v>
      </c>
      <c r="I29" s="12">
        <v>1</v>
      </c>
      <c r="J29" s="12">
        <v>19</v>
      </c>
      <c r="K29" s="12">
        <v>76</v>
      </c>
      <c r="L29" s="12">
        <v>72</v>
      </c>
      <c r="M29" s="12">
        <v>231</v>
      </c>
      <c r="N29" s="12">
        <v>8</v>
      </c>
      <c r="O29" s="12">
        <v>3</v>
      </c>
      <c r="P29" s="32">
        <v>0.22800000000000001</v>
      </c>
      <c r="Q29" s="12">
        <v>0.29499999999999998</v>
      </c>
      <c r="R29" s="12">
        <v>0.33700000000000002</v>
      </c>
      <c r="S29" s="12">
        <v>0.63200000000000001</v>
      </c>
    </row>
    <row r="30" spans="1:19" ht="15.75" thickBot="1" x14ac:dyDescent="0.3">
      <c r="A30" s="10">
        <v>29</v>
      </c>
      <c r="B30" s="11" t="s">
        <v>72</v>
      </c>
      <c r="C30" s="12" t="s">
        <v>47</v>
      </c>
      <c r="D30" s="12">
        <v>27</v>
      </c>
      <c r="E30" s="12">
        <v>888</v>
      </c>
      <c r="F30" s="12">
        <v>96</v>
      </c>
      <c r="G30" s="12">
        <v>201</v>
      </c>
      <c r="H30" s="12">
        <v>35</v>
      </c>
      <c r="I30" s="12">
        <v>1</v>
      </c>
      <c r="J30" s="12">
        <v>31</v>
      </c>
      <c r="K30" s="12">
        <v>86</v>
      </c>
      <c r="L30" s="12">
        <v>89</v>
      </c>
      <c r="M30" s="12">
        <v>235</v>
      </c>
      <c r="N30" s="12">
        <v>19</v>
      </c>
      <c r="O30" s="12">
        <v>6</v>
      </c>
      <c r="P30" s="32">
        <v>0.22600000000000001</v>
      </c>
      <c r="Q30" s="12">
        <v>0.3</v>
      </c>
      <c r="R30" s="12">
        <v>0.373</v>
      </c>
      <c r="S30" s="12">
        <v>0.67300000000000004</v>
      </c>
    </row>
    <row r="31" spans="1:19" ht="15.75" thickBot="1" x14ac:dyDescent="0.3">
      <c r="A31" s="10">
        <v>30</v>
      </c>
      <c r="B31" s="11" t="s">
        <v>73</v>
      </c>
      <c r="C31" s="12" t="s">
        <v>47</v>
      </c>
      <c r="D31" s="12">
        <v>27</v>
      </c>
      <c r="E31" s="12">
        <v>876</v>
      </c>
      <c r="F31" s="12">
        <v>103</v>
      </c>
      <c r="G31" s="12">
        <v>194</v>
      </c>
      <c r="H31" s="12">
        <v>36</v>
      </c>
      <c r="I31" s="12">
        <v>5</v>
      </c>
      <c r="J31" s="12">
        <v>27</v>
      </c>
      <c r="K31" s="12">
        <v>98</v>
      </c>
      <c r="L31" s="12">
        <v>95</v>
      </c>
      <c r="M31" s="12">
        <v>243</v>
      </c>
      <c r="N31" s="12">
        <v>16</v>
      </c>
      <c r="O31" s="12">
        <v>7</v>
      </c>
      <c r="P31" s="32">
        <v>0.221</v>
      </c>
      <c r="Q31" s="12">
        <v>0.30199999999999999</v>
      </c>
      <c r="R31" s="12">
        <v>0.36599999999999999</v>
      </c>
      <c r="S31" s="12">
        <v>0.66800000000000004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115" zoomScaleNormal="115" workbookViewId="0">
      <pane ySplit="1" topLeftCell="A2" activePane="bottomLeft" state="frozen"/>
      <selection pane="bottomLeft"/>
    </sheetView>
  </sheetViews>
  <sheetFormatPr defaultRowHeight="15" x14ac:dyDescent="0.25"/>
  <cols>
    <col min="1" max="1" width="3.5703125" bestFit="1" customWidth="1"/>
    <col min="2" max="2" width="21.42578125" bestFit="1" customWidth="1"/>
    <col min="3" max="3" width="7.85546875" bestFit="1" customWidth="1"/>
    <col min="4" max="5" width="3.28515625" bestFit="1" customWidth="1"/>
    <col min="6" max="6" width="6.42578125" bestFit="1" customWidth="1"/>
    <col min="7" max="7" width="3.28515625" bestFit="1" customWidth="1"/>
    <col min="8" max="8" width="3.7109375" bestFit="1" customWidth="1"/>
    <col min="9" max="9" width="3.5703125" bestFit="1" customWidth="1"/>
    <col min="10" max="10" width="5" bestFit="1" customWidth="1"/>
    <col min="11" max="11" width="6.140625" bestFit="1" customWidth="1"/>
    <col min="12" max="14" width="4.42578125" bestFit="1" customWidth="1"/>
    <col min="15" max="15" width="3.5703125" bestFit="1" customWidth="1"/>
    <col min="16" max="17" width="4.42578125" bestFit="1" customWidth="1"/>
    <col min="18" max="18" width="6.140625" bestFit="1" customWidth="1"/>
    <col min="19" max="19" width="6" bestFit="1" customWidth="1"/>
  </cols>
  <sheetData>
    <row r="1" spans="1:19" x14ac:dyDescent="0.25">
      <c r="A1" s="6" t="s">
        <v>74</v>
      </c>
      <c r="B1" s="6" t="s">
        <v>1</v>
      </c>
      <c r="C1" s="7" t="s">
        <v>75</v>
      </c>
      <c r="D1" s="8" t="s">
        <v>92</v>
      </c>
      <c r="E1" s="8" t="s">
        <v>93</v>
      </c>
      <c r="F1" s="9" t="s">
        <v>94</v>
      </c>
      <c r="G1" s="8" t="s">
        <v>76</v>
      </c>
      <c r="H1" s="8" t="s">
        <v>95</v>
      </c>
      <c r="I1" s="8" t="s">
        <v>96</v>
      </c>
      <c r="J1" s="8" t="s">
        <v>97</v>
      </c>
      <c r="K1" s="8" t="s">
        <v>98</v>
      </c>
      <c r="L1" s="8" t="s">
        <v>79</v>
      </c>
      <c r="M1" s="8" t="s">
        <v>78</v>
      </c>
      <c r="N1" s="8" t="s">
        <v>99</v>
      </c>
      <c r="O1" s="8" t="s">
        <v>82</v>
      </c>
      <c r="P1" s="8" t="s">
        <v>84</v>
      </c>
      <c r="Q1" s="8" t="s">
        <v>85</v>
      </c>
      <c r="R1" s="8" t="s">
        <v>91</v>
      </c>
      <c r="S1" s="15" t="s">
        <v>9</v>
      </c>
    </row>
    <row r="2" spans="1:19" ht="15.75" thickBot="1" x14ac:dyDescent="0.3">
      <c r="A2" s="4">
        <v>1</v>
      </c>
      <c r="B2" t="s">
        <v>52</v>
      </c>
      <c r="C2" s="5" t="s">
        <v>43</v>
      </c>
      <c r="D2" s="5">
        <v>18</v>
      </c>
      <c r="E2" s="5">
        <v>9</v>
      </c>
      <c r="F2" s="3">
        <v>2.4700000000000002</v>
      </c>
      <c r="G2" s="5">
        <v>27</v>
      </c>
      <c r="H2" s="5">
        <v>27</v>
      </c>
      <c r="I2" s="5">
        <v>6</v>
      </c>
      <c r="J2" s="5">
        <v>10</v>
      </c>
      <c r="K2" s="5">
        <v>243.2</v>
      </c>
      <c r="L2" s="5">
        <v>175</v>
      </c>
      <c r="M2" s="5">
        <v>73</v>
      </c>
      <c r="N2" s="5">
        <v>67</v>
      </c>
      <c r="O2" s="5">
        <v>25</v>
      </c>
      <c r="P2" s="5">
        <v>67</v>
      </c>
      <c r="Q2" s="5">
        <v>288</v>
      </c>
      <c r="R2" s="5">
        <v>0.19800000000000001</v>
      </c>
      <c r="S2" s="5">
        <v>0.99</v>
      </c>
    </row>
    <row r="3" spans="1:19" ht="15.75" thickBot="1" x14ac:dyDescent="0.3">
      <c r="A3" s="4">
        <v>2</v>
      </c>
      <c r="B3" t="s">
        <v>66</v>
      </c>
      <c r="C3" s="5" t="s">
        <v>47</v>
      </c>
      <c r="D3" s="5">
        <v>18</v>
      </c>
      <c r="E3" s="5">
        <v>7</v>
      </c>
      <c r="F3" s="3">
        <v>2.88</v>
      </c>
      <c r="G3" s="5">
        <v>25</v>
      </c>
      <c r="H3" s="5">
        <v>25</v>
      </c>
      <c r="I3" s="5">
        <v>10</v>
      </c>
      <c r="J3" s="5">
        <v>10</v>
      </c>
      <c r="K3" s="5">
        <v>228.1</v>
      </c>
      <c r="L3" s="5">
        <v>178</v>
      </c>
      <c r="M3" s="5">
        <v>78</v>
      </c>
      <c r="N3" s="5">
        <v>73</v>
      </c>
      <c r="O3" s="5">
        <v>19</v>
      </c>
      <c r="P3" s="5">
        <v>72</v>
      </c>
      <c r="Q3" s="5">
        <v>246</v>
      </c>
      <c r="R3" s="5">
        <v>0.215</v>
      </c>
      <c r="S3" s="5">
        <v>1.0900000000000001</v>
      </c>
    </row>
    <row r="4" spans="1:19" ht="15.75" thickBot="1" x14ac:dyDescent="0.3">
      <c r="A4" s="4">
        <v>3</v>
      </c>
      <c r="B4" t="s">
        <v>61</v>
      </c>
      <c r="C4" s="5" t="s">
        <v>47</v>
      </c>
      <c r="D4" s="5">
        <v>15</v>
      </c>
      <c r="E4" s="5">
        <v>10</v>
      </c>
      <c r="F4" s="3">
        <v>3.11</v>
      </c>
      <c r="G4" s="5">
        <v>25</v>
      </c>
      <c r="H4" s="5">
        <v>25</v>
      </c>
      <c r="I4" s="5">
        <v>7</v>
      </c>
      <c r="J4" s="5">
        <v>13</v>
      </c>
      <c r="K4" s="5">
        <v>231.1</v>
      </c>
      <c r="L4" s="5">
        <v>202</v>
      </c>
      <c r="M4" s="5">
        <v>86</v>
      </c>
      <c r="N4" s="5">
        <v>80</v>
      </c>
      <c r="O4" s="5">
        <v>20</v>
      </c>
      <c r="P4" s="5">
        <v>89</v>
      </c>
      <c r="Q4" s="5">
        <v>218</v>
      </c>
      <c r="R4" s="5">
        <v>0.23499999999999999</v>
      </c>
      <c r="S4" s="5">
        <v>1.26</v>
      </c>
    </row>
    <row r="5" spans="1:19" ht="15.75" thickBot="1" x14ac:dyDescent="0.3">
      <c r="A5" s="4">
        <v>4</v>
      </c>
      <c r="B5" t="s">
        <v>72</v>
      </c>
      <c r="C5" s="5" t="s">
        <v>47</v>
      </c>
      <c r="D5" s="5">
        <v>14</v>
      </c>
      <c r="E5" s="5">
        <v>13</v>
      </c>
      <c r="F5" s="3">
        <v>3.23</v>
      </c>
      <c r="G5" s="5">
        <v>27</v>
      </c>
      <c r="H5" s="5">
        <v>27</v>
      </c>
      <c r="I5" s="5">
        <v>6</v>
      </c>
      <c r="J5" s="5">
        <v>12</v>
      </c>
      <c r="K5" s="5">
        <v>239.2</v>
      </c>
      <c r="L5" s="5">
        <v>201</v>
      </c>
      <c r="M5" s="5">
        <v>97</v>
      </c>
      <c r="N5" s="5">
        <v>86</v>
      </c>
      <c r="O5" s="5">
        <v>22</v>
      </c>
      <c r="P5" s="5">
        <v>85</v>
      </c>
      <c r="Q5" s="5">
        <v>220</v>
      </c>
      <c r="R5" s="5">
        <v>0.22800000000000001</v>
      </c>
      <c r="S5" s="5">
        <v>1.19</v>
      </c>
    </row>
    <row r="6" spans="1:19" ht="15.75" thickBot="1" x14ac:dyDescent="0.3">
      <c r="A6" s="4">
        <v>5</v>
      </c>
      <c r="B6" t="s">
        <v>65</v>
      </c>
      <c r="C6" s="5" t="s">
        <v>47</v>
      </c>
      <c r="D6" s="5">
        <v>15</v>
      </c>
      <c r="E6" s="5">
        <v>10</v>
      </c>
      <c r="F6" s="3">
        <v>3.38</v>
      </c>
      <c r="G6" s="5">
        <v>25</v>
      </c>
      <c r="H6" s="5">
        <v>25</v>
      </c>
      <c r="I6" s="5">
        <v>6</v>
      </c>
      <c r="J6" s="5">
        <v>7</v>
      </c>
      <c r="K6" s="5">
        <v>226</v>
      </c>
      <c r="L6" s="5">
        <v>191</v>
      </c>
      <c r="M6" s="5">
        <v>90</v>
      </c>
      <c r="N6" s="5">
        <v>85</v>
      </c>
      <c r="O6" s="5">
        <v>18</v>
      </c>
      <c r="P6" s="5">
        <v>77</v>
      </c>
      <c r="Q6" s="5">
        <v>221</v>
      </c>
      <c r="R6" s="5">
        <v>0.22800000000000001</v>
      </c>
      <c r="S6" s="5">
        <v>1.19</v>
      </c>
    </row>
    <row r="7" spans="1:19" ht="15.75" thickBot="1" x14ac:dyDescent="0.3">
      <c r="A7" s="4">
        <v>6</v>
      </c>
      <c r="B7" t="s">
        <v>42</v>
      </c>
      <c r="C7" s="5" t="s">
        <v>43</v>
      </c>
      <c r="D7" s="5">
        <v>19</v>
      </c>
      <c r="E7" s="5">
        <v>6</v>
      </c>
      <c r="F7" s="3">
        <v>3.4</v>
      </c>
      <c r="G7" s="5">
        <v>25</v>
      </c>
      <c r="H7" s="5">
        <v>25</v>
      </c>
      <c r="I7" s="5">
        <v>7</v>
      </c>
      <c r="J7" s="5">
        <v>8</v>
      </c>
      <c r="K7" s="5">
        <v>230.1</v>
      </c>
      <c r="L7" s="5">
        <v>202</v>
      </c>
      <c r="M7" s="5">
        <v>88</v>
      </c>
      <c r="N7" s="5">
        <v>87</v>
      </c>
      <c r="O7" s="5">
        <v>23</v>
      </c>
      <c r="P7" s="5">
        <v>69</v>
      </c>
      <c r="Q7" s="5">
        <v>241</v>
      </c>
      <c r="R7" s="5">
        <v>0.23300000000000001</v>
      </c>
      <c r="S7" s="5">
        <v>1.18</v>
      </c>
    </row>
    <row r="8" spans="1:19" ht="15.75" thickBot="1" x14ac:dyDescent="0.3">
      <c r="A8" s="4">
        <v>7</v>
      </c>
      <c r="B8" t="s">
        <v>50</v>
      </c>
      <c r="C8" s="5" t="s">
        <v>47</v>
      </c>
      <c r="D8" s="5">
        <v>14</v>
      </c>
      <c r="E8" s="5">
        <v>9</v>
      </c>
      <c r="F8" s="3">
        <v>3.43</v>
      </c>
      <c r="G8" s="5">
        <v>23</v>
      </c>
      <c r="H8" s="5">
        <v>23</v>
      </c>
      <c r="I8" s="5">
        <v>8</v>
      </c>
      <c r="J8" s="5">
        <v>9</v>
      </c>
      <c r="K8" s="5">
        <v>202.1</v>
      </c>
      <c r="L8" s="5">
        <v>168</v>
      </c>
      <c r="M8" s="5">
        <v>85</v>
      </c>
      <c r="N8" s="5">
        <v>77</v>
      </c>
      <c r="O8" s="5">
        <v>20</v>
      </c>
      <c r="P8" s="5">
        <v>96</v>
      </c>
      <c r="Q8" s="5">
        <v>198</v>
      </c>
      <c r="R8" s="5">
        <v>0.224</v>
      </c>
      <c r="S8" s="5">
        <v>1.3</v>
      </c>
    </row>
    <row r="9" spans="1:19" ht="15.75" thickBot="1" x14ac:dyDescent="0.3">
      <c r="A9" s="4">
        <v>8</v>
      </c>
      <c r="B9" t="s">
        <v>68</v>
      </c>
      <c r="C9" s="5" t="s">
        <v>43</v>
      </c>
      <c r="D9" s="5">
        <v>14</v>
      </c>
      <c r="E9" s="5">
        <v>11</v>
      </c>
      <c r="F9" s="3">
        <v>3.58</v>
      </c>
      <c r="G9" s="5">
        <v>25</v>
      </c>
      <c r="H9" s="5">
        <v>25</v>
      </c>
      <c r="I9" s="5">
        <v>6</v>
      </c>
      <c r="J9" s="5">
        <v>8</v>
      </c>
      <c r="K9" s="5">
        <v>231.1</v>
      </c>
      <c r="L9" s="5">
        <v>191</v>
      </c>
      <c r="M9" s="5">
        <v>96</v>
      </c>
      <c r="N9" s="5">
        <v>92</v>
      </c>
      <c r="O9" s="5">
        <v>31</v>
      </c>
      <c r="P9" s="5">
        <v>61</v>
      </c>
      <c r="Q9" s="5">
        <v>215</v>
      </c>
      <c r="R9" s="5">
        <v>0.22</v>
      </c>
      <c r="S9" s="5">
        <v>1.0900000000000001</v>
      </c>
    </row>
    <row r="10" spans="1:19" ht="15.75" thickBot="1" x14ac:dyDescent="0.3">
      <c r="A10" s="4">
        <v>9</v>
      </c>
      <c r="B10" t="s">
        <v>46</v>
      </c>
      <c r="C10" s="5" t="s">
        <v>47</v>
      </c>
      <c r="D10" s="5">
        <v>14</v>
      </c>
      <c r="E10" s="5">
        <v>10</v>
      </c>
      <c r="F10" s="3">
        <v>3.67</v>
      </c>
      <c r="G10" s="5">
        <v>24</v>
      </c>
      <c r="H10" s="5">
        <v>24</v>
      </c>
      <c r="I10" s="5">
        <v>4</v>
      </c>
      <c r="J10" s="5">
        <v>6</v>
      </c>
      <c r="K10" s="5">
        <v>220.2</v>
      </c>
      <c r="L10" s="5">
        <v>187</v>
      </c>
      <c r="M10" s="5">
        <v>101</v>
      </c>
      <c r="N10" s="5">
        <v>90</v>
      </c>
      <c r="O10" s="5">
        <v>22</v>
      </c>
      <c r="P10" s="5">
        <v>121</v>
      </c>
      <c r="Q10" s="5">
        <v>227</v>
      </c>
      <c r="R10" s="5">
        <v>0.23</v>
      </c>
      <c r="S10" s="5">
        <v>1.4</v>
      </c>
    </row>
    <row r="11" spans="1:19" ht="15.75" thickBot="1" x14ac:dyDescent="0.3">
      <c r="A11" s="4">
        <v>10</v>
      </c>
      <c r="B11" t="s">
        <v>49</v>
      </c>
      <c r="C11" s="5" t="s">
        <v>43</v>
      </c>
      <c r="D11" s="5">
        <v>16</v>
      </c>
      <c r="E11" s="5">
        <v>9</v>
      </c>
      <c r="F11" s="3">
        <v>3.76</v>
      </c>
      <c r="G11" s="5">
        <v>25</v>
      </c>
      <c r="H11" s="5">
        <v>25</v>
      </c>
      <c r="I11" s="5">
        <v>5</v>
      </c>
      <c r="J11" s="5">
        <v>7</v>
      </c>
      <c r="K11" s="5">
        <v>230</v>
      </c>
      <c r="L11" s="5">
        <v>198</v>
      </c>
      <c r="M11" s="5">
        <v>110</v>
      </c>
      <c r="N11" s="5">
        <v>96</v>
      </c>
      <c r="O11" s="5">
        <v>23</v>
      </c>
      <c r="P11" s="5">
        <v>89</v>
      </c>
      <c r="Q11" s="5">
        <v>252</v>
      </c>
      <c r="R11" s="5">
        <v>0.22700000000000001</v>
      </c>
      <c r="S11" s="5">
        <v>1.25</v>
      </c>
    </row>
    <row r="12" spans="1:19" ht="15.75" thickBot="1" x14ac:dyDescent="0.3">
      <c r="A12" s="4">
        <v>11</v>
      </c>
      <c r="B12" t="s">
        <v>53</v>
      </c>
      <c r="C12" s="5" t="s">
        <v>47</v>
      </c>
      <c r="D12" s="5">
        <v>16</v>
      </c>
      <c r="E12" s="5">
        <v>12</v>
      </c>
      <c r="F12" s="3">
        <v>3.83</v>
      </c>
      <c r="G12" s="5">
        <v>28</v>
      </c>
      <c r="H12" s="5">
        <v>28</v>
      </c>
      <c r="I12" s="5">
        <v>6</v>
      </c>
      <c r="J12" s="5">
        <v>8</v>
      </c>
      <c r="K12" s="5">
        <v>249.1</v>
      </c>
      <c r="L12" s="5">
        <v>230</v>
      </c>
      <c r="M12" s="5">
        <v>112</v>
      </c>
      <c r="N12" s="5">
        <v>106</v>
      </c>
      <c r="O12" s="5">
        <v>24</v>
      </c>
      <c r="P12" s="5">
        <v>83</v>
      </c>
      <c r="Q12" s="5">
        <v>222</v>
      </c>
      <c r="R12" s="5">
        <v>0.24399999999999999</v>
      </c>
      <c r="S12" s="5">
        <v>1.26</v>
      </c>
    </row>
    <row r="13" spans="1:19" ht="15.75" thickBot="1" x14ac:dyDescent="0.3">
      <c r="A13" s="4">
        <v>12</v>
      </c>
      <c r="B13" t="s">
        <v>70</v>
      </c>
      <c r="C13" s="5" t="s">
        <v>47</v>
      </c>
      <c r="D13" s="5">
        <v>15</v>
      </c>
      <c r="E13" s="5">
        <v>9</v>
      </c>
      <c r="F13" s="3">
        <v>3.88</v>
      </c>
      <c r="G13" s="5">
        <v>24</v>
      </c>
      <c r="H13" s="5">
        <v>24</v>
      </c>
      <c r="I13" s="5">
        <v>9</v>
      </c>
      <c r="J13" s="5">
        <v>15</v>
      </c>
      <c r="K13" s="5">
        <v>222.2</v>
      </c>
      <c r="L13" s="5">
        <v>198</v>
      </c>
      <c r="M13" s="5">
        <v>107</v>
      </c>
      <c r="N13" s="5">
        <v>96</v>
      </c>
      <c r="O13" s="5">
        <v>25</v>
      </c>
      <c r="P13" s="5">
        <v>81</v>
      </c>
      <c r="Q13" s="5">
        <v>242</v>
      </c>
      <c r="R13" s="5">
        <v>0.23699999999999999</v>
      </c>
      <c r="S13" s="5">
        <v>1.25</v>
      </c>
    </row>
    <row r="14" spans="1:19" ht="15.75" thickBot="1" x14ac:dyDescent="0.3">
      <c r="A14" s="4">
        <v>13</v>
      </c>
      <c r="B14" t="s">
        <v>63</v>
      </c>
      <c r="C14" s="5" t="s">
        <v>47</v>
      </c>
      <c r="D14" s="5">
        <v>11</v>
      </c>
      <c r="E14" s="5">
        <v>16</v>
      </c>
      <c r="F14" s="3">
        <v>4</v>
      </c>
      <c r="G14" s="5">
        <v>27</v>
      </c>
      <c r="H14" s="5">
        <v>27</v>
      </c>
      <c r="I14" s="5">
        <v>7</v>
      </c>
      <c r="J14" s="5">
        <v>11</v>
      </c>
      <c r="K14" s="5">
        <v>243</v>
      </c>
      <c r="L14" s="5">
        <v>194</v>
      </c>
      <c r="M14" s="5">
        <v>115</v>
      </c>
      <c r="N14" s="5">
        <v>108</v>
      </c>
      <c r="O14" s="5">
        <v>31</v>
      </c>
      <c r="P14" s="5">
        <v>87</v>
      </c>
      <c r="Q14" s="5">
        <v>259</v>
      </c>
      <c r="R14" s="5">
        <v>0.218</v>
      </c>
      <c r="S14" s="5">
        <v>1.1599999999999999</v>
      </c>
    </row>
    <row r="15" spans="1:19" ht="15.75" thickBot="1" x14ac:dyDescent="0.3">
      <c r="A15" s="4">
        <v>14</v>
      </c>
      <c r="B15" t="s">
        <v>54</v>
      </c>
      <c r="C15" s="5" t="s">
        <v>43</v>
      </c>
      <c r="D15" s="5">
        <v>11</v>
      </c>
      <c r="E15" s="5">
        <v>15</v>
      </c>
      <c r="F15" s="3">
        <v>4.0999999999999996</v>
      </c>
      <c r="G15" s="5">
        <v>26</v>
      </c>
      <c r="H15" s="5">
        <v>26</v>
      </c>
      <c r="I15" s="5">
        <v>5</v>
      </c>
      <c r="J15" s="5">
        <v>9</v>
      </c>
      <c r="K15" s="5">
        <v>228.1</v>
      </c>
      <c r="L15" s="5">
        <v>218</v>
      </c>
      <c r="M15" s="5">
        <v>115</v>
      </c>
      <c r="N15" s="5">
        <v>104</v>
      </c>
      <c r="O15" s="5">
        <v>33</v>
      </c>
      <c r="P15" s="5">
        <v>87</v>
      </c>
      <c r="Q15" s="5">
        <v>189</v>
      </c>
      <c r="R15" s="5">
        <v>0.249</v>
      </c>
      <c r="S15" s="5">
        <v>1.34</v>
      </c>
    </row>
    <row r="16" spans="1:19" ht="15.75" thickBot="1" x14ac:dyDescent="0.3">
      <c r="A16" s="4">
        <v>15</v>
      </c>
      <c r="B16" t="s">
        <v>62</v>
      </c>
      <c r="C16" s="5" t="s">
        <v>43</v>
      </c>
      <c r="D16" s="5">
        <v>15</v>
      </c>
      <c r="E16" s="5">
        <v>10</v>
      </c>
      <c r="F16" s="3">
        <v>4.18</v>
      </c>
      <c r="G16" s="5">
        <v>25</v>
      </c>
      <c r="H16" s="5">
        <v>25</v>
      </c>
      <c r="I16" s="5">
        <v>7</v>
      </c>
      <c r="J16" s="5">
        <v>10</v>
      </c>
      <c r="K16" s="5">
        <v>222</v>
      </c>
      <c r="L16" s="5">
        <v>219</v>
      </c>
      <c r="M16" s="5">
        <v>107</v>
      </c>
      <c r="N16" s="5">
        <v>103</v>
      </c>
      <c r="O16" s="5">
        <v>32</v>
      </c>
      <c r="P16" s="5">
        <v>82</v>
      </c>
      <c r="Q16" s="5">
        <v>229</v>
      </c>
      <c r="R16" s="5">
        <v>0.25800000000000001</v>
      </c>
      <c r="S16" s="5">
        <v>1.36</v>
      </c>
    </row>
    <row r="17" spans="1:19" ht="15.75" thickBot="1" x14ac:dyDescent="0.3">
      <c r="A17" s="4">
        <v>16</v>
      </c>
      <c r="B17" t="s">
        <v>55</v>
      </c>
      <c r="C17" s="5" t="s">
        <v>47</v>
      </c>
      <c r="D17" s="5">
        <v>13</v>
      </c>
      <c r="E17" s="5">
        <v>13</v>
      </c>
      <c r="F17" s="3">
        <v>4.2300000000000004</v>
      </c>
      <c r="G17" s="5">
        <v>26</v>
      </c>
      <c r="H17" s="5">
        <v>26</v>
      </c>
      <c r="I17" s="5">
        <v>6</v>
      </c>
      <c r="J17" s="5">
        <v>13</v>
      </c>
      <c r="K17" s="5">
        <v>234</v>
      </c>
      <c r="L17" s="5">
        <v>225</v>
      </c>
      <c r="M17" s="5">
        <v>119</v>
      </c>
      <c r="N17" s="5">
        <v>110</v>
      </c>
      <c r="O17" s="5">
        <v>20</v>
      </c>
      <c r="P17" s="5">
        <v>99</v>
      </c>
      <c r="Q17" s="5">
        <v>199</v>
      </c>
      <c r="R17" s="5">
        <v>0.252</v>
      </c>
      <c r="S17" s="5">
        <v>1.38</v>
      </c>
    </row>
    <row r="18" spans="1:19" ht="15.75" thickBot="1" x14ac:dyDescent="0.3">
      <c r="A18" s="4">
        <v>17</v>
      </c>
      <c r="B18" t="s">
        <v>57</v>
      </c>
      <c r="C18" s="5" t="s">
        <v>43</v>
      </c>
      <c r="D18" s="5">
        <v>14</v>
      </c>
      <c r="E18" s="5">
        <v>11</v>
      </c>
      <c r="F18" s="3">
        <v>4.24</v>
      </c>
      <c r="G18" s="5">
        <v>25</v>
      </c>
      <c r="H18" s="5">
        <v>25</v>
      </c>
      <c r="I18" s="5">
        <v>7</v>
      </c>
      <c r="J18" s="5">
        <v>9</v>
      </c>
      <c r="K18" s="5">
        <v>229</v>
      </c>
      <c r="L18" s="5">
        <v>212</v>
      </c>
      <c r="M18" s="5">
        <v>116</v>
      </c>
      <c r="N18" s="5">
        <v>108</v>
      </c>
      <c r="O18" s="5">
        <v>38</v>
      </c>
      <c r="P18" s="5">
        <v>103</v>
      </c>
      <c r="Q18" s="5">
        <v>240</v>
      </c>
      <c r="R18" s="5">
        <v>0.24399999999999999</v>
      </c>
      <c r="S18" s="5">
        <v>1.38</v>
      </c>
    </row>
    <row r="19" spans="1:19" ht="15.75" thickBot="1" x14ac:dyDescent="0.3">
      <c r="A19" s="4">
        <v>18</v>
      </c>
      <c r="B19" t="s">
        <v>73</v>
      </c>
      <c r="C19" s="5" t="s">
        <v>47</v>
      </c>
      <c r="D19" s="5">
        <v>14</v>
      </c>
      <c r="E19" s="5">
        <v>13</v>
      </c>
      <c r="F19" s="3">
        <v>4.3499999999999996</v>
      </c>
      <c r="G19" s="5">
        <v>27</v>
      </c>
      <c r="H19" s="5">
        <v>27</v>
      </c>
      <c r="I19" s="5">
        <v>9</v>
      </c>
      <c r="J19" s="5">
        <v>14</v>
      </c>
      <c r="K19" s="5">
        <v>238</v>
      </c>
      <c r="L19" s="5">
        <v>217</v>
      </c>
      <c r="M19" s="5">
        <v>122</v>
      </c>
      <c r="N19" s="5">
        <v>115</v>
      </c>
      <c r="O19" s="5">
        <v>28</v>
      </c>
      <c r="P19" s="5">
        <v>91</v>
      </c>
      <c r="Q19" s="5">
        <v>228</v>
      </c>
      <c r="R19" s="5">
        <v>0.24299999999999999</v>
      </c>
      <c r="S19" s="5">
        <v>1.29</v>
      </c>
    </row>
    <row r="20" spans="1:19" ht="15.75" thickBot="1" x14ac:dyDescent="0.3">
      <c r="A20" s="4">
        <v>19</v>
      </c>
      <c r="B20" t="s">
        <v>48</v>
      </c>
      <c r="C20" s="5" t="s">
        <v>47</v>
      </c>
      <c r="D20" s="5">
        <v>11</v>
      </c>
      <c r="E20" s="5">
        <v>14</v>
      </c>
      <c r="F20" s="3">
        <v>4.42</v>
      </c>
      <c r="G20" s="5">
        <v>25</v>
      </c>
      <c r="H20" s="5">
        <v>25</v>
      </c>
      <c r="I20" s="5">
        <v>4</v>
      </c>
      <c r="J20" s="5">
        <v>11</v>
      </c>
      <c r="K20" s="5">
        <v>232.1</v>
      </c>
      <c r="L20" s="5">
        <v>224</v>
      </c>
      <c r="M20" s="5">
        <v>122</v>
      </c>
      <c r="N20" s="5">
        <v>114</v>
      </c>
      <c r="O20" s="5">
        <v>32</v>
      </c>
      <c r="P20" s="5">
        <v>83</v>
      </c>
      <c r="Q20" s="5">
        <v>258</v>
      </c>
      <c r="R20" s="5">
        <v>0.249</v>
      </c>
      <c r="S20" s="5">
        <v>1.32</v>
      </c>
    </row>
    <row r="21" spans="1:19" ht="15.75" thickBot="1" x14ac:dyDescent="0.3">
      <c r="A21" s="4">
        <v>20</v>
      </c>
      <c r="B21" t="s">
        <v>45</v>
      </c>
      <c r="C21" s="5" t="s">
        <v>43</v>
      </c>
      <c r="D21" s="5">
        <v>13</v>
      </c>
      <c r="E21" s="5">
        <v>12</v>
      </c>
      <c r="F21" s="3">
        <v>4.42</v>
      </c>
      <c r="G21" s="5">
        <v>25</v>
      </c>
      <c r="H21" s="5">
        <v>25</v>
      </c>
      <c r="I21" s="5">
        <v>4</v>
      </c>
      <c r="J21" s="5">
        <v>7</v>
      </c>
      <c r="K21" s="5">
        <v>222</v>
      </c>
      <c r="L21" s="5">
        <v>219</v>
      </c>
      <c r="M21" s="5">
        <v>122</v>
      </c>
      <c r="N21" s="5">
        <v>109</v>
      </c>
      <c r="O21" s="5">
        <v>32</v>
      </c>
      <c r="P21" s="5">
        <v>65</v>
      </c>
      <c r="Q21" s="5">
        <v>191</v>
      </c>
      <c r="R21" s="5">
        <v>0.25600000000000001</v>
      </c>
      <c r="S21" s="5">
        <v>1.28</v>
      </c>
    </row>
    <row r="22" spans="1:19" ht="15.75" thickBot="1" x14ac:dyDescent="0.3">
      <c r="A22" s="4">
        <v>21</v>
      </c>
      <c r="B22" t="s">
        <v>69</v>
      </c>
      <c r="C22" s="5" t="s">
        <v>47</v>
      </c>
      <c r="D22" s="5">
        <v>10</v>
      </c>
      <c r="E22" s="5">
        <v>17</v>
      </c>
      <c r="F22" s="3">
        <v>4.53</v>
      </c>
      <c r="G22" s="5">
        <v>27</v>
      </c>
      <c r="H22" s="5">
        <v>27</v>
      </c>
      <c r="I22" s="5">
        <v>6</v>
      </c>
      <c r="J22" s="5">
        <v>7</v>
      </c>
      <c r="K22" s="5">
        <v>240.1</v>
      </c>
      <c r="L22" s="5">
        <v>229</v>
      </c>
      <c r="M22" s="5">
        <v>138</v>
      </c>
      <c r="N22" s="5">
        <v>121</v>
      </c>
      <c r="O22" s="5">
        <v>25</v>
      </c>
      <c r="P22" s="5">
        <v>111</v>
      </c>
      <c r="Q22" s="5">
        <v>247</v>
      </c>
      <c r="R22" s="5">
        <v>0.251</v>
      </c>
      <c r="S22" s="5">
        <v>1.41</v>
      </c>
    </row>
    <row r="23" spans="1:19" ht="15.75" thickBot="1" x14ac:dyDescent="0.3">
      <c r="A23" s="4">
        <v>22</v>
      </c>
      <c r="B23" t="s">
        <v>64</v>
      </c>
      <c r="C23" s="5" t="s">
        <v>43</v>
      </c>
      <c r="D23" s="5">
        <v>10</v>
      </c>
      <c r="E23" s="5">
        <v>17</v>
      </c>
      <c r="F23" s="3">
        <v>4.76</v>
      </c>
      <c r="G23" s="5">
        <v>27</v>
      </c>
      <c r="H23" s="5">
        <v>27</v>
      </c>
      <c r="I23" s="5">
        <v>8</v>
      </c>
      <c r="J23" s="5">
        <v>11</v>
      </c>
      <c r="K23" s="5">
        <v>238</v>
      </c>
      <c r="L23" s="5">
        <v>262</v>
      </c>
      <c r="M23" s="5">
        <v>141</v>
      </c>
      <c r="N23" s="5">
        <v>126</v>
      </c>
      <c r="O23" s="5">
        <v>30</v>
      </c>
      <c r="P23" s="5">
        <v>84</v>
      </c>
      <c r="Q23" s="5">
        <v>203</v>
      </c>
      <c r="R23" s="5">
        <v>0.28000000000000003</v>
      </c>
      <c r="S23" s="5">
        <v>1.45</v>
      </c>
    </row>
    <row r="24" spans="1:19" ht="15.75" thickBot="1" x14ac:dyDescent="0.3">
      <c r="A24" s="4">
        <v>23</v>
      </c>
      <c r="B24" t="s">
        <v>71</v>
      </c>
      <c r="C24" s="5" t="s">
        <v>47</v>
      </c>
      <c r="D24" s="5">
        <v>9</v>
      </c>
      <c r="E24" s="5">
        <v>16</v>
      </c>
      <c r="F24" s="3">
        <v>4.8499999999999996</v>
      </c>
      <c r="G24" s="5">
        <v>25</v>
      </c>
      <c r="H24" s="5">
        <v>25</v>
      </c>
      <c r="I24" s="5">
        <v>4</v>
      </c>
      <c r="J24" s="5">
        <v>7</v>
      </c>
      <c r="K24" s="5">
        <v>221</v>
      </c>
      <c r="L24" s="5">
        <v>204</v>
      </c>
      <c r="M24" s="5">
        <v>124</v>
      </c>
      <c r="N24" s="5">
        <v>119</v>
      </c>
      <c r="O24" s="5">
        <v>30</v>
      </c>
      <c r="P24" s="5">
        <v>107</v>
      </c>
      <c r="Q24" s="5">
        <v>219</v>
      </c>
      <c r="R24" s="5">
        <v>0.245</v>
      </c>
      <c r="S24" s="5">
        <v>1.41</v>
      </c>
    </row>
    <row r="25" spans="1:19" ht="15.75" thickBot="1" x14ac:dyDescent="0.3">
      <c r="A25" s="4">
        <v>24</v>
      </c>
      <c r="B25" t="s">
        <v>44</v>
      </c>
      <c r="C25" s="5" t="s">
        <v>43</v>
      </c>
      <c r="D25" s="5">
        <v>12</v>
      </c>
      <c r="E25" s="5">
        <v>12</v>
      </c>
      <c r="F25" s="3">
        <v>4.8499999999999996</v>
      </c>
      <c r="G25" s="5">
        <v>24</v>
      </c>
      <c r="H25" s="5">
        <v>24</v>
      </c>
      <c r="I25" s="5">
        <v>5</v>
      </c>
      <c r="J25" s="5">
        <v>11</v>
      </c>
      <c r="K25" s="5">
        <v>213.1</v>
      </c>
      <c r="L25" s="5">
        <v>209</v>
      </c>
      <c r="M25" s="5">
        <v>124</v>
      </c>
      <c r="N25" s="5">
        <v>115</v>
      </c>
      <c r="O25" s="5">
        <v>25</v>
      </c>
      <c r="P25" s="5">
        <v>84</v>
      </c>
      <c r="Q25" s="5">
        <v>217</v>
      </c>
      <c r="R25" s="5">
        <v>0.255</v>
      </c>
      <c r="S25" s="5">
        <v>1.37</v>
      </c>
    </row>
    <row r="26" spans="1:19" ht="15.75" thickBot="1" x14ac:dyDescent="0.3">
      <c r="A26" s="4">
        <v>25</v>
      </c>
      <c r="B26" t="s">
        <v>51</v>
      </c>
      <c r="C26" s="5" t="s">
        <v>43</v>
      </c>
      <c r="D26" s="5">
        <v>15</v>
      </c>
      <c r="E26" s="5">
        <v>10</v>
      </c>
      <c r="F26" s="3">
        <v>5.01</v>
      </c>
      <c r="G26" s="5">
        <v>25</v>
      </c>
      <c r="H26" s="5">
        <v>25</v>
      </c>
      <c r="I26" s="5">
        <v>10</v>
      </c>
      <c r="J26" s="5">
        <v>11</v>
      </c>
      <c r="K26" s="5">
        <v>219</v>
      </c>
      <c r="L26" s="5">
        <v>221</v>
      </c>
      <c r="M26" s="5">
        <v>123</v>
      </c>
      <c r="N26" s="5">
        <v>122</v>
      </c>
      <c r="O26" s="5">
        <v>38</v>
      </c>
      <c r="P26" s="5">
        <v>74</v>
      </c>
      <c r="Q26" s="5">
        <v>227</v>
      </c>
      <c r="R26" s="5">
        <v>0.25900000000000001</v>
      </c>
      <c r="S26" s="5">
        <v>1.35</v>
      </c>
    </row>
    <row r="27" spans="1:19" ht="15.75" thickBot="1" x14ac:dyDescent="0.3">
      <c r="A27" s="4">
        <v>26</v>
      </c>
      <c r="B27" t="s">
        <v>67</v>
      </c>
      <c r="C27" s="5" t="s">
        <v>43</v>
      </c>
      <c r="D27" s="5">
        <v>7</v>
      </c>
      <c r="E27" s="5">
        <v>19</v>
      </c>
      <c r="F27" s="3">
        <v>5.04</v>
      </c>
      <c r="G27" s="5">
        <v>26</v>
      </c>
      <c r="H27" s="5">
        <v>26</v>
      </c>
      <c r="I27" s="5">
        <v>5</v>
      </c>
      <c r="J27" s="5">
        <v>9</v>
      </c>
      <c r="K27" s="5">
        <v>232</v>
      </c>
      <c r="L27" s="5">
        <v>259</v>
      </c>
      <c r="M27" s="5">
        <v>144</v>
      </c>
      <c r="N27" s="5">
        <v>130</v>
      </c>
      <c r="O27" s="5">
        <v>36</v>
      </c>
      <c r="P27" s="5">
        <v>89</v>
      </c>
      <c r="Q27" s="5">
        <v>212</v>
      </c>
      <c r="R27" s="5">
        <v>0.28000000000000003</v>
      </c>
      <c r="S27" s="5">
        <v>1.5</v>
      </c>
    </row>
    <row r="28" spans="1:19" ht="15.75" thickBot="1" x14ac:dyDescent="0.3">
      <c r="A28" s="4">
        <v>27</v>
      </c>
      <c r="B28" t="s">
        <v>56</v>
      </c>
      <c r="C28" s="5" t="s">
        <v>43</v>
      </c>
      <c r="D28" s="5">
        <v>7</v>
      </c>
      <c r="E28" s="5">
        <v>19</v>
      </c>
      <c r="F28" s="3">
        <v>5.05</v>
      </c>
      <c r="G28" s="5">
        <v>26</v>
      </c>
      <c r="H28" s="5">
        <v>26</v>
      </c>
      <c r="I28" s="5">
        <v>6</v>
      </c>
      <c r="J28" s="5">
        <v>11</v>
      </c>
      <c r="K28" s="5">
        <v>230</v>
      </c>
      <c r="L28" s="5">
        <v>238</v>
      </c>
      <c r="M28" s="5">
        <v>142</v>
      </c>
      <c r="N28" s="5">
        <v>129</v>
      </c>
      <c r="O28" s="5">
        <v>30</v>
      </c>
      <c r="P28" s="5">
        <v>82</v>
      </c>
      <c r="Q28" s="5">
        <v>171</v>
      </c>
      <c r="R28" s="5">
        <v>0.26500000000000001</v>
      </c>
      <c r="S28" s="5">
        <v>1.39</v>
      </c>
    </row>
    <row r="29" spans="1:19" ht="15.75" thickBot="1" x14ac:dyDescent="0.3">
      <c r="A29" s="4">
        <v>28</v>
      </c>
      <c r="B29" t="s">
        <v>59</v>
      </c>
      <c r="C29" s="5" t="s">
        <v>43</v>
      </c>
      <c r="D29" s="5">
        <v>6</v>
      </c>
      <c r="E29" s="5">
        <v>18</v>
      </c>
      <c r="F29" s="3">
        <v>5.1100000000000003</v>
      </c>
      <c r="G29" s="5">
        <v>24</v>
      </c>
      <c r="H29" s="5">
        <v>24</v>
      </c>
      <c r="I29" s="5">
        <v>5</v>
      </c>
      <c r="J29" s="5">
        <v>10</v>
      </c>
      <c r="K29" s="5">
        <v>216.2</v>
      </c>
      <c r="L29" s="5">
        <v>229</v>
      </c>
      <c r="M29" s="5">
        <v>136</v>
      </c>
      <c r="N29" s="5">
        <v>123</v>
      </c>
      <c r="O29" s="5">
        <v>24</v>
      </c>
      <c r="P29" s="5">
        <v>118</v>
      </c>
      <c r="Q29" s="5">
        <v>180</v>
      </c>
      <c r="R29" s="5">
        <v>0.27100000000000002</v>
      </c>
      <c r="S29" s="5">
        <v>1.6</v>
      </c>
    </row>
    <row r="30" spans="1:19" ht="15.75" thickBot="1" x14ac:dyDescent="0.3">
      <c r="A30" s="4">
        <v>29</v>
      </c>
      <c r="B30" t="s">
        <v>58</v>
      </c>
      <c r="C30" s="5" t="s">
        <v>47</v>
      </c>
      <c r="D30" s="5">
        <v>7</v>
      </c>
      <c r="E30" s="5">
        <v>20</v>
      </c>
      <c r="F30" s="3">
        <v>5.15</v>
      </c>
      <c r="G30" s="5">
        <v>27</v>
      </c>
      <c r="H30" s="5">
        <v>27</v>
      </c>
      <c r="I30" s="5">
        <v>3</v>
      </c>
      <c r="J30" s="5">
        <v>6</v>
      </c>
      <c r="K30" s="5">
        <v>237.2</v>
      </c>
      <c r="L30" s="5">
        <v>244</v>
      </c>
      <c r="M30" s="5">
        <v>145</v>
      </c>
      <c r="N30" s="5">
        <v>136</v>
      </c>
      <c r="O30" s="5">
        <v>41</v>
      </c>
      <c r="P30" s="5">
        <v>109</v>
      </c>
      <c r="Q30" s="5">
        <v>201</v>
      </c>
      <c r="R30" s="5">
        <v>0.26500000000000001</v>
      </c>
      <c r="S30" s="5">
        <v>1.49</v>
      </c>
    </row>
    <row r="31" spans="1:19" ht="15.75" thickBot="1" x14ac:dyDescent="0.3">
      <c r="A31" s="2">
        <v>30</v>
      </c>
      <c r="B31" t="s">
        <v>60</v>
      </c>
      <c r="C31" s="3" t="s">
        <v>43</v>
      </c>
      <c r="D31" s="3">
        <v>8</v>
      </c>
      <c r="E31" s="3">
        <v>14</v>
      </c>
      <c r="F31" s="3">
        <v>5.57</v>
      </c>
      <c r="G31" s="3">
        <v>22</v>
      </c>
      <c r="H31" s="3">
        <v>22</v>
      </c>
      <c r="I31" s="3">
        <v>3</v>
      </c>
      <c r="J31" s="3">
        <v>7</v>
      </c>
      <c r="K31" s="3">
        <v>198.2</v>
      </c>
      <c r="L31" s="3">
        <v>216</v>
      </c>
      <c r="M31" s="3">
        <v>129</v>
      </c>
      <c r="N31" s="3">
        <v>123</v>
      </c>
      <c r="O31" s="3">
        <v>34</v>
      </c>
      <c r="P31" s="3">
        <v>94</v>
      </c>
      <c r="Q31" s="3">
        <v>196</v>
      </c>
      <c r="R31" s="3">
        <v>0.27300000000000002</v>
      </c>
      <c r="S31" s="3">
        <v>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pane ySplit="2" topLeftCell="A3" activePane="bottomLeft" state="frozen"/>
      <selection pane="bottomLeft" activeCell="A2" sqref="A2"/>
    </sheetView>
  </sheetViews>
  <sheetFormatPr defaultColWidth="6" defaultRowHeight="15" x14ac:dyDescent="0.25"/>
  <cols>
    <col min="1" max="1" width="1.7109375" customWidth="1"/>
    <col min="2" max="2" width="12.5703125" style="16" bestFit="1" customWidth="1"/>
    <col min="3" max="4" width="21.42578125" bestFit="1" customWidth="1"/>
    <col min="5" max="5" width="19.85546875" bestFit="1" customWidth="1"/>
  </cols>
  <sheetData>
    <row r="1" spans="2:5" ht="6" customHeight="1" x14ac:dyDescent="0.25"/>
    <row r="2" spans="2:5" x14ac:dyDescent="0.25">
      <c r="B2" s="17" t="s">
        <v>101</v>
      </c>
      <c r="C2" s="25" t="s">
        <v>1</v>
      </c>
      <c r="D2" s="18" t="s">
        <v>102</v>
      </c>
      <c r="E2" s="27" t="s">
        <v>103</v>
      </c>
    </row>
    <row r="3" spans="2:5" x14ac:dyDescent="0.25">
      <c r="B3" s="19" t="s">
        <v>12</v>
      </c>
      <c r="C3" s="24" t="s">
        <v>57</v>
      </c>
      <c r="D3" s="20" t="s">
        <v>57</v>
      </c>
      <c r="E3" s="28" t="s">
        <v>12</v>
      </c>
    </row>
    <row r="4" spans="2:5" x14ac:dyDescent="0.25">
      <c r="B4" s="19" t="s">
        <v>13</v>
      </c>
      <c r="C4" s="23" t="s">
        <v>66</v>
      </c>
      <c r="D4" s="20" t="s">
        <v>66</v>
      </c>
      <c r="E4" s="28" t="s">
        <v>13</v>
      </c>
    </row>
    <row r="5" spans="2:5" x14ac:dyDescent="0.25">
      <c r="B5" s="19" t="s">
        <v>14</v>
      </c>
      <c r="C5" s="23" t="s">
        <v>46</v>
      </c>
      <c r="D5" s="20" t="s">
        <v>46</v>
      </c>
      <c r="E5" s="28" t="s">
        <v>14</v>
      </c>
    </row>
    <row r="6" spans="2:5" x14ac:dyDescent="0.25">
      <c r="B6" s="19" t="s">
        <v>15</v>
      </c>
      <c r="C6" s="23" t="s">
        <v>67</v>
      </c>
      <c r="D6" s="20" t="s">
        <v>67</v>
      </c>
      <c r="E6" s="28" t="s">
        <v>15</v>
      </c>
    </row>
    <row r="7" spans="2:5" x14ac:dyDescent="0.25">
      <c r="B7" s="19" t="s">
        <v>16</v>
      </c>
      <c r="C7" s="23" t="s">
        <v>42</v>
      </c>
      <c r="D7" s="20" t="s">
        <v>42</v>
      </c>
      <c r="E7" s="28" t="s">
        <v>16</v>
      </c>
    </row>
    <row r="8" spans="2:5" x14ac:dyDescent="0.25">
      <c r="B8" s="19" t="s">
        <v>18</v>
      </c>
      <c r="C8" s="23" t="s">
        <v>50</v>
      </c>
      <c r="D8" s="20" t="s">
        <v>50</v>
      </c>
      <c r="E8" s="28" t="s">
        <v>18</v>
      </c>
    </row>
    <row r="9" spans="2:5" x14ac:dyDescent="0.25">
      <c r="B9" s="19" t="s">
        <v>17</v>
      </c>
      <c r="C9" s="23" t="s">
        <v>59</v>
      </c>
      <c r="D9" s="20" t="s">
        <v>59</v>
      </c>
      <c r="E9" s="28" t="s">
        <v>17</v>
      </c>
    </row>
    <row r="10" spans="2:5" x14ac:dyDescent="0.25">
      <c r="B10" s="19" t="s">
        <v>19</v>
      </c>
      <c r="C10" s="23" t="s">
        <v>58</v>
      </c>
      <c r="D10" s="20" t="s">
        <v>58</v>
      </c>
      <c r="E10" s="28" t="s">
        <v>19</v>
      </c>
    </row>
    <row r="11" spans="2:5" x14ac:dyDescent="0.25">
      <c r="B11" s="19" t="s">
        <v>20</v>
      </c>
      <c r="C11" s="23" t="s">
        <v>68</v>
      </c>
      <c r="D11" s="20" t="s">
        <v>68</v>
      </c>
      <c r="E11" s="28" t="s">
        <v>20</v>
      </c>
    </row>
    <row r="12" spans="2:5" x14ac:dyDescent="0.25">
      <c r="B12" s="19" t="s">
        <v>21</v>
      </c>
      <c r="C12" s="23" t="s">
        <v>73</v>
      </c>
      <c r="D12" s="20" t="s">
        <v>73</v>
      </c>
      <c r="E12" s="28" t="s">
        <v>21</v>
      </c>
    </row>
    <row r="13" spans="2:5" x14ac:dyDescent="0.25">
      <c r="B13" s="19" t="s">
        <v>22</v>
      </c>
      <c r="C13" s="23" t="s">
        <v>54</v>
      </c>
      <c r="D13" s="20" t="s">
        <v>54</v>
      </c>
      <c r="E13" s="28" t="s">
        <v>22</v>
      </c>
    </row>
    <row r="14" spans="2:5" x14ac:dyDescent="0.25">
      <c r="B14" s="19" t="s">
        <v>26</v>
      </c>
      <c r="C14" s="23" t="s">
        <v>71</v>
      </c>
      <c r="D14" s="20" t="s">
        <v>71</v>
      </c>
      <c r="E14" s="28" t="s">
        <v>26</v>
      </c>
    </row>
    <row r="15" spans="2:5" x14ac:dyDescent="0.25">
      <c r="B15" s="19" t="s">
        <v>23</v>
      </c>
      <c r="C15" s="23" t="s">
        <v>52</v>
      </c>
      <c r="D15" s="20" t="s">
        <v>52</v>
      </c>
      <c r="E15" s="28" t="s">
        <v>23</v>
      </c>
    </row>
    <row r="16" spans="2:5" x14ac:dyDescent="0.25">
      <c r="B16" s="19" t="s">
        <v>24</v>
      </c>
      <c r="C16" s="24" t="s">
        <v>56</v>
      </c>
      <c r="D16" s="20" t="s">
        <v>56</v>
      </c>
      <c r="E16" s="28" t="s">
        <v>24</v>
      </c>
    </row>
    <row r="17" spans="2:5" x14ac:dyDescent="0.25">
      <c r="B17" s="19" t="s">
        <v>25</v>
      </c>
      <c r="C17" s="23" t="s">
        <v>48</v>
      </c>
      <c r="D17" s="20" t="s">
        <v>48</v>
      </c>
      <c r="E17" s="28" t="s">
        <v>25</v>
      </c>
    </row>
    <row r="18" spans="2:5" x14ac:dyDescent="0.25">
      <c r="B18" s="19" t="s">
        <v>27</v>
      </c>
      <c r="C18" s="23" t="s">
        <v>72</v>
      </c>
      <c r="D18" s="20" t="s">
        <v>72</v>
      </c>
      <c r="E18" s="28" t="s">
        <v>27</v>
      </c>
    </row>
    <row r="19" spans="2:5" x14ac:dyDescent="0.25">
      <c r="B19" s="19" t="s">
        <v>28</v>
      </c>
      <c r="C19" s="23" t="s">
        <v>60</v>
      </c>
      <c r="D19" s="20" t="s">
        <v>60</v>
      </c>
      <c r="E19" s="28" t="s">
        <v>28</v>
      </c>
    </row>
    <row r="20" spans="2:5" x14ac:dyDescent="0.25">
      <c r="B20" s="19" t="s">
        <v>30</v>
      </c>
      <c r="C20" s="23" t="s">
        <v>70</v>
      </c>
      <c r="D20" s="20" t="s">
        <v>70</v>
      </c>
      <c r="E20" s="28" t="s">
        <v>30</v>
      </c>
    </row>
    <row r="21" spans="2:5" x14ac:dyDescent="0.25">
      <c r="B21" s="19" t="s">
        <v>29</v>
      </c>
      <c r="C21" s="23" t="s">
        <v>49</v>
      </c>
      <c r="D21" s="20" t="s">
        <v>49</v>
      </c>
      <c r="E21" s="28" t="s">
        <v>29</v>
      </c>
    </row>
    <row r="22" spans="2:5" x14ac:dyDescent="0.25">
      <c r="B22" s="19" t="s">
        <v>31</v>
      </c>
      <c r="C22" s="23" t="s">
        <v>45</v>
      </c>
      <c r="D22" s="20" t="s">
        <v>45</v>
      </c>
      <c r="E22" s="28" t="s">
        <v>31</v>
      </c>
    </row>
    <row r="23" spans="2:5" x14ac:dyDescent="0.25">
      <c r="B23" s="19" t="s">
        <v>32</v>
      </c>
      <c r="C23" s="23" t="s">
        <v>65</v>
      </c>
      <c r="D23" s="20" t="s">
        <v>65</v>
      </c>
      <c r="E23" s="28" t="s">
        <v>32</v>
      </c>
    </row>
    <row r="24" spans="2:5" x14ac:dyDescent="0.25">
      <c r="B24" s="19" t="s">
        <v>34</v>
      </c>
      <c r="C24" s="23" t="s">
        <v>69</v>
      </c>
      <c r="D24" s="20" t="s">
        <v>69</v>
      </c>
      <c r="E24" s="28" t="s">
        <v>34</v>
      </c>
    </row>
    <row r="25" spans="2:5" x14ac:dyDescent="0.25">
      <c r="B25" s="19" t="s">
        <v>35</v>
      </c>
      <c r="C25" s="23" t="s">
        <v>51</v>
      </c>
      <c r="D25" s="20" t="s">
        <v>51</v>
      </c>
      <c r="E25" s="28" t="s">
        <v>35</v>
      </c>
    </row>
    <row r="26" spans="2:5" x14ac:dyDescent="0.25">
      <c r="B26" s="19" t="s">
        <v>36</v>
      </c>
      <c r="C26" s="23" t="s">
        <v>55</v>
      </c>
      <c r="D26" s="20" t="s">
        <v>55</v>
      </c>
      <c r="E26" s="28" t="s">
        <v>36</v>
      </c>
    </row>
    <row r="27" spans="2:5" x14ac:dyDescent="0.25">
      <c r="B27" s="19" t="s">
        <v>37</v>
      </c>
      <c r="C27" s="23" t="s">
        <v>61</v>
      </c>
      <c r="D27" s="20" t="s">
        <v>61</v>
      </c>
      <c r="E27" s="28" t="s">
        <v>37</v>
      </c>
    </row>
    <row r="28" spans="2:5" x14ac:dyDescent="0.25">
      <c r="B28" s="19" t="s">
        <v>38</v>
      </c>
      <c r="C28" s="23" t="s">
        <v>44</v>
      </c>
      <c r="D28" s="20" t="s">
        <v>44</v>
      </c>
      <c r="E28" s="28" t="s">
        <v>38</v>
      </c>
    </row>
    <row r="29" spans="2:5" x14ac:dyDescent="0.25">
      <c r="B29" s="19" t="s">
        <v>39</v>
      </c>
      <c r="C29" s="23" t="s">
        <v>64</v>
      </c>
      <c r="D29" s="20" t="s">
        <v>64</v>
      </c>
      <c r="E29" s="28" t="s">
        <v>39</v>
      </c>
    </row>
    <row r="30" spans="2:5" x14ac:dyDescent="0.25">
      <c r="B30" s="19" t="s">
        <v>40</v>
      </c>
      <c r="C30" s="23" t="s">
        <v>62</v>
      </c>
      <c r="D30" s="20" t="s">
        <v>62</v>
      </c>
      <c r="E30" s="28" t="s">
        <v>40</v>
      </c>
    </row>
    <row r="31" spans="2:5" x14ac:dyDescent="0.25">
      <c r="B31" s="30" t="s">
        <v>33</v>
      </c>
      <c r="C31" s="11" t="s">
        <v>53</v>
      </c>
      <c r="D31" s="11" t="s">
        <v>53</v>
      </c>
      <c r="E31" s="31" t="s">
        <v>33</v>
      </c>
    </row>
    <row r="32" spans="2:5" x14ac:dyDescent="0.25">
      <c r="B32" s="21" t="s">
        <v>41</v>
      </c>
      <c r="C32" s="26" t="s">
        <v>63</v>
      </c>
      <c r="D32" s="22" t="s">
        <v>63</v>
      </c>
      <c r="E32" s="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Batting</vt:lpstr>
      <vt:lpstr>Pitching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CAMPION</dc:creator>
  <cp:lastModifiedBy>CAMPION</cp:lastModifiedBy>
  <dcterms:created xsi:type="dcterms:W3CDTF">2018-05-01T16:32:49Z</dcterms:created>
  <dcterms:modified xsi:type="dcterms:W3CDTF">2018-05-01T23:05:32Z</dcterms:modified>
</cp:coreProperties>
</file>